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omments2.xml" ContentType="application/vnd.openxmlformats-officedocument.spreadsheetml.comments+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maicol.zipamocha\OneDrive - Agencia de Desarrollo Rural-ADR\2024\6. Sgto planes de mejoramiento 2024\C-COMUNICACIÓN\"/>
    </mc:Choice>
  </mc:AlternateContent>
  <bookViews>
    <workbookView xWindow="0" yWindow="0" windowWidth="28800" windowHeight="10035" activeTab="21"/>
  </bookViews>
  <sheets>
    <sheet name="Indice" sheetId="3" r:id="rId1"/>
    <sheet name="7.ECC" sheetId="17" r:id="rId2"/>
    <sheet name="10.SCP" sheetId="18" r:id="rId3"/>
    <sheet name="19.PAA" sheetId="19" r:id="rId4"/>
    <sheet name="17.BcoPry" sheetId="20" r:id="rId5"/>
    <sheet name="PAC" sheetId="8" r:id="rId6"/>
    <sheet name="DOC" sheetId="9" r:id="rId7"/>
    <sheet name="CDI" sheetId="10" r:id="rId8"/>
    <sheet name="GTH" sheetId="11" r:id="rId9"/>
    <sheet name="FIN" sheetId="12" r:id="rId10"/>
    <sheet name="GAD" sheetId="13" r:id="rId11"/>
    <sheet name="SC" sheetId="14" r:id="rId12"/>
    <sheet name="Anexo 1 SC - UTT 2" sheetId="15" r:id="rId13"/>
    <sheet name="Anexo 1 SC - UTT 9" sheetId="16" r:id="rId14"/>
    <sheet name="GTI" sheetId="4" r:id="rId15"/>
    <sheet name="BcoPry" sheetId="5" r:id="rId16"/>
    <sheet name="ETI" sheetId="6" r:id="rId17"/>
    <sheet name="MSPI" sheetId="7" r:id="rId18"/>
    <sheet name="UTT No. 1" sheetId="21" r:id="rId19"/>
    <sheet name="UTT NO. 5" sheetId="22" r:id="rId20"/>
    <sheet name="UTT No. 10" sheetId="23" r:id="rId21"/>
    <sheet name="UTT No. 11" sheetId="24" r:id="rId22"/>
  </sheets>
  <externalReferences>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s>
  <definedNames>
    <definedName name="_1_SE" localSheetId="2">#REF!</definedName>
    <definedName name="_1_SE" localSheetId="4">#REF!</definedName>
    <definedName name="_1_SE" localSheetId="3">#REF!</definedName>
    <definedName name="_1_SE" localSheetId="1">#REF!</definedName>
    <definedName name="_1_SE" localSheetId="15">#REF!</definedName>
    <definedName name="_1_SE" localSheetId="7">#REF!</definedName>
    <definedName name="_1_SE" localSheetId="6">#REF!</definedName>
    <definedName name="_1_SE" localSheetId="16">#REF!</definedName>
    <definedName name="_1_SE" localSheetId="9">#REF!</definedName>
    <definedName name="_1_SE" localSheetId="10">#REF!</definedName>
    <definedName name="_1_SE" localSheetId="8">#REF!</definedName>
    <definedName name="_1_SE" localSheetId="14">#REF!</definedName>
    <definedName name="_1_SE" localSheetId="0">#REF!</definedName>
    <definedName name="_1_SE" localSheetId="17">#REF!</definedName>
    <definedName name="_1_SE" localSheetId="18">#REF!</definedName>
    <definedName name="_1_SE" localSheetId="20">#REF!</definedName>
    <definedName name="_1_SE" localSheetId="21">#REF!</definedName>
    <definedName name="_1_SE" localSheetId="19">#REF!</definedName>
    <definedName name="_1_SE">#REF!</definedName>
    <definedName name="_xlnm._FilterDatabase" localSheetId="2" hidden="1">'10.SCP'!$J$6:$K$19</definedName>
    <definedName name="_xlnm._FilterDatabase" localSheetId="1" hidden="1">'7.ECC'!$A$4:$R$61</definedName>
    <definedName name="_xlnm._FilterDatabase" localSheetId="15" hidden="1">BcoPry!$P$1:$P$40</definedName>
    <definedName name="_xlnm._FilterDatabase" localSheetId="6" hidden="1">DOC!$P$1:$P$87</definedName>
    <definedName name="_xlnm._FilterDatabase" localSheetId="16" hidden="1">ETI!$A$6:$R$14</definedName>
    <definedName name="_xlnm._FilterDatabase" localSheetId="10" hidden="1">GAD!$L$55:$R$89</definedName>
    <definedName name="_xlnm._FilterDatabase" localSheetId="8" hidden="1">GTH!#REF!</definedName>
    <definedName name="_xlnm._FilterDatabase" localSheetId="14" hidden="1">GTI!$A$6:$R$29</definedName>
    <definedName name="_xlnm._FilterDatabase" localSheetId="17" hidden="1">MSPI!$A$6:$S$23</definedName>
    <definedName name="_xlnm._FilterDatabase" localSheetId="18" hidden="1">'UTT No. 1'!$A$7:$S$11</definedName>
    <definedName name="_xlnm._FilterDatabase" localSheetId="20" hidden="1">'UTT No. 10'!$A$10:$R$45</definedName>
    <definedName name="_xlnm._FilterDatabase" localSheetId="21" hidden="1">'UTT No. 11'!$A$3:$S$35</definedName>
    <definedName name="_Hlk109682311" localSheetId="1">'7.ECC'!$E$68</definedName>
    <definedName name="_Hlk109685006" localSheetId="1">'7.ECC'!$E$70</definedName>
    <definedName name="_Hlk115372030" localSheetId="9">FIN!$E$6</definedName>
    <definedName name="_Hlk115376171" localSheetId="9">FIN!$E$10</definedName>
    <definedName name="_Hlk71698944" localSheetId="2">'10.SCP'!$F$45</definedName>
    <definedName name="A" localSheetId="2">#REF!</definedName>
    <definedName name="A" localSheetId="4">#REF!</definedName>
    <definedName name="A" localSheetId="3">#REF!</definedName>
    <definedName name="A" localSheetId="1">#REF!</definedName>
    <definedName name="A" localSheetId="15">#REF!</definedName>
    <definedName name="A" localSheetId="7">#REF!</definedName>
    <definedName name="A" localSheetId="6">#REF!</definedName>
    <definedName name="A" localSheetId="16">#REF!</definedName>
    <definedName name="A" localSheetId="9">#REF!</definedName>
    <definedName name="A" localSheetId="10">#REF!</definedName>
    <definedName name="A" localSheetId="8">#REF!</definedName>
    <definedName name="A" localSheetId="14">#REF!</definedName>
    <definedName name="A" localSheetId="0">#REF!</definedName>
    <definedName name="A" localSheetId="17">#REF!</definedName>
    <definedName name="A" localSheetId="18">#REF!</definedName>
    <definedName name="A" localSheetId="20">#REF!</definedName>
    <definedName name="A" localSheetId="21">#REF!</definedName>
    <definedName name="A" localSheetId="19">#REF!</definedName>
    <definedName name="A">#REF!</definedName>
    <definedName name="AA" localSheetId="2">#REF!</definedName>
    <definedName name="AA" localSheetId="4">#REF!</definedName>
    <definedName name="AA" localSheetId="3">#REF!</definedName>
    <definedName name="AA" localSheetId="1">#REF!</definedName>
    <definedName name="AA" localSheetId="15">#REF!</definedName>
    <definedName name="AA" localSheetId="7">#REF!</definedName>
    <definedName name="AA" localSheetId="6">#REF!</definedName>
    <definedName name="AA" localSheetId="16">#REF!</definedName>
    <definedName name="AA" localSheetId="9">#REF!</definedName>
    <definedName name="AA" localSheetId="10">#REF!</definedName>
    <definedName name="AA" localSheetId="8">#REF!</definedName>
    <definedName name="AA" localSheetId="14">#REF!</definedName>
    <definedName name="AA" localSheetId="0">#REF!</definedName>
    <definedName name="AA" localSheetId="17">#REF!</definedName>
    <definedName name="AA" localSheetId="18">#REF!</definedName>
    <definedName name="AA" localSheetId="20">#REF!</definedName>
    <definedName name="AA" localSheetId="21">#REF!</definedName>
    <definedName name="AA" localSheetId="19">#REF!</definedName>
    <definedName name="AA">#REF!</definedName>
    <definedName name="accion" localSheetId="2">#REF!</definedName>
    <definedName name="accion" localSheetId="4">#REF!</definedName>
    <definedName name="accion" localSheetId="3">#REF!</definedName>
    <definedName name="accion" localSheetId="1">#REF!</definedName>
    <definedName name="accion" localSheetId="15">#REF!</definedName>
    <definedName name="accion" localSheetId="7">#REF!</definedName>
    <definedName name="accion" localSheetId="6">#REF!</definedName>
    <definedName name="accion" localSheetId="16">#REF!</definedName>
    <definedName name="accion" localSheetId="9">#REF!</definedName>
    <definedName name="accion" localSheetId="10">#REF!</definedName>
    <definedName name="accion" localSheetId="8">#REF!</definedName>
    <definedName name="accion" localSheetId="14">#REF!</definedName>
    <definedName name="accion" localSheetId="0">#REF!</definedName>
    <definedName name="accion" localSheetId="17">#REF!</definedName>
    <definedName name="accion" localSheetId="18">#REF!</definedName>
    <definedName name="accion" localSheetId="20">#REF!</definedName>
    <definedName name="accion" localSheetId="21">#REF!</definedName>
    <definedName name="accion" localSheetId="19">#REF!</definedName>
    <definedName name="accion">#REF!</definedName>
    <definedName name="ACCIONES" localSheetId="2">#REF!</definedName>
    <definedName name="ACCIONES" localSheetId="4">#REF!</definedName>
    <definedName name="ACCIONES" localSheetId="3">#REF!</definedName>
    <definedName name="ACCIONES" localSheetId="1">#REF!</definedName>
    <definedName name="ACCIONES" localSheetId="15">#REF!</definedName>
    <definedName name="ACCIONES" localSheetId="7">#REF!</definedName>
    <definedName name="ACCIONES" localSheetId="6">#REF!</definedName>
    <definedName name="ACCIONES" localSheetId="16">#REF!</definedName>
    <definedName name="ACCIONES" localSheetId="9">#REF!</definedName>
    <definedName name="ACCIONES" localSheetId="10">#REF!</definedName>
    <definedName name="ACCIONES" localSheetId="8">#REF!</definedName>
    <definedName name="ACCIONES" localSheetId="14">#REF!</definedName>
    <definedName name="ACCIONES" localSheetId="0">#REF!</definedName>
    <definedName name="ACCIONES" localSheetId="17">#REF!</definedName>
    <definedName name="ACCIONES" localSheetId="18">#REF!</definedName>
    <definedName name="ACCIONES" localSheetId="20">#REF!</definedName>
    <definedName name="ACCIONES" localSheetId="21">#REF!</definedName>
    <definedName name="ACCIONES" localSheetId="19">#REF!</definedName>
    <definedName name="ACCIONES">#REF!</definedName>
    <definedName name="ACTIVIDADES_DE_GESTION_Y_CONTROL" localSheetId="2">#REF!</definedName>
    <definedName name="ACTIVIDADES_DE_GESTION_Y_CONTROL" localSheetId="4">#REF!</definedName>
    <definedName name="ACTIVIDADES_DE_GESTION_Y_CONTROL" localSheetId="3">#REF!</definedName>
    <definedName name="ACTIVIDADES_DE_GESTION_Y_CONTROL" localSheetId="1">#REF!</definedName>
    <definedName name="ACTIVIDADES_DE_GESTION_Y_CONTROL" localSheetId="15">#REF!</definedName>
    <definedName name="ACTIVIDADES_DE_GESTION_Y_CONTROL" localSheetId="7">#REF!</definedName>
    <definedName name="ACTIVIDADES_DE_GESTION_Y_CONTROL" localSheetId="6">#REF!</definedName>
    <definedName name="ACTIVIDADES_DE_GESTION_Y_CONTROL" localSheetId="16">#REF!</definedName>
    <definedName name="ACTIVIDADES_DE_GESTION_Y_CONTROL" localSheetId="9">#REF!</definedName>
    <definedName name="ACTIVIDADES_DE_GESTION_Y_CONTROL" localSheetId="10">#REF!</definedName>
    <definedName name="ACTIVIDADES_DE_GESTION_Y_CONTROL" localSheetId="8">#REF!</definedName>
    <definedName name="ACTIVIDADES_DE_GESTION_Y_CONTROL" localSheetId="14">#REF!</definedName>
    <definedName name="ACTIVIDADES_DE_GESTION_Y_CONTROL" localSheetId="0">#REF!</definedName>
    <definedName name="ACTIVIDADES_DE_GESTION_Y_CONTROL" localSheetId="17">#REF!</definedName>
    <definedName name="ACTIVIDADES_DE_GESTION_Y_CONTROL" localSheetId="18">#REF!</definedName>
    <definedName name="ACTIVIDADES_DE_GESTION_Y_CONTROL" localSheetId="20">#REF!</definedName>
    <definedName name="ACTIVIDADES_DE_GESTION_Y_CONTROL" localSheetId="21">#REF!</definedName>
    <definedName name="ACTIVIDADES_DE_GESTION_Y_CONTROL" localSheetId="19">#REF!</definedName>
    <definedName name="ACTIVIDADES_DE_GESTION_Y_CONTROL">#REF!</definedName>
    <definedName name="AGENTE" localSheetId="2">#REF!</definedName>
    <definedName name="AGENTE" localSheetId="4">#REF!</definedName>
    <definedName name="AGENTE" localSheetId="3">#REF!</definedName>
    <definedName name="AGENTE" localSheetId="1">#REF!</definedName>
    <definedName name="AGENTE" localSheetId="15">#REF!</definedName>
    <definedName name="AGENTE" localSheetId="7">#REF!</definedName>
    <definedName name="AGENTE" localSheetId="6">#REF!</definedName>
    <definedName name="AGENTE" localSheetId="16">#REF!</definedName>
    <definedName name="AGENTE" localSheetId="9">#REF!</definedName>
    <definedName name="AGENTE" localSheetId="10">#REF!</definedName>
    <definedName name="AGENTE" localSheetId="8">#REF!</definedName>
    <definedName name="AGENTE" localSheetId="14">#REF!</definedName>
    <definedName name="AGENTE" localSheetId="0">#REF!</definedName>
    <definedName name="AGENTE" localSheetId="17">#REF!</definedName>
    <definedName name="AGENTE" localSheetId="18">#REF!</definedName>
    <definedName name="AGENTE" localSheetId="20">#REF!</definedName>
    <definedName name="AGENTE" localSheetId="21">#REF!</definedName>
    <definedName name="AGENTE" localSheetId="19">#REF!</definedName>
    <definedName name="AGENTE">#REF!</definedName>
    <definedName name="_xlnm.Print_Area" localSheetId="2">'10.SCP'!$A$4:$R$20</definedName>
    <definedName name="_xlnm.Print_Area" localSheetId="4">'17.BcoPry'!$A$1:$R$16</definedName>
    <definedName name="_xlnm.Print_Area" localSheetId="3">'19.PAA'!$A$1:$R$48</definedName>
    <definedName name="_xlnm.Print_Area" localSheetId="1">'7.ECC'!$A$1:$R$32</definedName>
    <definedName name="_xlnm.Print_Area" localSheetId="15">BcoPry!$A$1:$R$8</definedName>
    <definedName name="_xlnm.Print_Area" localSheetId="6">DOC!$A$1:$R$44</definedName>
    <definedName name="_xlnm.Print_Area" localSheetId="16">ETI!$A$1:$R$14</definedName>
    <definedName name="_xlnm.Print_Area" localSheetId="9">FIN!#REF!</definedName>
    <definedName name="_xlnm.Print_Area" localSheetId="8">GTH!#REF!</definedName>
    <definedName name="_xlnm.Print_Area" localSheetId="14">GTI!$A$1:$R$12</definedName>
    <definedName name="_xlnm.Print_Area" localSheetId="17">MSPI!$A$1:$S$23</definedName>
    <definedName name="_xlnm.Print_Area" localSheetId="11">SC!$A$1:$R$13</definedName>
    <definedName name="_xlnm.Print_Area" localSheetId="18">'UTT No. 1'!$A$4:$S$14</definedName>
    <definedName name="_xlnm.Print_Area" localSheetId="20">'UTT No. 10'!$A$1:$R$18</definedName>
    <definedName name="AREA_IMPACTO" localSheetId="2">#REF!</definedName>
    <definedName name="AREA_IMPACTO" localSheetId="4">#REF!</definedName>
    <definedName name="AREA_IMPACTO" localSheetId="3">#REF!</definedName>
    <definedName name="AREA_IMPACTO" localSheetId="1">#REF!</definedName>
    <definedName name="AREA_IMPACTO" localSheetId="15">#REF!</definedName>
    <definedName name="AREA_IMPACTO" localSheetId="7">#REF!</definedName>
    <definedName name="AREA_IMPACTO" localSheetId="6">#REF!</definedName>
    <definedName name="AREA_IMPACTO" localSheetId="16">#REF!</definedName>
    <definedName name="AREA_IMPACTO" localSheetId="9">#REF!</definedName>
    <definedName name="AREA_IMPACTO" localSheetId="10">#REF!</definedName>
    <definedName name="AREA_IMPACTO" localSheetId="8">#REF!</definedName>
    <definedName name="AREA_IMPACTO" localSheetId="14">#REF!</definedName>
    <definedName name="AREA_IMPACTO" localSheetId="0">#REF!</definedName>
    <definedName name="AREA_IMPACTO" localSheetId="17">#REF!</definedName>
    <definedName name="AREA_IMPACTO" localSheetId="18">#REF!</definedName>
    <definedName name="AREA_IMPACTO" localSheetId="20">#REF!</definedName>
    <definedName name="AREA_IMPACTO" localSheetId="21">#REF!</definedName>
    <definedName name="AREA_IMPACTO" localSheetId="19">#REF!</definedName>
    <definedName name="AREA_IMPACTO">#REF!</definedName>
    <definedName name="AREAS_IMPACTO" localSheetId="2">#REF!</definedName>
    <definedName name="AREAS_IMPACTO" localSheetId="4">#REF!</definedName>
    <definedName name="AREAS_IMPACTO" localSheetId="3">#REF!</definedName>
    <definedName name="AREAS_IMPACTO" localSheetId="1">#REF!</definedName>
    <definedName name="AREAS_IMPACTO" localSheetId="15">#REF!</definedName>
    <definedName name="AREAS_IMPACTO" localSheetId="7">#REF!</definedName>
    <definedName name="AREAS_IMPACTO" localSheetId="6">#REF!</definedName>
    <definedName name="AREAS_IMPACTO" localSheetId="16">#REF!</definedName>
    <definedName name="AREAS_IMPACTO" localSheetId="9">#REF!</definedName>
    <definedName name="AREAS_IMPACTO" localSheetId="10">#REF!</definedName>
    <definedName name="AREAS_IMPACTO" localSheetId="8">#REF!</definedName>
    <definedName name="AREAS_IMPACTO" localSheetId="14">#REF!</definedName>
    <definedName name="AREAS_IMPACTO" localSheetId="0">#REF!</definedName>
    <definedName name="AREAS_IMPACTO" localSheetId="17">#REF!</definedName>
    <definedName name="AREAS_IMPACTO" localSheetId="18">#REF!</definedName>
    <definedName name="AREAS_IMPACTO" localSheetId="20">#REF!</definedName>
    <definedName name="AREAS_IMPACTO" localSheetId="21">#REF!</definedName>
    <definedName name="AREAS_IMPACTO" localSheetId="19">#REF!</definedName>
    <definedName name="AREAS_IMPACTO">#REF!</definedName>
    <definedName name="asdf" localSheetId="2">#REF!</definedName>
    <definedName name="asdf" localSheetId="4">#REF!</definedName>
    <definedName name="asdf" localSheetId="3">#REF!</definedName>
    <definedName name="asdf" localSheetId="1">#REF!</definedName>
    <definedName name="asdf" localSheetId="15">#REF!</definedName>
    <definedName name="asdf" localSheetId="7">#REF!</definedName>
    <definedName name="asdf" localSheetId="6">#REF!</definedName>
    <definedName name="asdf" localSheetId="16">#REF!</definedName>
    <definedName name="asdf" localSheetId="9">#REF!</definedName>
    <definedName name="asdf" localSheetId="10">#REF!</definedName>
    <definedName name="asdf" localSheetId="8">#REF!</definedName>
    <definedName name="asdf" localSheetId="14">#REF!</definedName>
    <definedName name="asdf" localSheetId="0">#REF!</definedName>
    <definedName name="asdf" localSheetId="17">#REF!</definedName>
    <definedName name="asdf" localSheetId="18">#REF!</definedName>
    <definedName name="asdf" localSheetId="20">#REF!</definedName>
    <definedName name="asdf" localSheetId="21">#REF!</definedName>
    <definedName name="asdf" localSheetId="19">#REF!</definedName>
    <definedName name="asdf">#REF!</definedName>
    <definedName name="ASUNTOS_TECNICOS" localSheetId="2">#REF!</definedName>
    <definedName name="ASUNTOS_TECNICOS" localSheetId="4">#REF!</definedName>
    <definedName name="ASUNTOS_TECNICOS" localSheetId="3">#REF!</definedName>
    <definedName name="ASUNTOS_TECNICOS" localSheetId="1">#REF!</definedName>
    <definedName name="ASUNTOS_TECNICOS" localSheetId="15">#REF!</definedName>
    <definedName name="ASUNTOS_TECNICOS" localSheetId="7">#REF!</definedName>
    <definedName name="ASUNTOS_TECNICOS" localSheetId="6">#REF!</definedName>
    <definedName name="ASUNTOS_TECNICOS" localSheetId="16">#REF!</definedName>
    <definedName name="ASUNTOS_TECNICOS" localSheetId="9">#REF!</definedName>
    <definedName name="ASUNTOS_TECNICOS" localSheetId="10">#REF!</definedName>
    <definedName name="ASUNTOS_TECNICOS" localSheetId="8">#REF!</definedName>
    <definedName name="ASUNTOS_TECNICOS" localSheetId="14">#REF!</definedName>
    <definedName name="ASUNTOS_TECNICOS" localSheetId="0">#REF!</definedName>
    <definedName name="ASUNTOS_TECNICOS" localSheetId="17">#REF!</definedName>
    <definedName name="ASUNTOS_TECNICOS" localSheetId="18">#REF!</definedName>
    <definedName name="ASUNTOS_TECNICOS" localSheetId="20">#REF!</definedName>
    <definedName name="ASUNTOS_TECNICOS" localSheetId="21">#REF!</definedName>
    <definedName name="ASUNTOS_TECNICOS" localSheetId="19">#REF!</definedName>
    <definedName name="ASUNTOS_TECNICOS">#REF!</definedName>
    <definedName name="ASUNTOS_TECNOLOGICOS" localSheetId="2">#REF!</definedName>
    <definedName name="ASUNTOS_TECNOLOGICOS" localSheetId="4">#REF!</definedName>
    <definedName name="ASUNTOS_TECNOLOGICOS" localSheetId="3">#REF!</definedName>
    <definedName name="ASUNTOS_TECNOLOGICOS" localSheetId="1">#REF!</definedName>
    <definedName name="ASUNTOS_TECNOLOGICOS" localSheetId="15">#REF!</definedName>
    <definedName name="ASUNTOS_TECNOLOGICOS" localSheetId="7">#REF!</definedName>
    <definedName name="ASUNTOS_TECNOLOGICOS" localSheetId="6">#REF!</definedName>
    <definedName name="ASUNTOS_TECNOLOGICOS" localSheetId="16">#REF!</definedName>
    <definedName name="ASUNTOS_TECNOLOGICOS" localSheetId="9">#REF!</definedName>
    <definedName name="ASUNTOS_TECNOLOGICOS" localSheetId="10">#REF!</definedName>
    <definedName name="ASUNTOS_TECNOLOGICOS" localSheetId="8">#REF!</definedName>
    <definedName name="ASUNTOS_TECNOLOGICOS" localSheetId="14">#REF!</definedName>
    <definedName name="ASUNTOS_TECNOLOGICOS" localSheetId="0">#REF!</definedName>
    <definedName name="ASUNTOS_TECNOLOGICOS" localSheetId="17">#REF!</definedName>
    <definedName name="ASUNTOS_TECNOLOGICOS" localSheetId="18">#REF!</definedName>
    <definedName name="ASUNTOS_TECNOLOGICOS" localSheetId="20">#REF!</definedName>
    <definedName name="ASUNTOS_TECNOLOGICOS" localSheetId="21">#REF!</definedName>
    <definedName name="ASUNTOS_TECNOLOGICOS" localSheetId="19">#REF!</definedName>
    <definedName name="ASUNTOS_TECNOLOGICOS">#REF!</definedName>
    <definedName name="B" localSheetId="2">#REF!</definedName>
    <definedName name="B" localSheetId="4">#REF!</definedName>
    <definedName name="B" localSheetId="3">#REF!</definedName>
    <definedName name="B" localSheetId="1">#REF!</definedName>
    <definedName name="B" localSheetId="15">#REF!</definedName>
    <definedName name="B" localSheetId="7">#REF!</definedName>
    <definedName name="B" localSheetId="6">#REF!</definedName>
    <definedName name="B" localSheetId="16">#REF!</definedName>
    <definedName name="B" localSheetId="9">#REF!</definedName>
    <definedName name="B" localSheetId="10">#REF!</definedName>
    <definedName name="B" localSheetId="8">#REF!</definedName>
    <definedName name="B" localSheetId="14">#REF!</definedName>
    <definedName name="B" localSheetId="0">#REF!</definedName>
    <definedName name="B" localSheetId="17">#REF!</definedName>
    <definedName name="B" localSheetId="18">#REF!</definedName>
    <definedName name="B" localSheetId="20">#REF!</definedName>
    <definedName name="B" localSheetId="21">#REF!</definedName>
    <definedName name="B" localSheetId="19">#REF!</definedName>
    <definedName name="B">#REF!</definedName>
    <definedName name="BASE_DE_ACTIVOS_Y_RECURSOS_DE_LA_ORGANIZACIÓN" localSheetId="2">#REF!</definedName>
    <definedName name="BASE_DE_ACTIVOS_Y_RECURSOS_DE_LA_ORGANIZACIÓN" localSheetId="4">#REF!</definedName>
    <definedName name="BASE_DE_ACTIVOS_Y_RECURSOS_DE_LA_ORGANIZACIÓN" localSheetId="3">#REF!</definedName>
    <definedName name="BASE_DE_ACTIVOS_Y_RECURSOS_DE_LA_ORGANIZACIÓN" localSheetId="1">#REF!</definedName>
    <definedName name="BASE_DE_ACTIVOS_Y_RECURSOS_DE_LA_ORGANIZACIÓN" localSheetId="15">#REF!</definedName>
    <definedName name="BASE_DE_ACTIVOS_Y_RECURSOS_DE_LA_ORGANIZACIÓN" localSheetId="7">#REF!</definedName>
    <definedName name="BASE_DE_ACTIVOS_Y_RECURSOS_DE_LA_ORGANIZACIÓN" localSheetId="6">#REF!</definedName>
    <definedName name="BASE_DE_ACTIVOS_Y_RECURSOS_DE_LA_ORGANIZACIÓN" localSheetId="16">#REF!</definedName>
    <definedName name="BASE_DE_ACTIVOS_Y_RECURSOS_DE_LA_ORGANIZACIÓN" localSheetId="9">#REF!</definedName>
    <definedName name="BASE_DE_ACTIVOS_Y_RECURSOS_DE_LA_ORGANIZACIÓN" localSheetId="10">#REF!</definedName>
    <definedName name="BASE_DE_ACTIVOS_Y_RECURSOS_DE_LA_ORGANIZACIÓN" localSheetId="8">#REF!</definedName>
    <definedName name="BASE_DE_ACTIVOS_Y_RECURSOS_DE_LA_ORGANIZACIÓN" localSheetId="14">#REF!</definedName>
    <definedName name="BASE_DE_ACTIVOS_Y_RECURSOS_DE_LA_ORGANIZACIÓN" localSheetId="0">#REF!</definedName>
    <definedName name="BASE_DE_ACTIVOS_Y_RECURSOS_DE_LA_ORGANIZACIÓN" localSheetId="17">#REF!</definedName>
    <definedName name="BASE_DE_ACTIVOS_Y_RECURSOS_DE_LA_ORGANIZACIÓN" localSheetId="18">#REF!</definedName>
    <definedName name="BASE_DE_ACTIVOS_Y_RECURSOS_DE_LA_ORGANIZACIÓN" localSheetId="20">#REF!</definedName>
    <definedName name="BASE_DE_ACTIVOS_Y_RECURSOS_DE_LA_ORGANIZACIÓN" localSheetId="21">#REF!</definedName>
    <definedName name="BASE_DE_ACTIVOS_Y_RECURSOS_DE_LA_ORGANIZACIÓN" localSheetId="19">#REF!</definedName>
    <definedName name="BASE_DE_ACTIVOS_Y_RECURSOS_DE_LA_ORGANIZACIÓN">#REF!</definedName>
    <definedName name="CALIF" localSheetId="1">'[1]BASE OCULTAR'!$C$6:$D$107</definedName>
    <definedName name="CALIF" localSheetId="7">'[13]BASE OCULTAR'!$C$6:$D$107</definedName>
    <definedName name="CALIF" localSheetId="8">'[13]BASE OCULTAR'!$C$6:$D$107</definedName>
    <definedName name="CALIF" localSheetId="18">'[22]BASE OCULTAR'!$C$6:$D$107</definedName>
    <definedName name="CALIF" localSheetId="20">'[22]BASE OCULTAR'!$C$6:$D$107</definedName>
    <definedName name="CALIF">'[1]BASE OCULTAR'!$C$6:$D$107</definedName>
    <definedName name="CALIFICACION" localSheetId="2">#REF!</definedName>
    <definedName name="CALIFICACION" localSheetId="4">#REF!</definedName>
    <definedName name="CALIFICACION" localSheetId="3">#REF!</definedName>
    <definedName name="CALIFICACION" localSheetId="1">#REF!</definedName>
    <definedName name="CALIFICACION" localSheetId="15">#REF!</definedName>
    <definedName name="CALIFICACION" localSheetId="7">#REF!</definedName>
    <definedName name="CALIFICACION" localSheetId="6">#REF!</definedName>
    <definedName name="CALIFICACION" localSheetId="16">#REF!</definedName>
    <definedName name="CALIFICACION" localSheetId="9">#REF!</definedName>
    <definedName name="CALIFICACION" localSheetId="10">#REF!</definedName>
    <definedName name="CALIFICACION" localSheetId="8">#REF!</definedName>
    <definedName name="CALIFICACION" localSheetId="14">#REF!</definedName>
    <definedName name="CALIFICACION" localSheetId="0">#REF!</definedName>
    <definedName name="CALIFICACION" localSheetId="17">#REF!</definedName>
    <definedName name="CALIFICACION" localSheetId="18">#REF!</definedName>
    <definedName name="CALIFICACION" localSheetId="20">#REF!</definedName>
    <definedName name="CALIFICACION" localSheetId="21">#REF!</definedName>
    <definedName name="CALIFICACION" localSheetId="19">#REF!</definedName>
    <definedName name="CALIFICACION">#REF!</definedName>
    <definedName name="CANAL_DE_DISTRIBUCION" localSheetId="1">[2]DATOS!$C$16:$C$27</definedName>
    <definedName name="CANAL_DE_DISTRIBUCION" localSheetId="7">[14]DATOS!$C$16:$C$27</definedName>
    <definedName name="CANAL_DE_DISTRIBUCION" localSheetId="8">[14]DATOS!$C$16:$C$27</definedName>
    <definedName name="CANAL_DE_DISTRIBUCION" localSheetId="18">[22]DATOS!$C$16:$C$27</definedName>
    <definedName name="CANAL_DE_DISTRIBUCION" localSheetId="20">[22]DATOS!$C$16:$C$27</definedName>
    <definedName name="CANAL_DE_DISTRIBUCION">[2]DATOS!$C$16:$C$27</definedName>
    <definedName name="CAUSA" localSheetId="2">#REF!</definedName>
    <definedName name="CAUSA" localSheetId="4">#REF!</definedName>
    <definedName name="CAUSA" localSheetId="3">#REF!</definedName>
    <definedName name="CAUSA" localSheetId="1">#REF!</definedName>
    <definedName name="CAUSA" localSheetId="15">#REF!</definedName>
    <definedName name="CAUSA" localSheetId="7">#REF!</definedName>
    <definedName name="CAUSA" localSheetId="6">#REF!</definedName>
    <definedName name="CAUSA" localSheetId="16">#REF!</definedName>
    <definedName name="CAUSA" localSheetId="9">#REF!</definedName>
    <definedName name="CAUSA" localSheetId="10">#REF!</definedName>
    <definedName name="CAUSA" localSheetId="8">#REF!</definedName>
    <definedName name="CAUSA" localSheetId="14">#REF!</definedName>
    <definedName name="CAUSA" localSheetId="0">#REF!</definedName>
    <definedName name="CAUSA" localSheetId="17">#REF!</definedName>
    <definedName name="CAUSA" localSheetId="18">#REF!</definedName>
    <definedName name="CAUSA" localSheetId="20">#REF!</definedName>
    <definedName name="CAUSA" localSheetId="21">#REF!</definedName>
    <definedName name="CAUSA" localSheetId="19">#REF!</definedName>
    <definedName name="CAUSA">#REF!</definedName>
    <definedName name="CAUSAS" localSheetId="1">[3]CAUSAS!$C$6:$O$11</definedName>
    <definedName name="CAUSAS" localSheetId="7">[15]CAUSAS!$C$6:$O$11</definedName>
    <definedName name="CAUSAS" localSheetId="8">[15]CAUSAS!$C$6:$O$11</definedName>
    <definedName name="CAUSAS" localSheetId="18">[22]CAUSAS!$C$6:$O$11</definedName>
    <definedName name="CAUSAS" localSheetId="20">[22]CAUSAS!$C$6:$O$11</definedName>
    <definedName name="CAUSAS">[3]CAUSAS!$C$6:$O$11</definedName>
    <definedName name="CAUSASDERIESGO" localSheetId="2">#REF!</definedName>
    <definedName name="CAUSASDERIESGO" localSheetId="4">#REF!</definedName>
    <definedName name="CAUSASDERIESGO" localSheetId="3">#REF!</definedName>
    <definedName name="CAUSASDERIESGO" localSheetId="1">#REF!</definedName>
    <definedName name="CAUSASDERIESGO" localSheetId="15">#REF!</definedName>
    <definedName name="CAUSASDERIESGO" localSheetId="7">#REF!</definedName>
    <definedName name="CAUSASDERIESGO" localSheetId="6">#REF!</definedName>
    <definedName name="CAUSASDERIESGO" localSheetId="16">#REF!</definedName>
    <definedName name="CAUSASDERIESGO" localSheetId="9">#REF!</definedName>
    <definedName name="CAUSASDERIESGO" localSheetId="10">#REF!</definedName>
    <definedName name="CAUSASDERIESGO" localSheetId="8">#REF!</definedName>
    <definedName name="CAUSASDERIESGO" localSheetId="14">#REF!</definedName>
    <definedName name="CAUSASDERIESGO" localSheetId="0">#REF!</definedName>
    <definedName name="CAUSASDERIESGO" localSheetId="17">#REF!</definedName>
    <definedName name="CAUSASDERIESGO" localSheetId="18">#REF!</definedName>
    <definedName name="CAUSASDERIESGO" localSheetId="20">#REF!</definedName>
    <definedName name="CAUSASDERIESGO" localSheetId="21">#REF!</definedName>
    <definedName name="CAUSASDERIESGO" localSheetId="19">#REF!</definedName>
    <definedName name="CAUSASDERIESGO">#REF!</definedName>
    <definedName name="CAUSASDERIESGO1" localSheetId="2">#REF!</definedName>
    <definedName name="CAUSASDERIESGO1" localSheetId="4">#REF!</definedName>
    <definedName name="CAUSASDERIESGO1" localSheetId="3">#REF!</definedName>
    <definedName name="CAUSASDERIESGO1" localSheetId="1">#REF!</definedName>
    <definedName name="CAUSASDERIESGO1" localSheetId="15">#REF!</definedName>
    <definedName name="CAUSASDERIESGO1" localSheetId="7">#REF!</definedName>
    <definedName name="CAUSASDERIESGO1" localSheetId="6">#REF!</definedName>
    <definedName name="CAUSASDERIESGO1" localSheetId="16">#REF!</definedName>
    <definedName name="CAUSASDERIESGO1" localSheetId="9">#REF!</definedName>
    <definedName name="CAUSASDERIESGO1" localSheetId="10">#REF!</definedName>
    <definedName name="CAUSASDERIESGO1" localSheetId="8">#REF!</definedName>
    <definedName name="CAUSASDERIESGO1" localSheetId="14">#REF!</definedName>
    <definedName name="CAUSASDERIESGO1" localSheetId="0">#REF!</definedName>
    <definedName name="CAUSASDERIESGO1" localSheetId="17">#REF!</definedName>
    <definedName name="CAUSASDERIESGO1" localSheetId="18">#REF!</definedName>
    <definedName name="CAUSASDERIESGO1" localSheetId="20">#REF!</definedName>
    <definedName name="CAUSASDERIESGO1" localSheetId="21">#REF!</definedName>
    <definedName name="CAUSASDERIESGO1" localSheetId="19">#REF!</definedName>
    <definedName name="CAUSASDERIESGO1">#REF!</definedName>
    <definedName name="CIRCUNSTANCIAS_ECONOMICAS_Y_DE_MERCADO" localSheetId="2">#REF!</definedName>
    <definedName name="CIRCUNSTANCIAS_ECONOMICAS_Y_DE_MERCADO" localSheetId="4">#REF!</definedName>
    <definedName name="CIRCUNSTANCIAS_ECONOMICAS_Y_DE_MERCADO" localSheetId="3">#REF!</definedName>
    <definedName name="CIRCUNSTANCIAS_ECONOMICAS_Y_DE_MERCADO" localSheetId="1">#REF!</definedName>
    <definedName name="CIRCUNSTANCIAS_ECONOMICAS_Y_DE_MERCADO" localSheetId="15">#REF!</definedName>
    <definedName name="CIRCUNSTANCIAS_ECONOMICAS_Y_DE_MERCADO" localSheetId="7">#REF!</definedName>
    <definedName name="CIRCUNSTANCIAS_ECONOMICAS_Y_DE_MERCADO" localSheetId="6">#REF!</definedName>
    <definedName name="CIRCUNSTANCIAS_ECONOMICAS_Y_DE_MERCADO" localSheetId="16">#REF!</definedName>
    <definedName name="CIRCUNSTANCIAS_ECONOMICAS_Y_DE_MERCADO" localSheetId="9">#REF!</definedName>
    <definedName name="CIRCUNSTANCIAS_ECONOMICAS_Y_DE_MERCADO" localSheetId="10">#REF!</definedName>
    <definedName name="CIRCUNSTANCIAS_ECONOMICAS_Y_DE_MERCADO" localSheetId="8">#REF!</definedName>
    <definedName name="CIRCUNSTANCIAS_ECONOMICAS_Y_DE_MERCADO" localSheetId="14">#REF!</definedName>
    <definedName name="CIRCUNSTANCIAS_ECONOMICAS_Y_DE_MERCADO" localSheetId="0">#REF!</definedName>
    <definedName name="CIRCUNSTANCIAS_ECONOMICAS_Y_DE_MERCADO" localSheetId="17">#REF!</definedName>
    <definedName name="CIRCUNSTANCIAS_ECONOMICAS_Y_DE_MERCADO" localSheetId="18">#REF!</definedName>
    <definedName name="CIRCUNSTANCIAS_ECONOMICAS_Y_DE_MERCADO" localSheetId="20">#REF!</definedName>
    <definedName name="CIRCUNSTANCIAS_ECONOMICAS_Y_DE_MERCADO" localSheetId="21">#REF!</definedName>
    <definedName name="CIRCUNSTANCIAS_ECONOMICAS_Y_DE_MERCADO" localSheetId="19">#REF!</definedName>
    <definedName name="CIRCUNSTANCIAS_ECONOMICAS_Y_DE_MERCADO">#REF!</definedName>
    <definedName name="CIRCUNSTANCIAS_ECONOMICAS_Y_DEL_ESTADO" localSheetId="2">#REF!</definedName>
    <definedName name="CIRCUNSTANCIAS_ECONOMICAS_Y_DEL_ESTADO" localSheetId="4">#REF!</definedName>
    <definedName name="CIRCUNSTANCIAS_ECONOMICAS_Y_DEL_ESTADO" localSheetId="3">#REF!</definedName>
    <definedName name="CIRCUNSTANCIAS_ECONOMICAS_Y_DEL_ESTADO" localSheetId="1">#REF!</definedName>
    <definedName name="CIRCUNSTANCIAS_ECONOMICAS_Y_DEL_ESTADO" localSheetId="15">#REF!</definedName>
    <definedName name="CIRCUNSTANCIAS_ECONOMICAS_Y_DEL_ESTADO" localSheetId="7">#REF!</definedName>
    <definedName name="CIRCUNSTANCIAS_ECONOMICAS_Y_DEL_ESTADO" localSheetId="6">#REF!</definedName>
    <definedName name="CIRCUNSTANCIAS_ECONOMICAS_Y_DEL_ESTADO" localSheetId="16">#REF!</definedName>
    <definedName name="CIRCUNSTANCIAS_ECONOMICAS_Y_DEL_ESTADO" localSheetId="9">#REF!</definedName>
    <definedName name="CIRCUNSTANCIAS_ECONOMICAS_Y_DEL_ESTADO" localSheetId="10">#REF!</definedName>
    <definedName name="CIRCUNSTANCIAS_ECONOMICAS_Y_DEL_ESTADO" localSheetId="8">#REF!</definedName>
    <definedName name="CIRCUNSTANCIAS_ECONOMICAS_Y_DEL_ESTADO" localSheetId="14">#REF!</definedName>
    <definedName name="CIRCUNSTANCIAS_ECONOMICAS_Y_DEL_ESTADO" localSheetId="0">#REF!</definedName>
    <definedName name="CIRCUNSTANCIAS_ECONOMICAS_Y_DEL_ESTADO" localSheetId="17">#REF!</definedName>
    <definedName name="CIRCUNSTANCIAS_ECONOMICAS_Y_DEL_ESTADO" localSheetId="18">#REF!</definedName>
    <definedName name="CIRCUNSTANCIAS_ECONOMICAS_Y_DEL_ESTADO" localSheetId="20">#REF!</definedName>
    <definedName name="CIRCUNSTANCIAS_ECONOMICAS_Y_DEL_ESTADO" localSheetId="21">#REF!</definedName>
    <definedName name="CIRCUNSTANCIAS_ECONOMICAS_Y_DEL_ESTADO" localSheetId="19">#REF!</definedName>
    <definedName name="CIRCUNSTANCIAS_ECONOMICAS_Y_DEL_ESTADO">#REF!</definedName>
    <definedName name="CIRCUNSTANCIAS_POLITICAS_Y_LEGISLATIVAS" localSheetId="2">#REF!</definedName>
    <definedName name="CIRCUNSTANCIAS_POLITICAS_Y_LEGISLATIVAS" localSheetId="4">#REF!</definedName>
    <definedName name="CIRCUNSTANCIAS_POLITICAS_Y_LEGISLATIVAS" localSheetId="3">#REF!</definedName>
    <definedName name="CIRCUNSTANCIAS_POLITICAS_Y_LEGISLATIVAS" localSheetId="1">#REF!</definedName>
    <definedName name="CIRCUNSTANCIAS_POLITICAS_Y_LEGISLATIVAS" localSheetId="15">#REF!</definedName>
    <definedName name="CIRCUNSTANCIAS_POLITICAS_Y_LEGISLATIVAS" localSheetId="7">#REF!</definedName>
    <definedName name="CIRCUNSTANCIAS_POLITICAS_Y_LEGISLATIVAS" localSheetId="6">#REF!</definedName>
    <definedName name="CIRCUNSTANCIAS_POLITICAS_Y_LEGISLATIVAS" localSheetId="16">#REF!</definedName>
    <definedName name="CIRCUNSTANCIAS_POLITICAS_Y_LEGISLATIVAS" localSheetId="9">#REF!</definedName>
    <definedName name="CIRCUNSTANCIAS_POLITICAS_Y_LEGISLATIVAS" localSheetId="10">#REF!</definedName>
    <definedName name="CIRCUNSTANCIAS_POLITICAS_Y_LEGISLATIVAS" localSheetId="8">#REF!</definedName>
    <definedName name="CIRCUNSTANCIAS_POLITICAS_Y_LEGISLATIVAS" localSheetId="14">#REF!</definedName>
    <definedName name="CIRCUNSTANCIAS_POLITICAS_Y_LEGISLATIVAS" localSheetId="0">#REF!</definedName>
    <definedName name="CIRCUNSTANCIAS_POLITICAS_Y_LEGISLATIVAS" localSheetId="17">#REF!</definedName>
    <definedName name="CIRCUNSTANCIAS_POLITICAS_Y_LEGISLATIVAS" localSheetId="18">#REF!</definedName>
    <definedName name="CIRCUNSTANCIAS_POLITICAS_Y_LEGISLATIVAS" localSheetId="20">#REF!</definedName>
    <definedName name="CIRCUNSTANCIAS_POLITICAS_Y_LEGISLATIVAS" localSheetId="21">#REF!</definedName>
    <definedName name="CIRCUNSTANCIAS_POLITICAS_Y_LEGISLATIVAS" localSheetId="19">#REF!</definedName>
    <definedName name="CIRCUNSTANCIAS_POLITICAS_Y_LEGISLATIVAS">#REF!</definedName>
    <definedName name="CIRCUNSTANCIAS_POLITICAS_Y_LEGISSLATIVAS" localSheetId="2">#REF!</definedName>
    <definedName name="CIRCUNSTANCIAS_POLITICAS_Y_LEGISSLATIVAS" localSheetId="4">#REF!</definedName>
    <definedName name="CIRCUNSTANCIAS_POLITICAS_Y_LEGISSLATIVAS" localSheetId="3">#REF!</definedName>
    <definedName name="CIRCUNSTANCIAS_POLITICAS_Y_LEGISSLATIVAS" localSheetId="1">#REF!</definedName>
    <definedName name="CIRCUNSTANCIAS_POLITICAS_Y_LEGISSLATIVAS" localSheetId="15">#REF!</definedName>
    <definedName name="CIRCUNSTANCIAS_POLITICAS_Y_LEGISSLATIVAS" localSheetId="7">#REF!</definedName>
    <definedName name="CIRCUNSTANCIAS_POLITICAS_Y_LEGISSLATIVAS" localSheetId="6">#REF!</definedName>
    <definedName name="CIRCUNSTANCIAS_POLITICAS_Y_LEGISSLATIVAS" localSheetId="16">#REF!</definedName>
    <definedName name="CIRCUNSTANCIAS_POLITICAS_Y_LEGISSLATIVAS" localSheetId="9">#REF!</definedName>
    <definedName name="CIRCUNSTANCIAS_POLITICAS_Y_LEGISSLATIVAS" localSheetId="10">#REF!</definedName>
    <definedName name="CIRCUNSTANCIAS_POLITICAS_Y_LEGISSLATIVAS" localSheetId="8">#REF!</definedName>
    <definedName name="CIRCUNSTANCIAS_POLITICAS_Y_LEGISSLATIVAS" localSheetId="14">#REF!</definedName>
    <definedName name="CIRCUNSTANCIAS_POLITICAS_Y_LEGISSLATIVAS" localSheetId="0">#REF!</definedName>
    <definedName name="CIRCUNSTANCIAS_POLITICAS_Y_LEGISSLATIVAS" localSheetId="17">#REF!</definedName>
    <definedName name="CIRCUNSTANCIAS_POLITICAS_Y_LEGISSLATIVAS" localSheetId="18">#REF!</definedName>
    <definedName name="CIRCUNSTANCIAS_POLITICAS_Y_LEGISSLATIVAS" localSheetId="20">#REF!</definedName>
    <definedName name="CIRCUNSTANCIAS_POLITICAS_Y_LEGISSLATIVAS" localSheetId="21">#REF!</definedName>
    <definedName name="CIRCUNSTANCIAS_POLITICAS_Y_LEGISSLATIVAS" localSheetId="19">#REF!</definedName>
    <definedName name="CIRCUNSTANCIAS_POLITICAS_Y_LEGISSLATIVAS">#REF!</definedName>
    <definedName name="CLAVE" localSheetId="2">#REF!</definedName>
    <definedName name="CLAVE" localSheetId="4">#REF!</definedName>
    <definedName name="CLAVE" localSheetId="3">#REF!</definedName>
    <definedName name="CLAVE" localSheetId="1">#REF!</definedName>
    <definedName name="CLAVE" localSheetId="15">#REF!</definedName>
    <definedName name="CLAVE" localSheetId="7">#REF!</definedName>
    <definedName name="CLAVE" localSheetId="6">#REF!</definedName>
    <definedName name="CLAVE" localSheetId="16">#REF!</definedName>
    <definedName name="CLAVE" localSheetId="9">#REF!</definedName>
    <definedName name="CLAVE" localSheetId="10">#REF!</definedName>
    <definedName name="CLAVE" localSheetId="8">#REF!</definedName>
    <definedName name="CLAVE" localSheetId="14">#REF!</definedName>
    <definedName name="CLAVE" localSheetId="0">#REF!</definedName>
    <definedName name="CLAVE" localSheetId="17">#REF!</definedName>
    <definedName name="CLAVE" localSheetId="18">#REF!</definedName>
    <definedName name="CLAVE" localSheetId="20">#REF!</definedName>
    <definedName name="CLAVE" localSheetId="21">#REF!</definedName>
    <definedName name="CLAVE" localSheetId="19">#REF!</definedName>
    <definedName name="CLAVE">#REF!</definedName>
    <definedName name="CLAVECAUSA" localSheetId="1">[3]CAUSAS!$C$12:$O$12</definedName>
    <definedName name="CLAVECAUSA" localSheetId="7">[15]CAUSAS!$C$12:$O$12</definedName>
    <definedName name="CLAVECAUSA" localSheetId="8">[15]CAUSAS!$C$12:$O$12</definedName>
    <definedName name="CLAVECAUSA" localSheetId="18">[22]CAUSAS!$C$12:$O$12</definedName>
    <definedName name="CLAVECAUSA" localSheetId="20">[22]CAUSAS!$C$12:$O$12</definedName>
    <definedName name="CLAVECAUSA">[3]CAUSAS!$C$12:$O$12</definedName>
    <definedName name="CLAVECONT" localSheetId="2">#REF!</definedName>
    <definedName name="CLAVECONT" localSheetId="4">#REF!</definedName>
    <definedName name="CLAVECONT" localSheetId="3">#REF!</definedName>
    <definedName name="CLAVECONT" localSheetId="1">#REF!</definedName>
    <definedName name="CLAVECONT" localSheetId="15">#REF!</definedName>
    <definedName name="CLAVECONT" localSheetId="7">#REF!</definedName>
    <definedName name="CLAVECONT" localSheetId="6">#REF!</definedName>
    <definedName name="CLAVECONT" localSheetId="16">#REF!</definedName>
    <definedName name="CLAVECONT" localSheetId="9">#REF!</definedName>
    <definedName name="CLAVECONT" localSheetId="10">#REF!</definedName>
    <definedName name="CLAVECONT" localSheetId="8">#REF!</definedName>
    <definedName name="CLAVECONT" localSheetId="14">#REF!</definedName>
    <definedName name="CLAVECONT" localSheetId="0">#REF!</definedName>
    <definedName name="CLAVECONT" localSheetId="17">#REF!</definedName>
    <definedName name="CLAVECONT" localSheetId="18">#REF!</definedName>
    <definedName name="CLAVECONT" localSheetId="20">#REF!</definedName>
    <definedName name="CLAVECONT" localSheetId="21">#REF!</definedName>
    <definedName name="CLAVECONT" localSheetId="19">#REF!</definedName>
    <definedName name="CLAVECONT">#REF!</definedName>
    <definedName name="CLAVECONTROL" localSheetId="1">'[3]NO BORRAR'!$B$41:$B$57</definedName>
    <definedName name="CLAVECONTROL" localSheetId="7">'[15]NO BORRAR'!$B$41:$B$57</definedName>
    <definedName name="CLAVECONTROL" localSheetId="8">'[15]NO BORRAR'!$B$41:$B$57</definedName>
    <definedName name="CLAVECONTROL" localSheetId="18">'[22]NO BORRAR'!$B$41:$B$57</definedName>
    <definedName name="CLAVECONTROL" localSheetId="20">'[22]NO BORRAR'!$B$41:$B$57</definedName>
    <definedName name="CLAVECONTROL">'[3]NO BORRAR'!$B$41:$B$57</definedName>
    <definedName name="CLAVEOBJ" localSheetId="2">#REF!</definedName>
    <definedName name="CLAVEOBJ" localSheetId="4">#REF!</definedName>
    <definedName name="CLAVEOBJ" localSheetId="3">#REF!</definedName>
    <definedName name="CLAVEOBJ" localSheetId="1">#REF!</definedName>
    <definedName name="CLAVEOBJ" localSheetId="15">#REF!</definedName>
    <definedName name="CLAVEOBJ" localSheetId="7">#REF!</definedName>
    <definedName name="CLAVEOBJ" localSheetId="6">#REF!</definedName>
    <definedName name="CLAVEOBJ" localSheetId="16">#REF!</definedName>
    <definedName name="CLAVEOBJ" localSheetId="9">#REF!</definedName>
    <definedName name="CLAVEOBJ" localSheetId="10">#REF!</definedName>
    <definedName name="CLAVEOBJ" localSheetId="8">#REF!</definedName>
    <definedName name="CLAVEOBJ" localSheetId="14">#REF!</definedName>
    <definedName name="CLAVEOBJ" localSheetId="0">#REF!</definedName>
    <definedName name="CLAVEOBJ" localSheetId="17">#REF!</definedName>
    <definedName name="CLAVEOBJ" localSheetId="18">#REF!</definedName>
    <definedName name="CLAVEOBJ" localSheetId="20">#REF!</definedName>
    <definedName name="CLAVEOBJ" localSheetId="21">#REF!</definedName>
    <definedName name="CLAVEOBJ" localSheetId="19">#REF!</definedName>
    <definedName name="CLAVEOBJ">#REF!</definedName>
    <definedName name="CLAVEPOL" localSheetId="2">#REF!</definedName>
    <definedName name="CLAVEPOL" localSheetId="4">#REF!</definedName>
    <definedName name="CLAVEPOL" localSheetId="3">#REF!</definedName>
    <definedName name="CLAVEPOL" localSheetId="1">#REF!</definedName>
    <definedName name="CLAVEPOL" localSheetId="15">#REF!</definedName>
    <definedName name="CLAVEPOL" localSheetId="7">#REF!</definedName>
    <definedName name="CLAVEPOL" localSheetId="6">#REF!</definedName>
    <definedName name="CLAVEPOL" localSheetId="16">#REF!</definedName>
    <definedName name="CLAVEPOL" localSheetId="9">#REF!</definedName>
    <definedName name="CLAVEPOL" localSheetId="10">#REF!</definedName>
    <definedName name="CLAVEPOL" localSheetId="8">#REF!</definedName>
    <definedName name="CLAVEPOL" localSheetId="14">#REF!</definedName>
    <definedName name="CLAVEPOL" localSheetId="0">#REF!</definedName>
    <definedName name="CLAVEPOL" localSheetId="17">#REF!</definedName>
    <definedName name="CLAVEPOL" localSheetId="18">#REF!</definedName>
    <definedName name="CLAVEPOL" localSheetId="20">#REF!</definedName>
    <definedName name="CLAVEPOL" localSheetId="21">#REF!</definedName>
    <definedName name="CLAVEPOL" localSheetId="19">#REF!</definedName>
    <definedName name="CLAVEPOL">#REF!</definedName>
    <definedName name="CLAVEPOLITICA" localSheetId="1">'[3]NO BORRAR'!$B$3:$B$17</definedName>
    <definedName name="CLAVEPOLITICA" localSheetId="7">'[15]NO BORRAR'!$B$3:$B$17</definedName>
    <definedName name="CLAVEPOLITICA" localSheetId="8">'[15]NO BORRAR'!$B$3:$B$17</definedName>
    <definedName name="CLAVEPOLITICA" localSheetId="18">'[22]NO BORRAR'!$B$3:$B$17</definedName>
    <definedName name="CLAVEPOLITICA" localSheetId="20">'[22]NO BORRAR'!$B$3:$B$17</definedName>
    <definedName name="CLAVEPOLITICA">'[3]NO BORRAR'!$B$3:$B$17</definedName>
    <definedName name="CLAVEPROC" localSheetId="2">#REF!</definedName>
    <definedName name="CLAVEPROC" localSheetId="4">#REF!</definedName>
    <definedName name="CLAVEPROC" localSheetId="3">#REF!</definedName>
    <definedName name="CLAVEPROC" localSheetId="1">#REF!</definedName>
    <definedName name="CLAVEPROC" localSheetId="15">#REF!</definedName>
    <definedName name="CLAVEPROC" localSheetId="7">#REF!</definedName>
    <definedName name="CLAVEPROC" localSheetId="6">#REF!</definedName>
    <definedName name="CLAVEPROC" localSheetId="16">#REF!</definedName>
    <definedName name="CLAVEPROC" localSheetId="9">#REF!</definedName>
    <definedName name="CLAVEPROC" localSheetId="10">#REF!</definedName>
    <definedName name="CLAVEPROC" localSheetId="8">#REF!</definedName>
    <definedName name="CLAVEPROC" localSheetId="14">#REF!</definedName>
    <definedName name="CLAVEPROC" localSheetId="0">#REF!</definedName>
    <definedName name="CLAVEPROC" localSheetId="17">#REF!</definedName>
    <definedName name="CLAVEPROC" localSheetId="18">#REF!</definedName>
    <definedName name="CLAVEPROC" localSheetId="20">#REF!</definedName>
    <definedName name="CLAVEPROC" localSheetId="21">#REF!</definedName>
    <definedName name="CLAVEPROC" localSheetId="19">#REF!</definedName>
    <definedName name="CLAVEPROC">#REF!</definedName>
    <definedName name="CLAVEPROCEDIMIENTO" localSheetId="1">'[3]NO BORRAR'!$B$22:$B$38</definedName>
    <definedName name="CLAVEPROCEDIMIENTO" localSheetId="7">'[15]NO BORRAR'!$B$22:$B$38</definedName>
    <definedName name="CLAVEPROCEDIMIENTO" localSheetId="8">'[15]NO BORRAR'!$B$22:$B$38</definedName>
    <definedName name="CLAVEPROCEDIMIENTO" localSheetId="18">'[22]NO BORRAR'!$B$22:$B$38</definedName>
    <definedName name="CLAVEPROCEDIMIENTO" localSheetId="20">'[22]NO BORRAR'!$B$22:$B$38</definedName>
    <definedName name="CLAVEPROCEDIMIENTO">'[3]NO BORRAR'!$B$22:$B$38</definedName>
    <definedName name="CLAVERIESGO" localSheetId="2">#REF!</definedName>
    <definedName name="CLAVERIESGO" localSheetId="4">#REF!</definedName>
    <definedName name="CLAVERIESGO" localSheetId="3">#REF!</definedName>
    <definedName name="CLAVERIESGO" localSheetId="1">#REF!</definedName>
    <definedName name="CLAVERIESGO" localSheetId="15">#REF!</definedName>
    <definedName name="CLAVERIESGO" localSheetId="7">#REF!</definedName>
    <definedName name="CLAVERIESGO" localSheetId="6">#REF!</definedName>
    <definedName name="CLAVERIESGO" localSheetId="16">#REF!</definedName>
    <definedName name="CLAVERIESGO" localSheetId="9">#REF!</definedName>
    <definedName name="CLAVERIESGO" localSheetId="10">#REF!</definedName>
    <definedName name="CLAVERIESGO" localSheetId="8">#REF!</definedName>
    <definedName name="CLAVERIESGO" localSheetId="14">#REF!</definedName>
    <definedName name="CLAVERIESGO" localSheetId="0">#REF!</definedName>
    <definedName name="CLAVERIESGO" localSheetId="17">#REF!</definedName>
    <definedName name="CLAVERIESGO" localSheetId="18">#REF!</definedName>
    <definedName name="CLAVERIESGO" localSheetId="20">#REF!</definedName>
    <definedName name="CLAVERIESGO" localSheetId="21">#REF!</definedName>
    <definedName name="CLAVERIESGO" localSheetId="19">#REF!</definedName>
    <definedName name="CLAVERIESGO">#REF!</definedName>
    <definedName name="CLIENTE" localSheetId="2">#REF!</definedName>
    <definedName name="CLIENTE" localSheetId="4">#REF!</definedName>
    <definedName name="CLIENTE" localSheetId="3">#REF!</definedName>
    <definedName name="CLIENTE" localSheetId="1">#REF!</definedName>
    <definedName name="CLIENTE" localSheetId="15">#REF!</definedName>
    <definedName name="CLIENTE" localSheetId="7">#REF!</definedName>
    <definedName name="CLIENTE" localSheetId="6">#REF!</definedName>
    <definedName name="CLIENTE" localSheetId="16">#REF!</definedName>
    <definedName name="CLIENTE" localSheetId="9">#REF!</definedName>
    <definedName name="CLIENTE" localSheetId="10">#REF!</definedName>
    <definedName name="CLIENTE" localSheetId="8">#REF!</definedName>
    <definedName name="CLIENTE" localSheetId="14">#REF!</definedName>
    <definedName name="CLIENTE" localSheetId="0">#REF!</definedName>
    <definedName name="CLIENTE" localSheetId="17">#REF!</definedName>
    <definedName name="CLIENTE" localSheetId="18">#REF!</definedName>
    <definedName name="CLIENTE" localSheetId="20">#REF!</definedName>
    <definedName name="CLIENTE" localSheetId="21">#REF!</definedName>
    <definedName name="CLIENTE" localSheetId="19">#REF!</definedName>
    <definedName name="CLIENTE">#REF!</definedName>
    <definedName name="CLIENTES" localSheetId="2">#REF!</definedName>
    <definedName name="CLIENTES" localSheetId="4">#REF!</definedName>
    <definedName name="CLIENTES" localSheetId="3">#REF!</definedName>
    <definedName name="CLIENTES" localSheetId="1">#REF!</definedName>
    <definedName name="CLIENTES" localSheetId="15">#REF!</definedName>
    <definedName name="CLIENTES" localSheetId="7">#REF!</definedName>
    <definedName name="CLIENTES" localSheetId="6">#REF!</definedName>
    <definedName name="CLIENTES" localSheetId="16">#REF!</definedName>
    <definedName name="CLIENTES" localSheetId="9">#REF!</definedName>
    <definedName name="CLIENTES" localSheetId="10">#REF!</definedName>
    <definedName name="CLIENTES" localSheetId="8">#REF!</definedName>
    <definedName name="CLIENTES" localSheetId="14">#REF!</definedName>
    <definedName name="CLIENTES" localSheetId="0">#REF!</definedName>
    <definedName name="CLIENTES" localSheetId="17">#REF!</definedName>
    <definedName name="CLIENTES" localSheetId="18">#REF!</definedName>
    <definedName name="CLIENTES" localSheetId="20">#REF!</definedName>
    <definedName name="CLIENTES" localSheetId="21">#REF!</definedName>
    <definedName name="CLIENTES" localSheetId="19">#REF!</definedName>
    <definedName name="CLIENTES">#REF!</definedName>
    <definedName name="CODIGO" localSheetId="2">#REF!</definedName>
    <definedName name="CODIGO" localSheetId="4">#REF!</definedName>
    <definedName name="CODIGO" localSheetId="3">#REF!</definedName>
    <definedName name="CODIGO" localSheetId="1">#REF!</definedName>
    <definedName name="CODIGO" localSheetId="15">#REF!</definedName>
    <definedName name="CODIGO" localSheetId="7">#REF!</definedName>
    <definedName name="CODIGO" localSheetId="6">#REF!</definedName>
    <definedName name="CODIGO" localSheetId="16">#REF!</definedName>
    <definedName name="CODIGO" localSheetId="9">#REF!</definedName>
    <definedName name="CODIGO" localSheetId="10">#REF!</definedName>
    <definedName name="CODIGO" localSheetId="8">#REF!</definedName>
    <definedName name="CODIGO" localSheetId="14">#REF!</definedName>
    <definedName name="CODIGO" localSheetId="0">#REF!</definedName>
    <definedName name="CODIGO" localSheetId="17">#REF!</definedName>
    <definedName name="CODIGO" localSheetId="18">#REF!</definedName>
    <definedName name="CODIGO" localSheetId="20">#REF!</definedName>
    <definedName name="CODIGO" localSheetId="21">#REF!</definedName>
    <definedName name="CODIGO" localSheetId="19">#REF!</definedName>
    <definedName name="CODIGO">#REF!</definedName>
    <definedName name="CODIGO_RIESGO" localSheetId="2">#REF!</definedName>
    <definedName name="CODIGO_RIESGO" localSheetId="4">#REF!</definedName>
    <definedName name="CODIGO_RIESGO" localSheetId="3">#REF!</definedName>
    <definedName name="CODIGO_RIESGO" localSheetId="1">#REF!</definedName>
    <definedName name="CODIGO_RIESGO" localSheetId="15">#REF!</definedName>
    <definedName name="CODIGO_RIESGO" localSheetId="7">#REF!</definedName>
    <definedName name="CODIGO_RIESGO" localSheetId="6">#REF!</definedName>
    <definedName name="CODIGO_RIESGO" localSheetId="16">#REF!</definedName>
    <definedName name="CODIGO_RIESGO" localSheetId="9">#REF!</definedName>
    <definedName name="CODIGO_RIESGO" localSheetId="10">#REF!</definedName>
    <definedName name="CODIGO_RIESGO" localSheetId="8">#REF!</definedName>
    <definedName name="CODIGO_RIESGO" localSheetId="14">#REF!</definedName>
    <definedName name="CODIGO_RIESGO" localSheetId="0">#REF!</definedName>
    <definedName name="CODIGO_RIESGO" localSheetId="17">#REF!</definedName>
    <definedName name="CODIGO_RIESGO" localSheetId="18">#REF!</definedName>
    <definedName name="CODIGO_RIESGO" localSheetId="20">#REF!</definedName>
    <definedName name="CODIGO_RIESGO" localSheetId="21">#REF!</definedName>
    <definedName name="CODIGO_RIESGO" localSheetId="19">#REF!</definedName>
    <definedName name="CODIGO_RIESGO">#REF!</definedName>
    <definedName name="CODIGO1" localSheetId="2">#REF!</definedName>
    <definedName name="CODIGO1" localSheetId="4">#REF!</definedName>
    <definedName name="CODIGO1" localSheetId="3">#REF!</definedName>
    <definedName name="CODIGO1" localSheetId="1">#REF!</definedName>
    <definedName name="CODIGO1" localSheetId="15">#REF!</definedName>
    <definedName name="CODIGO1" localSheetId="7">#REF!</definedName>
    <definedName name="CODIGO1" localSheetId="6">#REF!</definedName>
    <definedName name="CODIGO1" localSheetId="16">#REF!</definedName>
    <definedName name="CODIGO1" localSheetId="9">#REF!</definedName>
    <definedName name="CODIGO1" localSheetId="10">#REF!</definedName>
    <definedName name="CODIGO1" localSheetId="8">#REF!</definedName>
    <definedName name="CODIGO1" localSheetId="14">#REF!</definedName>
    <definedName name="CODIGO1" localSheetId="0">#REF!</definedName>
    <definedName name="CODIGO1" localSheetId="17">#REF!</definedName>
    <definedName name="CODIGO1" localSheetId="18">#REF!</definedName>
    <definedName name="CODIGO1" localSheetId="20">#REF!</definedName>
    <definedName name="CODIGO1" localSheetId="21">#REF!</definedName>
    <definedName name="CODIGO1" localSheetId="19">#REF!</definedName>
    <definedName name="CODIGO1">#REF!</definedName>
    <definedName name="COMPORTAMIENTO_HUMANO" localSheetId="2">#REF!</definedName>
    <definedName name="COMPORTAMIENTO_HUMANO" localSheetId="4">#REF!</definedName>
    <definedName name="COMPORTAMIENTO_HUMANO" localSheetId="3">#REF!</definedName>
    <definedName name="COMPORTAMIENTO_HUMANO" localSheetId="1">#REF!</definedName>
    <definedName name="COMPORTAMIENTO_HUMANO" localSheetId="15">#REF!</definedName>
    <definedName name="COMPORTAMIENTO_HUMANO" localSheetId="7">#REF!</definedName>
    <definedName name="COMPORTAMIENTO_HUMANO" localSheetId="6">#REF!</definedName>
    <definedName name="COMPORTAMIENTO_HUMANO" localSheetId="16">#REF!</definedName>
    <definedName name="COMPORTAMIENTO_HUMANO" localSheetId="9">#REF!</definedName>
    <definedName name="COMPORTAMIENTO_HUMANO" localSheetId="10">#REF!</definedName>
    <definedName name="COMPORTAMIENTO_HUMANO" localSheetId="8">#REF!</definedName>
    <definedName name="COMPORTAMIENTO_HUMANO" localSheetId="14">#REF!</definedName>
    <definedName name="COMPORTAMIENTO_HUMANO" localSheetId="0">#REF!</definedName>
    <definedName name="COMPORTAMIENTO_HUMANO" localSheetId="17">#REF!</definedName>
    <definedName name="COMPORTAMIENTO_HUMANO" localSheetId="18">#REF!</definedName>
    <definedName name="COMPORTAMIENTO_HUMANO" localSheetId="20">#REF!</definedName>
    <definedName name="COMPORTAMIENTO_HUMANO" localSheetId="21">#REF!</definedName>
    <definedName name="COMPORTAMIENTO_HUMANO" localSheetId="19">#REF!</definedName>
    <definedName name="COMPORTAMIENTO_HUMANO">#REF!</definedName>
    <definedName name="COMPORTAMIENTO_ORGANIZACIONAL" localSheetId="2">#REF!</definedName>
    <definedName name="COMPORTAMIENTO_ORGANIZACIONAL" localSheetId="4">#REF!</definedName>
    <definedName name="COMPORTAMIENTO_ORGANIZACIONAL" localSheetId="3">#REF!</definedName>
    <definedName name="COMPORTAMIENTO_ORGANIZACIONAL" localSheetId="1">#REF!</definedName>
    <definedName name="COMPORTAMIENTO_ORGANIZACIONAL" localSheetId="15">#REF!</definedName>
    <definedName name="COMPORTAMIENTO_ORGANIZACIONAL" localSheetId="7">#REF!</definedName>
    <definedName name="COMPORTAMIENTO_ORGANIZACIONAL" localSheetId="6">#REF!</definedName>
    <definedName name="COMPORTAMIENTO_ORGANIZACIONAL" localSheetId="16">#REF!</definedName>
    <definedName name="COMPORTAMIENTO_ORGANIZACIONAL" localSheetId="9">#REF!</definedName>
    <definedName name="COMPORTAMIENTO_ORGANIZACIONAL" localSheetId="10">#REF!</definedName>
    <definedName name="COMPORTAMIENTO_ORGANIZACIONAL" localSheetId="8">#REF!</definedName>
    <definedName name="COMPORTAMIENTO_ORGANIZACIONAL" localSheetId="14">#REF!</definedName>
    <definedName name="COMPORTAMIENTO_ORGANIZACIONAL" localSheetId="0">#REF!</definedName>
    <definedName name="COMPORTAMIENTO_ORGANIZACIONAL" localSheetId="17">#REF!</definedName>
    <definedName name="COMPORTAMIENTO_ORGANIZACIONAL" localSheetId="18">#REF!</definedName>
    <definedName name="COMPORTAMIENTO_ORGANIZACIONAL" localSheetId="20">#REF!</definedName>
    <definedName name="COMPORTAMIENTO_ORGANIZACIONAL" localSheetId="21">#REF!</definedName>
    <definedName name="COMPORTAMIENTO_ORGANIZACIONAL" localSheetId="19">#REF!</definedName>
    <definedName name="COMPORTAMIENTO_ORGANIZACIONAL">#REF!</definedName>
    <definedName name="CONFLICTOS_SOCIALES" localSheetId="2">#REF!</definedName>
    <definedName name="CONFLICTOS_SOCIALES" localSheetId="4">#REF!</definedName>
    <definedName name="CONFLICTOS_SOCIALES" localSheetId="3">#REF!</definedName>
    <definedName name="CONFLICTOS_SOCIALES" localSheetId="1">#REF!</definedName>
    <definedName name="CONFLICTOS_SOCIALES" localSheetId="15">#REF!</definedName>
    <definedName name="CONFLICTOS_SOCIALES" localSheetId="7">#REF!</definedName>
    <definedName name="CONFLICTOS_SOCIALES" localSheetId="6">#REF!</definedName>
    <definedName name="CONFLICTOS_SOCIALES" localSheetId="16">#REF!</definedName>
    <definedName name="CONFLICTOS_SOCIALES" localSheetId="9">#REF!</definedName>
    <definedName name="CONFLICTOS_SOCIALES" localSheetId="10">#REF!</definedName>
    <definedName name="CONFLICTOS_SOCIALES" localSheetId="8">#REF!</definedName>
    <definedName name="CONFLICTOS_SOCIALES" localSheetId="14">#REF!</definedName>
    <definedName name="CONFLICTOS_SOCIALES" localSheetId="0">#REF!</definedName>
    <definedName name="CONFLICTOS_SOCIALES" localSheetId="17">#REF!</definedName>
    <definedName name="CONFLICTOS_SOCIALES" localSheetId="18">#REF!</definedName>
    <definedName name="CONFLICTOS_SOCIALES" localSheetId="20">#REF!</definedName>
    <definedName name="CONFLICTOS_SOCIALES" localSheetId="21">#REF!</definedName>
    <definedName name="CONFLICTOS_SOCIALES" localSheetId="19">#REF!</definedName>
    <definedName name="CONFLICTOS_SOCIALES">#REF!</definedName>
    <definedName name="CONTEXTO_ECONOMICO_DE_MERCADO" localSheetId="2">#REF!</definedName>
    <definedName name="CONTEXTO_ECONOMICO_DE_MERCADO" localSheetId="4">#REF!</definedName>
    <definedName name="CONTEXTO_ECONOMICO_DE_MERCADO" localSheetId="3">#REF!</definedName>
    <definedName name="CONTEXTO_ECONOMICO_DE_MERCADO" localSheetId="1">#REF!</definedName>
    <definedName name="CONTEXTO_ECONOMICO_DE_MERCADO" localSheetId="15">#REF!</definedName>
    <definedName name="CONTEXTO_ECONOMICO_DE_MERCADO" localSheetId="7">#REF!</definedName>
    <definedName name="CONTEXTO_ECONOMICO_DE_MERCADO" localSheetId="6">#REF!</definedName>
    <definedName name="CONTEXTO_ECONOMICO_DE_MERCADO" localSheetId="16">#REF!</definedName>
    <definedName name="CONTEXTO_ECONOMICO_DE_MERCADO" localSheetId="9">#REF!</definedName>
    <definedName name="CONTEXTO_ECONOMICO_DE_MERCADO" localSheetId="10">#REF!</definedName>
    <definedName name="CONTEXTO_ECONOMICO_DE_MERCADO" localSheetId="8">#REF!</definedName>
    <definedName name="CONTEXTO_ECONOMICO_DE_MERCADO" localSheetId="14">#REF!</definedName>
    <definedName name="CONTEXTO_ECONOMICO_DE_MERCADO" localSheetId="0">#REF!</definedName>
    <definedName name="CONTEXTO_ECONOMICO_DE_MERCADO" localSheetId="17">#REF!</definedName>
    <definedName name="CONTEXTO_ECONOMICO_DE_MERCADO" localSheetId="18">#REF!</definedName>
    <definedName name="CONTEXTO_ECONOMICO_DE_MERCADO" localSheetId="20">#REF!</definedName>
    <definedName name="CONTEXTO_ECONOMICO_DE_MERCADO" localSheetId="21">#REF!</definedName>
    <definedName name="CONTEXTO_ECONOMICO_DE_MERCADO" localSheetId="19">#REF!</definedName>
    <definedName name="CONTEXTO_ECONOMICO_DE_MERCADO">#REF!</definedName>
    <definedName name="CONTEXTO_POLITICO" localSheetId="2">#REF!</definedName>
    <definedName name="CONTEXTO_POLITICO" localSheetId="4">#REF!</definedName>
    <definedName name="CONTEXTO_POLITICO" localSheetId="3">#REF!</definedName>
    <definedName name="CONTEXTO_POLITICO" localSheetId="1">#REF!</definedName>
    <definedName name="CONTEXTO_POLITICO" localSheetId="15">#REF!</definedName>
    <definedName name="CONTEXTO_POLITICO" localSheetId="7">#REF!</definedName>
    <definedName name="CONTEXTO_POLITICO" localSheetId="6">#REF!</definedName>
    <definedName name="CONTEXTO_POLITICO" localSheetId="16">#REF!</definedName>
    <definedName name="CONTEXTO_POLITICO" localSheetId="9">#REF!</definedName>
    <definedName name="CONTEXTO_POLITICO" localSheetId="10">#REF!</definedName>
    <definedName name="CONTEXTO_POLITICO" localSheetId="8">#REF!</definedName>
    <definedName name="CONTEXTO_POLITICO" localSheetId="14">#REF!</definedName>
    <definedName name="CONTEXTO_POLITICO" localSheetId="0">#REF!</definedName>
    <definedName name="CONTEXTO_POLITICO" localSheetId="17">#REF!</definedName>
    <definedName name="CONTEXTO_POLITICO" localSheetId="18">#REF!</definedName>
    <definedName name="CONTEXTO_POLITICO" localSheetId="20">#REF!</definedName>
    <definedName name="CONTEXTO_POLITICO" localSheetId="21">#REF!</definedName>
    <definedName name="CONTEXTO_POLITICO" localSheetId="19">#REF!</definedName>
    <definedName name="CONTEXTO_POLITICO">#REF!</definedName>
    <definedName name="CONTROL" localSheetId="1">'[3]NO BORRAR'!$C$41:$C$53</definedName>
    <definedName name="CONTROL" localSheetId="7">'[15]NO BORRAR'!$C$41:$C$53</definedName>
    <definedName name="CONTROL" localSheetId="8">'[15]NO BORRAR'!$C$41:$C$53</definedName>
    <definedName name="CONTROL" localSheetId="18">'[22]NO BORRAR'!$C$41:$C$53</definedName>
    <definedName name="CONTROL" localSheetId="20">'[22]NO BORRAR'!$C$41:$C$53</definedName>
    <definedName name="CONTROL">'[3]NO BORRAR'!$C$41:$C$53</definedName>
    <definedName name="CONTROLES" localSheetId="2">#REF!</definedName>
    <definedName name="CONTROLES" localSheetId="4">#REF!</definedName>
    <definedName name="CONTROLES" localSheetId="3">#REF!</definedName>
    <definedName name="CONTROLES" localSheetId="1">#REF!</definedName>
    <definedName name="CONTROLES" localSheetId="15">#REF!</definedName>
    <definedName name="CONTROLES" localSheetId="7">#REF!</definedName>
    <definedName name="CONTROLES" localSheetId="6">#REF!</definedName>
    <definedName name="CONTROLES" localSheetId="16">#REF!</definedName>
    <definedName name="CONTROLES" localSheetId="9">#REF!</definedName>
    <definedName name="CONTROLES" localSheetId="10">#REF!</definedName>
    <definedName name="CONTROLES" localSheetId="8">#REF!</definedName>
    <definedName name="CONTROLES" localSheetId="14">#REF!</definedName>
    <definedName name="CONTROLES" localSheetId="0">#REF!</definedName>
    <definedName name="CONTROLES" localSheetId="17">#REF!</definedName>
    <definedName name="CONTROLES" localSheetId="18">#REF!</definedName>
    <definedName name="CONTROLES" localSheetId="20">#REF!</definedName>
    <definedName name="CONTROLES" localSheetId="21">#REF!</definedName>
    <definedName name="CONTROLES" localSheetId="19">#REF!</definedName>
    <definedName name="CONTROLES">#REF!</definedName>
    <definedName name="COSTO_DE_ACTIVIDADES" localSheetId="2">#REF!</definedName>
    <definedName name="COSTO_DE_ACTIVIDADES" localSheetId="4">#REF!</definedName>
    <definedName name="COSTO_DE_ACTIVIDADES" localSheetId="3">#REF!</definedName>
    <definedName name="COSTO_DE_ACTIVIDADES" localSheetId="1">#REF!</definedName>
    <definedName name="COSTO_DE_ACTIVIDADES" localSheetId="15">#REF!</definedName>
    <definedName name="COSTO_DE_ACTIVIDADES" localSheetId="7">#REF!</definedName>
    <definedName name="COSTO_DE_ACTIVIDADES" localSheetId="6">#REF!</definedName>
    <definedName name="COSTO_DE_ACTIVIDADES" localSheetId="16">#REF!</definedName>
    <definedName name="COSTO_DE_ACTIVIDADES" localSheetId="9">#REF!</definedName>
    <definedName name="COSTO_DE_ACTIVIDADES" localSheetId="10">#REF!</definedName>
    <definedName name="COSTO_DE_ACTIVIDADES" localSheetId="8">#REF!</definedName>
    <definedName name="COSTO_DE_ACTIVIDADES" localSheetId="14">#REF!</definedName>
    <definedName name="COSTO_DE_ACTIVIDADES" localSheetId="0">#REF!</definedName>
    <definedName name="COSTO_DE_ACTIVIDADES" localSheetId="17">#REF!</definedName>
    <definedName name="COSTO_DE_ACTIVIDADES" localSheetId="18">#REF!</definedName>
    <definedName name="COSTO_DE_ACTIVIDADES" localSheetId="20">#REF!</definedName>
    <definedName name="COSTO_DE_ACTIVIDADES" localSheetId="21">#REF!</definedName>
    <definedName name="COSTO_DE_ACTIVIDADES" localSheetId="19">#REF!</definedName>
    <definedName name="COSTO_DE_ACTIVIDADES">#REF!</definedName>
    <definedName name="CRONOGRAMA_DE_ACTIVIDADES" localSheetId="2">#REF!</definedName>
    <definedName name="CRONOGRAMA_DE_ACTIVIDADES" localSheetId="4">#REF!</definedName>
    <definedName name="CRONOGRAMA_DE_ACTIVIDADES" localSheetId="3">#REF!</definedName>
    <definedName name="CRONOGRAMA_DE_ACTIVIDADES" localSheetId="1">#REF!</definedName>
    <definedName name="CRONOGRAMA_DE_ACTIVIDADES" localSheetId="15">#REF!</definedName>
    <definedName name="CRONOGRAMA_DE_ACTIVIDADES" localSheetId="7">#REF!</definedName>
    <definedName name="CRONOGRAMA_DE_ACTIVIDADES" localSheetId="6">#REF!</definedName>
    <definedName name="CRONOGRAMA_DE_ACTIVIDADES" localSheetId="16">#REF!</definedName>
    <definedName name="CRONOGRAMA_DE_ACTIVIDADES" localSheetId="9">#REF!</definedName>
    <definedName name="CRONOGRAMA_DE_ACTIVIDADES" localSheetId="10">#REF!</definedName>
    <definedName name="CRONOGRAMA_DE_ACTIVIDADES" localSheetId="8">#REF!</definedName>
    <definedName name="CRONOGRAMA_DE_ACTIVIDADES" localSheetId="14">#REF!</definedName>
    <definedName name="CRONOGRAMA_DE_ACTIVIDADES" localSheetId="0">#REF!</definedName>
    <definedName name="CRONOGRAMA_DE_ACTIVIDADES" localSheetId="17">#REF!</definedName>
    <definedName name="CRONOGRAMA_DE_ACTIVIDADES" localSheetId="18">#REF!</definedName>
    <definedName name="CRONOGRAMA_DE_ACTIVIDADES" localSheetId="20">#REF!</definedName>
    <definedName name="CRONOGRAMA_DE_ACTIVIDADES" localSheetId="21">#REF!</definedName>
    <definedName name="CRONOGRAMA_DE_ACTIVIDADES" localSheetId="19">#REF!</definedName>
    <definedName name="CRONOGRAMA_DE_ACTIVIDADES">#REF!</definedName>
    <definedName name="Cual_serà_el_nombre_del_procedimiento?" localSheetId="2">#REF!</definedName>
    <definedName name="Cual_serà_el_nombre_del_procedimiento?" localSheetId="4">#REF!</definedName>
    <definedName name="Cual_serà_el_nombre_del_procedimiento?" localSheetId="3">#REF!</definedName>
    <definedName name="Cual_serà_el_nombre_del_procedimiento?" localSheetId="1">#REF!</definedName>
    <definedName name="Cual_serà_el_nombre_del_procedimiento?" localSheetId="15">#REF!</definedName>
    <definedName name="Cual_serà_el_nombre_del_procedimiento?" localSheetId="7">#REF!</definedName>
    <definedName name="Cual_serà_el_nombre_del_procedimiento?" localSheetId="6">#REF!</definedName>
    <definedName name="Cual_serà_el_nombre_del_procedimiento?" localSheetId="16">#REF!</definedName>
    <definedName name="Cual_serà_el_nombre_del_procedimiento?" localSheetId="9">#REF!</definedName>
    <definedName name="Cual_serà_el_nombre_del_procedimiento?" localSheetId="10">#REF!</definedName>
    <definedName name="Cual_serà_el_nombre_del_procedimiento?" localSheetId="8">#REF!</definedName>
    <definedName name="Cual_serà_el_nombre_del_procedimiento?" localSheetId="14">#REF!</definedName>
    <definedName name="Cual_serà_el_nombre_del_procedimiento?" localSheetId="0">#REF!</definedName>
    <definedName name="Cual_serà_el_nombre_del_procedimiento?" localSheetId="17">#REF!</definedName>
    <definedName name="Cual_serà_el_nombre_del_procedimiento?" localSheetId="18">#REF!</definedName>
    <definedName name="Cual_serà_el_nombre_del_procedimiento?" localSheetId="20">#REF!</definedName>
    <definedName name="Cual_serà_el_nombre_del_procedimiento?" localSheetId="21">#REF!</definedName>
    <definedName name="Cual_serà_el_nombre_del_procedimiento?" localSheetId="19">#REF!</definedName>
    <definedName name="Cual_serà_el_nombre_del_procedimiento?">#REF!</definedName>
    <definedName name="DAÑOS_A_ACTIVOS" localSheetId="2">#REF!</definedName>
    <definedName name="DAÑOS_A_ACTIVOS" localSheetId="4">#REF!</definedName>
    <definedName name="DAÑOS_A_ACTIVOS" localSheetId="3">#REF!</definedName>
    <definedName name="DAÑOS_A_ACTIVOS" localSheetId="1">#REF!</definedName>
    <definedName name="DAÑOS_A_ACTIVOS" localSheetId="15">#REF!</definedName>
    <definedName name="DAÑOS_A_ACTIVOS" localSheetId="7">#REF!</definedName>
    <definedName name="DAÑOS_A_ACTIVOS" localSheetId="6">#REF!</definedName>
    <definedName name="DAÑOS_A_ACTIVOS" localSheetId="16">#REF!</definedName>
    <definedName name="DAÑOS_A_ACTIVOS" localSheetId="9">#REF!</definedName>
    <definedName name="DAÑOS_A_ACTIVOS" localSheetId="10">#REF!</definedName>
    <definedName name="DAÑOS_A_ACTIVOS" localSheetId="8">#REF!</definedName>
    <definedName name="DAÑOS_A_ACTIVOS" localSheetId="14">#REF!</definedName>
    <definedName name="DAÑOS_A_ACTIVOS" localSheetId="0">#REF!</definedName>
    <definedName name="DAÑOS_A_ACTIVOS" localSheetId="17">#REF!</definedName>
    <definedName name="DAÑOS_A_ACTIVOS" localSheetId="18">#REF!</definedName>
    <definedName name="DAÑOS_A_ACTIVOS" localSheetId="20">#REF!</definedName>
    <definedName name="DAÑOS_A_ACTIVOS" localSheetId="21">#REF!</definedName>
    <definedName name="DAÑOS_A_ACTIVOS" localSheetId="19">#REF!</definedName>
    <definedName name="DAÑOS_A_ACTIVOS">#REF!</definedName>
    <definedName name="DESEMPEÑO" localSheetId="2">#REF!</definedName>
    <definedName name="DESEMPEÑO" localSheetId="4">#REF!</definedName>
    <definedName name="DESEMPEÑO" localSheetId="3">#REF!</definedName>
    <definedName name="DESEMPEÑO" localSheetId="1">#REF!</definedName>
    <definedName name="DESEMPEÑO" localSheetId="15">#REF!</definedName>
    <definedName name="DESEMPEÑO" localSheetId="7">#REF!</definedName>
    <definedName name="DESEMPEÑO" localSheetId="6">#REF!</definedName>
    <definedName name="DESEMPEÑO" localSheetId="16">#REF!</definedName>
    <definedName name="DESEMPEÑO" localSheetId="9">#REF!</definedName>
    <definedName name="DESEMPEÑO" localSheetId="10">#REF!</definedName>
    <definedName name="DESEMPEÑO" localSheetId="8">#REF!</definedName>
    <definedName name="DESEMPEÑO" localSheetId="14">#REF!</definedName>
    <definedName name="DESEMPEÑO" localSheetId="0">#REF!</definedName>
    <definedName name="DESEMPEÑO" localSheetId="17">#REF!</definedName>
    <definedName name="DESEMPEÑO" localSheetId="18">#REF!</definedName>
    <definedName name="DESEMPEÑO" localSheetId="20">#REF!</definedName>
    <definedName name="DESEMPEÑO" localSheetId="21">#REF!</definedName>
    <definedName name="DESEMPEÑO" localSheetId="19">#REF!</definedName>
    <definedName name="DESEMPEÑO">#REF!</definedName>
    <definedName name="DIRECCION_ACTIVIDADES_MARITIMAS" localSheetId="2">#REF!</definedName>
    <definedName name="DIRECCION_ACTIVIDADES_MARITIMAS" localSheetId="4">#REF!</definedName>
    <definedName name="DIRECCION_ACTIVIDADES_MARITIMAS" localSheetId="3">#REF!</definedName>
    <definedName name="DIRECCION_ACTIVIDADES_MARITIMAS" localSheetId="1">#REF!</definedName>
    <definedName name="DIRECCION_ACTIVIDADES_MARITIMAS" localSheetId="15">#REF!</definedName>
    <definedName name="DIRECCION_ACTIVIDADES_MARITIMAS" localSheetId="7">#REF!</definedName>
    <definedName name="DIRECCION_ACTIVIDADES_MARITIMAS" localSheetId="6">#REF!</definedName>
    <definedName name="DIRECCION_ACTIVIDADES_MARITIMAS" localSheetId="16">#REF!</definedName>
    <definedName name="DIRECCION_ACTIVIDADES_MARITIMAS" localSheetId="9">#REF!</definedName>
    <definedName name="DIRECCION_ACTIVIDADES_MARITIMAS" localSheetId="10">#REF!</definedName>
    <definedName name="DIRECCION_ACTIVIDADES_MARITIMAS" localSheetId="8">#REF!</definedName>
    <definedName name="DIRECCION_ACTIVIDADES_MARITIMAS" localSheetId="14">#REF!</definedName>
    <definedName name="DIRECCION_ACTIVIDADES_MARITIMAS" localSheetId="0">#REF!</definedName>
    <definedName name="DIRECCION_ACTIVIDADES_MARITIMAS" localSheetId="17">#REF!</definedName>
    <definedName name="DIRECCION_ACTIVIDADES_MARITIMAS" localSheetId="18">#REF!</definedName>
    <definedName name="DIRECCION_ACTIVIDADES_MARITIMAS" localSheetId="20">#REF!</definedName>
    <definedName name="DIRECCION_ACTIVIDADES_MARITIMAS" localSheetId="21">#REF!</definedName>
    <definedName name="DIRECCION_ACTIVIDADES_MARITIMAS" localSheetId="19">#REF!</definedName>
    <definedName name="DIRECCION_ACTIVIDADES_MARITIMAS">#REF!</definedName>
    <definedName name="EFECTORIESGO1" localSheetId="2">#REF!</definedName>
    <definedName name="EFECTORIESGO1" localSheetId="4">#REF!</definedName>
    <definedName name="EFECTORIESGO1" localSheetId="3">#REF!</definedName>
    <definedName name="EFECTORIESGO1" localSheetId="1">#REF!</definedName>
    <definedName name="EFECTORIESGO1" localSheetId="15">#REF!</definedName>
    <definedName name="EFECTORIESGO1" localSheetId="7">#REF!</definedName>
    <definedName name="EFECTORIESGO1" localSheetId="6">#REF!</definedName>
    <definedName name="EFECTORIESGO1" localSheetId="16">#REF!</definedName>
    <definedName name="EFECTORIESGO1" localSheetId="9">#REF!</definedName>
    <definedName name="EFECTORIESGO1" localSheetId="10">#REF!</definedName>
    <definedName name="EFECTORIESGO1" localSheetId="8">#REF!</definedName>
    <definedName name="EFECTORIESGO1" localSheetId="14">#REF!</definedName>
    <definedName name="EFECTORIESGO1" localSheetId="0">#REF!</definedName>
    <definedName name="EFECTORIESGO1" localSheetId="17">#REF!</definedName>
    <definedName name="EFECTORIESGO1" localSheetId="18">#REF!</definedName>
    <definedName name="EFECTORIESGO1" localSheetId="20">#REF!</definedName>
    <definedName name="EFECTORIESGO1" localSheetId="21">#REF!</definedName>
    <definedName name="EFECTORIESGO1" localSheetId="19">#REF!</definedName>
    <definedName name="EFECTORIESGO1">#REF!</definedName>
    <definedName name="EJECUCION_Y__ADMINISTRACION_DEL_PROCESO" localSheetId="2">#REF!</definedName>
    <definedName name="EJECUCION_Y__ADMINISTRACION_DEL_PROCESO" localSheetId="4">#REF!</definedName>
    <definedName name="EJECUCION_Y__ADMINISTRACION_DEL_PROCESO" localSheetId="3">#REF!</definedName>
    <definedName name="EJECUCION_Y__ADMINISTRACION_DEL_PROCESO" localSheetId="1">#REF!</definedName>
    <definedName name="EJECUCION_Y__ADMINISTRACION_DEL_PROCESO" localSheetId="15">#REF!</definedName>
    <definedName name="EJECUCION_Y__ADMINISTRACION_DEL_PROCESO" localSheetId="7">#REF!</definedName>
    <definedName name="EJECUCION_Y__ADMINISTRACION_DEL_PROCESO" localSheetId="6">#REF!</definedName>
    <definedName name="EJECUCION_Y__ADMINISTRACION_DEL_PROCESO" localSheetId="16">#REF!</definedName>
    <definedName name="EJECUCION_Y__ADMINISTRACION_DEL_PROCESO" localSheetId="9">#REF!</definedName>
    <definedName name="EJECUCION_Y__ADMINISTRACION_DEL_PROCESO" localSheetId="10">#REF!</definedName>
    <definedName name="EJECUCION_Y__ADMINISTRACION_DEL_PROCESO" localSheetId="8">#REF!</definedName>
    <definedName name="EJECUCION_Y__ADMINISTRACION_DEL_PROCESO" localSheetId="14">#REF!</definedName>
    <definedName name="EJECUCION_Y__ADMINISTRACION_DEL_PROCESO" localSheetId="0">#REF!</definedName>
    <definedName name="EJECUCION_Y__ADMINISTRACION_DEL_PROCESO" localSheetId="17">#REF!</definedName>
    <definedName name="EJECUCION_Y__ADMINISTRACION_DEL_PROCESO" localSheetId="18">#REF!</definedName>
    <definedName name="EJECUCION_Y__ADMINISTRACION_DEL_PROCESO" localSheetId="20">#REF!</definedName>
    <definedName name="EJECUCION_Y__ADMINISTRACION_DEL_PROCESO" localSheetId="21">#REF!</definedName>
    <definedName name="EJECUCION_Y__ADMINISTRACION_DEL_PROCESO" localSheetId="19">#REF!</definedName>
    <definedName name="EJECUCION_Y__ADMINISTRACION_DEL_PROCESO">#REF!</definedName>
    <definedName name="EJECUCION_Y_ADMINISTRACION_DEL_PROCESO" localSheetId="2">#REF!</definedName>
    <definedName name="EJECUCION_Y_ADMINISTRACION_DEL_PROCESO" localSheetId="4">#REF!</definedName>
    <definedName name="EJECUCION_Y_ADMINISTRACION_DEL_PROCESO" localSheetId="3">#REF!</definedName>
    <definedName name="EJECUCION_Y_ADMINISTRACION_DEL_PROCESO" localSheetId="1">#REF!</definedName>
    <definedName name="EJECUCION_Y_ADMINISTRACION_DEL_PROCESO" localSheetId="15">#REF!</definedName>
    <definedName name="EJECUCION_Y_ADMINISTRACION_DEL_PROCESO" localSheetId="7">#REF!</definedName>
    <definedName name="EJECUCION_Y_ADMINISTRACION_DEL_PROCESO" localSheetId="6">#REF!</definedName>
    <definedName name="EJECUCION_Y_ADMINISTRACION_DEL_PROCESO" localSheetId="16">#REF!</definedName>
    <definedName name="EJECUCION_Y_ADMINISTRACION_DEL_PROCESO" localSheetId="9">#REF!</definedName>
    <definedName name="EJECUCION_Y_ADMINISTRACION_DEL_PROCESO" localSheetId="10">#REF!</definedName>
    <definedName name="EJECUCION_Y_ADMINISTRACION_DEL_PROCESO" localSheetId="8">#REF!</definedName>
    <definedName name="EJECUCION_Y_ADMINISTRACION_DEL_PROCESO" localSheetId="14">#REF!</definedName>
    <definedName name="EJECUCION_Y_ADMINISTRACION_DEL_PROCESO" localSheetId="0">#REF!</definedName>
    <definedName name="EJECUCION_Y_ADMINISTRACION_DEL_PROCESO" localSheetId="17">#REF!</definedName>
    <definedName name="EJECUCION_Y_ADMINISTRACION_DEL_PROCESO" localSheetId="18">#REF!</definedName>
    <definedName name="EJECUCION_Y_ADMINISTRACION_DEL_PROCESO" localSheetId="20">#REF!</definedName>
    <definedName name="EJECUCION_Y_ADMINISTRACION_DEL_PROCESO" localSheetId="21">#REF!</definedName>
    <definedName name="EJECUCION_Y_ADMINISTRACION_DEL_PROCESO" localSheetId="19">#REF!</definedName>
    <definedName name="EJECUCION_Y_ADMINISTRACION_DEL_PROCESO">#REF!</definedName>
    <definedName name="ENTORNO" localSheetId="2">#REF!</definedName>
    <definedName name="ENTORNO" localSheetId="4">#REF!</definedName>
    <definedName name="ENTORNO" localSheetId="3">#REF!</definedName>
    <definedName name="ENTORNO" localSheetId="1">#REF!</definedName>
    <definedName name="ENTORNO" localSheetId="15">#REF!</definedName>
    <definedName name="ENTORNO" localSheetId="7">#REF!</definedName>
    <definedName name="ENTORNO" localSheetId="6">#REF!</definedName>
    <definedName name="ENTORNO" localSheetId="16">#REF!</definedName>
    <definedName name="ENTORNO" localSheetId="9">#REF!</definedName>
    <definedName name="ENTORNO" localSheetId="10">#REF!</definedName>
    <definedName name="ENTORNO" localSheetId="8">#REF!</definedName>
    <definedName name="ENTORNO" localSheetId="14">#REF!</definedName>
    <definedName name="ENTORNO" localSheetId="0">#REF!</definedName>
    <definedName name="ENTORNO" localSheetId="17">#REF!</definedName>
    <definedName name="ENTORNO" localSheetId="18">#REF!</definedName>
    <definedName name="ENTORNO" localSheetId="20">#REF!</definedName>
    <definedName name="ENTORNO" localSheetId="21">#REF!</definedName>
    <definedName name="ENTORNO" localSheetId="19">#REF!</definedName>
    <definedName name="ENTORNO">#REF!</definedName>
    <definedName name="ESTABILIDAD_POLITICA" localSheetId="2">#REF!</definedName>
    <definedName name="ESTABILIDAD_POLITICA" localSheetId="4">#REF!</definedName>
    <definedName name="ESTABILIDAD_POLITICA" localSheetId="3">#REF!</definedName>
    <definedName name="ESTABILIDAD_POLITICA" localSheetId="1">#REF!</definedName>
    <definedName name="ESTABILIDAD_POLITICA" localSheetId="15">#REF!</definedName>
    <definedName name="ESTABILIDAD_POLITICA" localSheetId="7">#REF!</definedName>
    <definedName name="ESTABILIDAD_POLITICA" localSheetId="6">#REF!</definedName>
    <definedName name="ESTABILIDAD_POLITICA" localSheetId="16">#REF!</definedName>
    <definedName name="ESTABILIDAD_POLITICA" localSheetId="9">#REF!</definedName>
    <definedName name="ESTABILIDAD_POLITICA" localSheetId="10">#REF!</definedName>
    <definedName name="ESTABILIDAD_POLITICA" localSheetId="8">#REF!</definedName>
    <definedName name="ESTABILIDAD_POLITICA" localSheetId="14">#REF!</definedName>
    <definedName name="ESTABILIDAD_POLITICA" localSheetId="0">#REF!</definedName>
    <definedName name="ESTABILIDAD_POLITICA" localSheetId="17">#REF!</definedName>
    <definedName name="ESTABILIDAD_POLITICA" localSheetId="18">#REF!</definedName>
    <definedName name="ESTABILIDAD_POLITICA" localSheetId="20">#REF!</definedName>
    <definedName name="ESTABILIDAD_POLITICA" localSheetId="21">#REF!</definedName>
    <definedName name="ESTABILIDAD_POLITICA" localSheetId="19">#REF!</definedName>
    <definedName name="ESTABILIDAD_POLITICA">#REF!</definedName>
    <definedName name="EVENTOS" localSheetId="2">#REF!</definedName>
    <definedName name="EVENTOS" localSheetId="4">#REF!</definedName>
    <definedName name="EVENTOS" localSheetId="3">#REF!</definedName>
    <definedName name="EVENTOS" localSheetId="1">#REF!</definedName>
    <definedName name="EVENTOS" localSheetId="15">#REF!</definedName>
    <definedName name="EVENTOS" localSheetId="7">#REF!</definedName>
    <definedName name="EVENTOS" localSheetId="6">#REF!</definedName>
    <definedName name="EVENTOS" localSheetId="16">#REF!</definedName>
    <definedName name="EVENTOS" localSheetId="9">#REF!</definedName>
    <definedName name="EVENTOS" localSheetId="10">#REF!</definedName>
    <definedName name="EVENTOS" localSheetId="8">#REF!</definedName>
    <definedName name="EVENTOS" localSheetId="14">#REF!</definedName>
    <definedName name="EVENTOS" localSheetId="0">#REF!</definedName>
    <definedName name="EVENTOS" localSheetId="17">#REF!</definedName>
    <definedName name="EVENTOS" localSheetId="18">#REF!</definedName>
    <definedName name="EVENTOS" localSheetId="20">#REF!</definedName>
    <definedName name="EVENTOS" localSheetId="21">#REF!</definedName>
    <definedName name="EVENTOS" localSheetId="19">#REF!</definedName>
    <definedName name="EVENTOS">#REF!</definedName>
    <definedName name="EVENTOS_NATUALES" localSheetId="2">#REF!</definedName>
    <definedName name="EVENTOS_NATUALES" localSheetId="4">#REF!</definedName>
    <definedName name="EVENTOS_NATUALES" localSheetId="3">#REF!</definedName>
    <definedName name="EVENTOS_NATUALES" localSheetId="1">#REF!</definedName>
    <definedName name="EVENTOS_NATUALES" localSheetId="15">#REF!</definedName>
    <definedName name="EVENTOS_NATUALES" localSheetId="7">#REF!</definedName>
    <definedName name="EVENTOS_NATUALES" localSheetId="6">#REF!</definedName>
    <definedName name="EVENTOS_NATUALES" localSheetId="16">#REF!</definedName>
    <definedName name="EVENTOS_NATUALES" localSheetId="9">#REF!</definedName>
    <definedName name="EVENTOS_NATUALES" localSheetId="10">#REF!</definedName>
    <definedName name="EVENTOS_NATUALES" localSheetId="8">#REF!</definedName>
    <definedName name="EVENTOS_NATUALES" localSheetId="14">#REF!</definedName>
    <definedName name="EVENTOS_NATUALES" localSheetId="0">#REF!</definedName>
    <definedName name="EVENTOS_NATUALES" localSheetId="17">#REF!</definedName>
    <definedName name="EVENTOS_NATUALES" localSheetId="18">#REF!</definedName>
    <definedName name="EVENTOS_NATUALES" localSheetId="20">#REF!</definedName>
    <definedName name="EVENTOS_NATUALES" localSheetId="21">#REF!</definedName>
    <definedName name="EVENTOS_NATUALES" localSheetId="19">#REF!</definedName>
    <definedName name="EVENTOS_NATUALES">#REF!</definedName>
    <definedName name="EVENTOS_NATURALES" localSheetId="2">#REF!</definedName>
    <definedName name="EVENTOS_NATURALES" localSheetId="4">#REF!</definedName>
    <definedName name="EVENTOS_NATURALES" localSheetId="3">#REF!</definedName>
    <definedName name="EVENTOS_NATURALES" localSheetId="1">#REF!</definedName>
    <definedName name="EVENTOS_NATURALES" localSheetId="15">#REF!</definedName>
    <definedName name="EVENTOS_NATURALES" localSheetId="7">#REF!</definedName>
    <definedName name="EVENTOS_NATURALES" localSheetId="6">#REF!</definedName>
    <definedName name="EVENTOS_NATURALES" localSheetId="16">#REF!</definedName>
    <definedName name="EVENTOS_NATURALES" localSheetId="9">#REF!</definedName>
    <definedName name="EVENTOS_NATURALES" localSheetId="10">#REF!</definedName>
    <definedName name="EVENTOS_NATURALES" localSheetId="8">#REF!</definedName>
    <definedName name="EVENTOS_NATURALES" localSheetId="14">#REF!</definedName>
    <definedName name="EVENTOS_NATURALES" localSheetId="0">#REF!</definedName>
    <definedName name="EVENTOS_NATURALES" localSheetId="17">#REF!</definedName>
    <definedName name="EVENTOS_NATURALES" localSheetId="18">#REF!</definedName>
    <definedName name="EVENTOS_NATURALES" localSheetId="20">#REF!</definedName>
    <definedName name="EVENTOS_NATURALES" localSheetId="21">#REF!</definedName>
    <definedName name="EVENTOS_NATURALES" localSheetId="19">#REF!</definedName>
    <definedName name="EVENTOS_NATURALES">#REF!</definedName>
    <definedName name="EVENTOS_NATURALES_" localSheetId="2">#REF!</definedName>
    <definedName name="EVENTOS_NATURALES_" localSheetId="4">#REF!</definedName>
    <definedName name="EVENTOS_NATURALES_" localSheetId="3">#REF!</definedName>
    <definedName name="EVENTOS_NATURALES_" localSheetId="1">#REF!</definedName>
    <definedName name="EVENTOS_NATURALES_" localSheetId="15">#REF!</definedName>
    <definedName name="EVENTOS_NATURALES_" localSheetId="7">#REF!</definedName>
    <definedName name="EVENTOS_NATURALES_" localSheetId="6">#REF!</definedName>
    <definedName name="EVENTOS_NATURALES_" localSheetId="16">#REF!</definedName>
    <definedName name="EVENTOS_NATURALES_" localSheetId="9">#REF!</definedName>
    <definedName name="EVENTOS_NATURALES_" localSheetId="10">#REF!</definedName>
    <definedName name="EVENTOS_NATURALES_" localSheetId="8">#REF!</definedName>
    <definedName name="EVENTOS_NATURALES_" localSheetId="14">#REF!</definedName>
    <definedName name="EVENTOS_NATURALES_" localSheetId="0">#REF!</definedName>
    <definedName name="EVENTOS_NATURALES_" localSheetId="17">#REF!</definedName>
    <definedName name="EVENTOS_NATURALES_" localSheetId="18">#REF!</definedName>
    <definedName name="EVENTOS_NATURALES_" localSheetId="20">#REF!</definedName>
    <definedName name="EVENTOS_NATURALES_" localSheetId="21">#REF!</definedName>
    <definedName name="EVENTOS_NATURALES_" localSheetId="19">#REF!</definedName>
    <definedName name="EVENTOS_NATURALES_">#REF!</definedName>
    <definedName name="FACTOR" localSheetId="1">[2]DATOS!$A$16:$E$16</definedName>
    <definedName name="FACTOR" localSheetId="7">[14]DATOS!$A$16:$E$16</definedName>
    <definedName name="FACTOR" localSheetId="8">[14]DATOS!$A$16:$E$16</definedName>
    <definedName name="FACTOR" localSheetId="18">[22]DATOS!$A$16:$E$16</definedName>
    <definedName name="FACTOR" localSheetId="20">[22]DATOS!$A$16:$E$16</definedName>
    <definedName name="FACTOR">[2]DATOS!$A$16:$E$16</definedName>
    <definedName name="FACTOR_DEL_RIESGO" localSheetId="1">[4]FUENTES!$A$2:$A$10</definedName>
    <definedName name="FACTOR_DEL_RIESGO" localSheetId="7">[16]FUENTES!$A$2:$A$10</definedName>
    <definedName name="FACTOR_DEL_RIESGO" localSheetId="8">[16]FUENTES!$A$2:$A$10</definedName>
    <definedName name="FACTOR_DEL_RIESGO" localSheetId="18">[22]FUENTES!$A$2:$A$10</definedName>
    <definedName name="FACTOR_DEL_RIESGO" localSheetId="20">[22]FUENTES!$A$2:$A$10</definedName>
    <definedName name="FACTOR_DEL_RIESGO">[4]FUENTES!$A$2:$A$10</definedName>
    <definedName name="FACTORES" localSheetId="2">#REF!</definedName>
    <definedName name="FACTORES" localSheetId="4">#REF!</definedName>
    <definedName name="FACTORES" localSheetId="3">#REF!</definedName>
    <definedName name="FACTORES" localSheetId="1">#REF!</definedName>
    <definedName name="FACTORES" localSheetId="15">#REF!</definedName>
    <definedName name="FACTORES" localSheetId="7">#REF!</definedName>
    <definedName name="FACTORES" localSheetId="6">#REF!</definedName>
    <definedName name="FACTORES" localSheetId="16">#REF!</definedName>
    <definedName name="FACTORES" localSheetId="9">#REF!</definedName>
    <definedName name="FACTORES" localSheetId="10">#REF!</definedName>
    <definedName name="FACTORES" localSheetId="8">#REF!</definedName>
    <definedName name="FACTORES" localSheetId="14">#REF!</definedName>
    <definedName name="FACTORES" localSheetId="0">#REF!</definedName>
    <definedName name="FACTORES" localSheetId="17">#REF!</definedName>
    <definedName name="FACTORES" localSheetId="18">#REF!</definedName>
    <definedName name="FACTORES" localSheetId="20">#REF!</definedName>
    <definedName name="FACTORES" localSheetId="21">#REF!</definedName>
    <definedName name="FACTORES" localSheetId="19">#REF!</definedName>
    <definedName name="FACTORES">#REF!</definedName>
    <definedName name="FALLAS_TECNOLOGICAS" localSheetId="2">#REF!</definedName>
    <definedName name="FALLAS_TECNOLOGICAS" localSheetId="4">#REF!</definedName>
    <definedName name="FALLAS_TECNOLOGICAS" localSheetId="3">#REF!</definedName>
    <definedName name="FALLAS_TECNOLOGICAS" localSheetId="1">#REF!</definedName>
    <definedName name="FALLAS_TECNOLOGICAS" localSheetId="15">#REF!</definedName>
    <definedName name="FALLAS_TECNOLOGICAS" localSheetId="7">#REF!</definedName>
    <definedName name="FALLAS_TECNOLOGICAS" localSheetId="6">#REF!</definedName>
    <definedName name="FALLAS_TECNOLOGICAS" localSheetId="16">#REF!</definedName>
    <definedName name="FALLAS_TECNOLOGICAS" localSheetId="9">#REF!</definedName>
    <definedName name="FALLAS_TECNOLOGICAS" localSheetId="10">#REF!</definedName>
    <definedName name="FALLAS_TECNOLOGICAS" localSheetId="8">#REF!</definedName>
    <definedName name="FALLAS_TECNOLOGICAS" localSheetId="14">#REF!</definedName>
    <definedName name="FALLAS_TECNOLOGICAS" localSheetId="0">#REF!</definedName>
    <definedName name="FALLAS_TECNOLOGICAS" localSheetId="17">#REF!</definedName>
    <definedName name="FALLAS_TECNOLOGICAS" localSheetId="18">#REF!</definedName>
    <definedName name="FALLAS_TECNOLOGICAS" localSheetId="20">#REF!</definedName>
    <definedName name="FALLAS_TECNOLOGICAS" localSheetId="21">#REF!</definedName>
    <definedName name="FALLAS_TECNOLOGICAS" localSheetId="19">#REF!</definedName>
    <definedName name="FALLAS_TECNOLOGICAS">#REF!</definedName>
    <definedName name="FRAUD_EXTERNO" localSheetId="2">#REF!</definedName>
    <definedName name="FRAUD_EXTERNO" localSheetId="4">#REF!</definedName>
    <definedName name="FRAUD_EXTERNO" localSheetId="3">#REF!</definedName>
    <definedName name="FRAUD_EXTERNO" localSheetId="1">#REF!</definedName>
    <definedName name="FRAUD_EXTERNO" localSheetId="15">#REF!</definedName>
    <definedName name="FRAUD_EXTERNO" localSheetId="7">#REF!</definedName>
    <definedName name="FRAUD_EXTERNO" localSheetId="6">#REF!</definedName>
    <definedName name="FRAUD_EXTERNO" localSheetId="16">#REF!</definedName>
    <definedName name="FRAUD_EXTERNO" localSheetId="9">#REF!</definedName>
    <definedName name="FRAUD_EXTERNO" localSheetId="10">#REF!</definedName>
    <definedName name="FRAUD_EXTERNO" localSheetId="8">#REF!</definedName>
    <definedName name="FRAUD_EXTERNO" localSheetId="14">#REF!</definedName>
    <definedName name="FRAUD_EXTERNO" localSheetId="0">#REF!</definedName>
    <definedName name="FRAUD_EXTERNO" localSheetId="17">#REF!</definedName>
    <definedName name="FRAUD_EXTERNO" localSheetId="18">#REF!</definedName>
    <definedName name="FRAUD_EXTERNO" localSheetId="20">#REF!</definedName>
    <definedName name="FRAUD_EXTERNO" localSheetId="21">#REF!</definedName>
    <definedName name="FRAUD_EXTERNO" localSheetId="19">#REF!</definedName>
    <definedName name="FRAUD_EXTERNO">#REF!</definedName>
    <definedName name="FRAUDE_EXTERNO" localSheetId="2">#REF!</definedName>
    <definedName name="FRAUDE_EXTERNO" localSheetId="4">#REF!</definedName>
    <definedName name="FRAUDE_EXTERNO" localSheetId="3">#REF!</definedName>
    <definedName name="FRAUDE_EXTERNO" localSheetId="1">#REF!</definedName>
    <definedName name="FRAUDE_EXTERNO" localSheetId="15">#REF!</definedName>
    <definedName name="FRAUDE_EXTERNO" localSheetId="7">#REF!</definedName>
    <definedName name="FRAUDE_EXTERNO" localSheetId="6">#REF!</definedName>
    <definedName name="FRAUDE_EXTERNO" localSheetId="16">#REF!</definedName>
    <definedName name="FRAUDE_EXTERNO" localSheetId="9">#REF!</definedName>
    <definedName name="FRAUDE_EXTERNO" localSheetId="10">#REF!</definedName>
    <definedName name="FRAUDE_EXTERNO" localSheetId="8">#REF!</definedName>
    <definedName name="FRAUDE_EXTERNO" localSheetId="14">#REF!</definedName>
    <definedName name="FRAUDE_EXTERNO" localSheetId="0">#REF!</definedName>
    <definedName name="FRAUDE_EXTERNO" localSheetId="17">#REF!</definedName>
    <definedName name="FRAUDE_EXTERNO" localSheetId="18">#REF!</definedName>
    <definedName name="FRAUDE_EXTERNO" localSheetId="20">#REF!</definedName>
    <definedName name="FRAUDE_EXTERNO" localSheetId="21">#REF!</definedName>
    <definedName name="FRAUDE_EXTERNO" localSheetId="19">#REF!</definedName>
    <definedName name="FRAUDE_EXTERNO">#REF!</definedName>
    <definedName name="FRAUDE_INTERNO" localSheetId="2">#REF!</definedName>
    <definedName name="FRAUDE_INTERNO" localSheetId="4">#REF!</definedName>
    <definedName name="FRAUDE_INTERNO" localSheetId="3">#REF!</definedName>
    <definedName name="FRAUDE_INTERNO" localSheetId="1">#REF!</definedName>
    <definedName name="FRAUDE_INTERNO" localSheetId="15">#REF!</definedName>
    <definedName name="FRAUDE_INTERNO" localSheetId="7">#REF!</definedName>
    <definedName name="FRAUDE_INTERNO" localSheetId="6">#REF!</definedName>
    <definedName name="FRAUDE_INTERNO" localSheetId="16">#REF!</definedName>
    <definedName name="FRAUDE_INTERNO" localSheetId="9">#REF!</definedName>
    <definedName name="FRAUDE_INTERNO" localSheetId="10">#REF!</definedName>
    <definedName name="FRAUDE_INTERNO" localSheetId="8">#REF!</definedName>
    <definedName name="FRAUDE_INTERNO" localSheetId="14">#REF!</definedName>
    <definedName name="FRAUDE_INTERNO" localSheetId="0">#REF!</definedName>
    <definedName name="FRAUDE_INTERNO" localSheetId="17">#REF!</definedName>
    <definedName name="FRAUDE_INTERNO" localSheetId="18">#REF!</definedName>
    <definedName name="FRAUDE_INTERNO" localSheetId="20">#REF!</definedName>
    <definedName name="FRAUDE_INTERNO" localSheetId="21">#REF!</definedName>
    <definedName name="FRAUDE_INTERNO" localSheetId="19">#REF!</definedName>
    <definedName name="FRAUDE_INTERNO">#REF!</definedName>
    <definedName name="FRECUENCIA" localSheetId="2">#REF!</definedName>
    <definedName name="FRECUENCIA" localSheetId="4">#REF!</definedName>
    <definedName name="FRECUENCIA" localSheetId="3">#REF!</definedName>
    <definedName name="FRECUENCIA" localSheetId="1">#REF!</definedName>
    <definedName name="FRECUENCIA" localSheetId="15">#REF!</definedName>
    <definedName name="FRECUENCIA" localSheetId="7">#REF!</definedName>
    <definedName name="FRECUENCIA" localSheetId="6">#REF!</definedName>
    <definedName name="FRECUENCIA" localSheetId="16">#REF!</definedName>
    <definedName name="FRECUENCIA" localSheetId="9">#REF!</definedName>
    <definedName name="FRECUENCIA" localSheetId="10">#REF!</definedName>
    <definedName name="FRECUENCIA" localSheetId="8">#REF!</definedName>
    <definedName name="FRECUENCIA" localSheetId="14">#REF!</definedName>
    <definedName name="FRECUENCIA" localSheetId="0">#REF!</definedName>
    <definedName name="FRECUENCIA" localSheetId="17">#REF!</definedName>
    <definedName name="FRECUENCIA" localSheetId="18">#REF!</definedName>
    <definedName name="FRECUENCIA" localSheetId="20">#REF!</definedName>
    <definedName name="FRECUENCIA" localSheetId="21">#REF!</definedName>
    <definedName name="FRECUENCIA" localSheetId="19">#REF!</definedName>
    <definedName name="FRECUENCIA">#REF!</definedName>
    <definedName name="FUENTE" localSheetId="2">#REF!</definedName>
    <definedName name="FUENTE" localSheetId="4">#REF!</definedName>
    <definedName name="FUENTE" localSheetId="3">#REF!</definedName>
    <definedName name="FUENTE" localSheetId="1">#REF!</definedName>
    <definedName name="FUENTE" localSheetId="15">#REF!</definedName>
    <definedName name="FUENTE" localSheetId="7">#REF!</definedName>
    <definedName name="FUENTE" localSheetId="6">#REF!</definedName>
    <definedName name="FUENTE" localSheetId="16">#REF!</definedName>
    <definedName name="FUENTE" localSheetId="9">#REF!</definedName>
    <definedName name="FUENTE" localSheetId="10">#REF!</definedName>
    <definedName name="FUENTE" localSheetId="8">#REF!</definedName>
    <definedName name="FUENTE" localSheetId="14">#REF!</definedName>
    <definedName name="FUENTE" localSheetId="0">#REF!</definedName>
    <definedName name="FUENTE" localSheetId="17">#REF!</definedName>
    <definedName name="FUENTE" localSheetId="18">#REF!</definedName>
    <definedName name="FUENTE" localSheetId="20">#REF!</definedName>
    <definedName name="FUENTE" localSheetId="21">#REF!</definedName>
    <definedName name="FUENTE" localSheetId="19">#REF!</definedName>
    <definedName name="FUENTE">#REF!</definedName>
    <definedName name="FUENTES_DE_RIESGO" localSheetId="2">#REF!</definedName>
    <definedName name="FUENTES_DE_RIESGO" localSheetId="4">#REF!</definedName>
    <definedName name="FUENTES_DE_RIESGO" localSheetId="3">#REF!</definedName>
    <definedName name="FUENTES_DE_RIESGO" localSheetId="1">#REF!</definedName>
    <definedName name="FUENTES_DE_RIESGO" localSheetId="15">#REF!</definedName>
    <definedName name="FUENTES_DE_RIESGO" localSheetId="7">#REF!</definedName>
    <definedName name="FUENTES_DE_RIESGO" localSheetId="6">#REF!</definedName>
    <definedName name="FUENTES_DE_RIESGO" localSheetId="16">#REF!</definedName>
    <definedName name="FUENTES_DE_RIESGO" localSheetId="9">#REF!</definedName>
    <definedName name="FUENTES_DE_RIESGO" localSheetId="10">#REF!</definedName>
    <definedName name="FUENTES_DE_RIESGO" localSheetId="8">#REF!</definedName>
    <definedName name="FUENTES_DE_RIESGO" localSheetId="14">#REF!</definedName>
    <definedName name="FUENTES_DE_RIESGO" localSheetId="0">#REF!</definedName>
    <definedName name="FUENTES_DE_RIESGO" localSheetId="17">#REF!</definedName>
    <definedName name="FUENTES_DE_RIESGO" localSheetId="18">#REF!</definedName>
    <definedName name="FUENTES_DE_RIESGO" localSheetId="20">#REF!</definedName>
    <definedName name="FUENTES_DE_RIESGO" localSheetId="21">#REF!</definedName>
    <definedName name="FUENTES_DE_RIESGO" localSheetId="19">#REF!</definedName>
    <definedName name="FUENTES_DE_RIESGO">#REF!</definedName>
    <definedName name="FUENTES_RIESGO" localSheetId="2">#REF!</definedName>
    <definedName name="FUENTES_RIESGO" localSheetId="4">#REF!</definedName>
    <definedName name="FUENTES_RIESGO" localSheetId="3">#REF!</definedName>
    <definedName name="FUENTES_RIESGO" localSheetId="1">#REF!</definedName>
    <definedName name="FUENTES_RIESGO" localSheetId="15">#REF!</definedName>
    <definedName name="FUENTES_RIESGO" localSheetId="7">#REF!</definedName>
    <definedName name="FUENTES_RIESGO" localSheetId="6">#REF!</definedName>
    <definedName name="FUENTES_RIESGO" localSheetId="16">#REF!</definedName>
    <definedName name="FUENTES_RIESGO" localSheetId="9">#REF!</definedName>
    <definedName name="FUENTES_RIESGO" localSheetId="10">#REF!</definedName>
    <definedName name="FUENTES_RIESGO" localSheetId="8">#REF!</definedName>
    <definedName name="FUENTES_RIESGO" localSheetId="14">#REF!</definedName>
    <definedName name="FUENTES_RIESGO" localSheetId="0">#REF!</definedName>
    <definedName name="FUENTES_RIESGO" localSheetId="17">#REF!</definedName>
    <definedName name="FUENTES_RIESGO" localSheetId="18">#REF!</definedName>
    <definedName name="FUENTES_RIESGO" localSheetId="20">#REF!</definedName>
    <definedName name="FUENTES_RIESGO" localSheetId="21">#REF!</definedName>
    <definedName name="FUENTES_RIESGO" localSheetId="19">#REF!</definedName>
    <definedName name="FUENTES_RIESGO">#REF!</definedName>
    <definedName name="GENTE" localSheetId="2">#REF!</definedName>
    <definedName name="GENTE" localSheetId="4">#REF!</definedName>
    <definedName name="GENTE" localSheetId="3">#REF!</definedName>
    <definedName name="GENTE" localSheetId="1">#REF!</definedName>
    <definedName name="GENTE" localSheetId="15">#REF!</definedName>
    <definedName name="GENTE" localSheetId="7">#REF!</definedName>
    <definedName name="GENTE" localSheetId="6">#REF!</definedName>
    <definedName name="GENTE" localSheetId="16">#REF!</definedName>
    <definedName name="GENTE" localSheetId="9">#REF!</definedName>
    <definedName name="GENTE" localSheetId="10">#REF!</definedName>
    <definedName name="GENTE" localSheetId="8">#REF!</definedName>
    <definedName name="GENTE" localSheetId="14">#REF!</definedName>
    <definedName name="GENTE" localSheetId="0">#REF!</definedName>
    <definedName name="GENTE" localSheetId="17">#REF!</definedName>
    <definedName name="GENTE" localSheetId="18">#REF!</definedName>
    <definedName name="GENTE" localSheetId="20">#REF!</definedName>
    <definedName name="GENTE" localSheetId="21">#REF!</definedName>
    <definedName name="GENTE" localSheetId="19">#REF!</definedName>
    <definedName name="GENTE">#REF!</definedName>
    <definedName name="GESTION" localSheetId="2">#REF!</definedName>
    <definedName name="GESTION" localSheetId="4">#REF!</definedName>
    <definedName name="GESTION" localSheetId="3">#REF!</definedName>
    <definedName name="GESTION" localSheetId="1">#REF!</definedName>
    <definedName name="GESTION" localSheetId="15">#REF!</definedName>
    <definedName name="GESTION" localSheetId="7">#REF!</definedName>
    <definedName name="GESTION" localSheetId="6">#REF!</definedName>
    <definedName name="GESTION" localSheetId="16">#REF!</definedName>
    <definedName name="GESTION" localSheetId="9">#REF!</definedName>
    <definedName name="GESTION" localSheetId="10">#REF!</definedName>
    <definedName name="GESTION" localSheetId="8">#REF!</definedName>
    <definedName name="GESTION" localSheetId="14">#REF!</definedName>
    <definedName name="GESTION" localSheetId="0">#REF!</definedName>
    <definedName name="GESTION" localSheetId="17">#REF!</definedName>
    <definedName name="GESTION" localSheetId="18">#REF!</definedName>
    <definedName name="GESTION" localSheetId="20">#REF!</definedName>
    <definedName name="GESTION" localSheetId="21">#REF!</definedName>
    <definedName name="GESTION" localSheetId="19">#REF!</definedName>
    <definedName name="GESTION">#REF!</definedName>
    <definedName name="GESTION_CONTROL" localSheetId="2">#REF!</definedName>
    <definedName name="GESTION_CONTROL" localSheetId="4">#REF!</definedName>
    <definedName name="GESTION_CONTROL" localSheetId="3">#REF!</definedName>
    <definedName name="GESTION_CONTROL" localSheetId="1">#REF!</definedName>
    <definedName name="GESTION_CONTROL" localSheetId="15">#REF!</definedName>
    <definedName name="GESTION_CONTROL" localSheetId="7">#REF!</definedName>
    <definedName name="GESTION_CONTROL" localSheetId="6">#REF!</definedName>
    <definedName name="GESTION_CONTROL" localSheetId="16">#REF!</definedName>
    <definedName name="GESTION_CONTROL" localSheetId="9">#REF!</definedName>
    <definedName name="GESTION_CONTROL" localSheetId="10">#REF!</definedName>
    <definedName name="GESTION_CONTROL" localSheetId="8">#REF!</definedName>
    <definedName name="GESTION_CONTROL" localSheetId="14">#REF!</definedName>
    <definedName name="GESTION_CONTROL" localSheetId="0">#REF!</definedName>
    <definedName name="GESTION_CONTROL" localSheetId="17">#REF!</definedName>
    <definedName name="GESTION_CONTROL" localSheetId="18">#REF!</definedName>
    <definedName name="GESTION_CONTROL" localSheetId="20">#REF!</definedName>
    <definedName name="GESTION_CONTROL" localSheetId="21">#REF!</definedName>
    <definedName name="GESTION_CONTROL" localSheetId="19">#REF!</definedName>
    <definedName name="GESTION_CONTROL">#REF!</definedName>
    <definedName name="GESTION_TECNICA" localSheetId="2">#REF!</definedName>
    <definedName name="GESTION_TECNICA" localSheetId="4">#REF!</definedName>
    <definedName name="GESTION_TECNICA" localSheetId="3">#REF!</definedName>
    <definedName name="GESTION_TECNICA" localSheetId="1">#REF!</definedName>
    <definedName name="GESTION_TECNICA" localSheetId="15">#REF!</definedName>
    <definedName name="GESTION_TECNICA" localSheetId="7">#REF!</definedName>
    <definedName name="GESTION_TECNICA" localSheetId="6">#REF!</definedName>
    <definedName name="GESTION_TECNICA" localSheetId="16">#REF!</definedName>
    <definedName name="GESTION_TECNICA" localSheetId="9">#REF!</definedName>
    <definedName name="GESTION_TECNICA" localSheetId="10">#REF!</definedName>
    <definedName name="GESTION_TECNICA" localSheetId="8">#REF!</definedName>
    <definedName name="GESTION_TECNICA" localSheetId="14">#REF!</definedName>
    <definedName name="GESTION_TECNICA" localSheetId="0">#REF!</definedName>
    <definedName name="GESTION_TECNICA" localSheetId="17">#REF!</definedName>
    <definedName name="GESTION_TECNICA" localSheetId="18">#REF!</definedName>
    <definedName name="GESTION_TECNICA" localSheetId="20">#REF!</definedName>
    <definedName name="GESTION_TECNICA" localSheetId="21">#REF!</definedName>
    <definedName name="GESTION_TECNICA" localSheetId="19">#REF!</definedName>
    <definedName name="GESTION_TECNICA">#REF!</definedName>
    <definedName name="GRAVEDAD" localSheetId="2">#REF!</definedName>
    <definedName name="GRAVEDAD" localSheetId="4">#REF!</definedName>
    <definedName name="GRAVEDAD" localSheetId="3">#REF!</definedName>
    <definedName name="GRAVEDAD" localSheetId="1">#REF!</definedName>
    <definedName name="GRAVEDAD" localSheetId="15">#REF!</definedName>
    <definedName name="GRAVEDAD" localSheetId="7">#REF!</definedName>
    <definedName name="GRAVEDAD" localSheetId="6">#REF!</definedName>
    <definedName name="GRAVEDAD" localSheetId="16">#REF!</definedName>
    <definedName name="GRAVEDAD" localSheetId="9">#REF!</definedName>
    <definedName name="GRAVEDAD" localSheetId="10">#REF!</definedName>
    <definedName name="GRAVEDAD" localSheetId="8">#REF!</definedName>
    <definedName name="GRAVEDAD" localSheetId="14">#REF!</definedName>
    <definedName name="GRAVEDAD" localSheetId="0">#REF!</definedName>
    <definedName name="GRAVEDAD" localSheetId="17">#REF!</definedName>
    <definedName name="GRAVEDAD" localSheetId="18">#REF!</definedName>
    <definedName name="GRAVEDAD" localSheetId="20">#REF!</definedName>
    <definedName name="GRAVEDAD" localSheetId="21">#REF!</definedName>
    <definedName name="GRAVEDAD" localSheetId="19">#REF!</definedName>
    <definedName name="GRAVEDAD">#REF!</definedName>
    <definedName name="IMPACTO" localSheetId="2">#REF!</definedName>
    <definedName name="IMPACTO" localSheetId="4">#REF!</definedName>
    <definedName name="IMPACTO" localSheetId="3">#REF!</definedName>
    <definedName name="IMPACTO" localSheetId="1">#REF!</definedName>
    <definedName name="IMPACTO" localSheetId="15">#REF!</definedName>
    <definedName name="IMPACTO" localSheetId="7">#REF!</definedName>
    <definedName name="IMPACTO" localSheetId="6">#REF!</definedName>
    <definedName name="IMPACTO" localSheetId="16">#REF!</definedName>
    <definedName name="IMPACTO" localSheetId="9">#REF!</definedName>
    <definedName name="IMPACTO" localSheetId="10">#REF!</definedName>
    <definedName name="IMPACTO" localSheetId="8">#REF!</definedName>
    <definedName name="IMPACTO" localSheetId="14">#REF!</definedName>
    <definedName name="IMPACTO" localSheetId="0">#REF!</definedName>
    <definedName name="IMPACTO" localSheetId="17">#REF!</definedName>
    <definedName name="IMPACTO" localSheetId="18">#REF!</definedName>
    <definedName name="IMPACTO" localSheetId="20">#REF!</definedName>
    <definedName name="IMPACTO" localSheetId="21">#REF!</definedName>
    <definedName name="IMPACTO" localSheetId="19">#REF!</definedName>
    <definedName name="IMPACTO">#REF!</definedName>
    <definedName name="IMPACTORIESGO" localSheetId="2">#REF!</definedName>
    <definedName name="IMPACTORIESGO" localSheetId="4">#REF!</definedName>
    <definedName name="IMPACTORIESGO" localSheetId="3">#REF!</definedName>
    <definedName name="IMPACTORIESGO" localSheetId="1">#REF!</definedName>
    <definedName name="IMPACTORIESGO" localSheetId="15">#REF!</definedName>
    <definedName name="IMPACTORIESGO" localSheetId="7">#REF!</definedName>
    <definedName name="IMPACTORIESGO" localSheetId="6">#REF!</definedName>
    <definedName name="IMPACTORIESGO" localSheetId="16">#REF!</definedName>
    <definedName name="IMPACTORIESGO" localSheetId="9">#REF!</definedName>
    <definedName name="IMPACTORIESGO" localSheetId="10">#REF!</definedName>
    <definedName name="IMPACTORIESGO" localSheetId="8">#REF!</definedName>
    <definedName name="IMPACTORIESGO" localSheetId="14">#REF!</definedName>
    <definedName name="IMPACTORIESGO" localSheetId="0">#REF!</definedName>
    <definedName name="IMPACTORIESGO" localSheetId="17">#REF!</definedName>
    <definedName name="IMPACTORIESGO" localSheetId="18">#REF!</definedName>
    <definedName name="IMPACTORIESGO" localSheetId="20">#REF!</definedName>
    <definedName name="IMPACTORIESGO" localSheetId="21">#REF!</definedName>
    <definedName name="IMPACTORIESGO" localSheetId="19">#REF!</definedName>
    <definedName name="IMPACTORIESGO">#REF!</definedName>
    <definedName name="INGRESOS_Y_DERECHOS" localSheetId="2">#REF!</definedName>
    <definedName name="INGRESOS_Y_DERECHOS" localSheetId="4">#REF!</definedName>
    <definedName name="INGRESOS_Y_DERECHOS" localSheetId="3">#REF!</definedName>
    <definedName name="INGRESOS_Y_DERECHOS" localSheetId="1">#REF!</definedName>
    <definedName name="INGRESOS_Y_DERECHOS" localSheetId="15">#REF!</definedName>
    <definedName name="INGRESOS_Y_DERECHOS" localSheetId="7">#REF!</definedName>
    <definedName name="INGRESOS_Y_DERECHOS" localSheetId="6">#REF!</definedName>
    <definedName name="INGRESOS_Y_DERECHOS" localSheetId="16">#REF!</definedName>
    <definedName name="INGRESOS_Y_DERECHOS" localSheetId="9">#REF!</definedName>
    <definedName name="INGRESOS_Y_DERECHOS" localSheetId="10">#REF!</definedName>
    <definedName name="INGRESOS_Y_DERECHOS" localSheetId="8">#REF!</definedName>
    <definedName name="INGRESOS_Y_DERECHOS" localSheetId="14">#REF!</definedName>
    <definedName name="INGRESOS_Y_DERECHOS" localSheetId="0">#REF!</definedName>
    <definedName name="INGRESOS_Y_DERECHOS" localSheetId="17">#REF!</definedName>
    <definedName name="INGRESOS_Y_DERECHOS" localSheetId="18">#REF!</definedName>
    <definedName name="INGRESOS_Y_DERECHOS" localSheetId="20">#REF!</definedName>
    <definedName name="INGRESOS_Y_DERECHOS" localSheetId="21">#REF!</definedName>
    <definedName name="INGRESOS_Y_DERECHOS" localSheetId="19">#REF!</definedName>
    <definedName name="INGRESOS_Y_DERECHOS">#REF!</definedName>
    <definedName name="INSTALACIONES" localSheetId="2">#REF!</definedName>
    <definedName name="INSTALACIONES" localSheetId="4">#REF!</definedName>
    <definedName name="INSTALACIONES" localSheetId="3">#REF!</definedName>
    <definedName name="INSTALACIONES" localSheetId="1">#REF!</definedName>
    <definedName name="INSTALACIONES" localSheetId="15">#REF!</definedName>
    <definedName name="INSTALACIONES" localSheetId="7">#REF!</definedName>
    <definedName name="INSTALACIONES" localSheetId="6">#REF!</definedName>
    <definedName name="INSTALACIONES" localSheetId="16">#REF!</definedName>
    <definedName name="INSTALACIONES" localSheetId="9">#REF!</definedName>
    <definedName name="INSTALACIONES" localSheetId="10">#REF!</definedName>
    <definedName name="INSTALACIONES" localSheetId="8">#REF!</definedName>
    <definedName name="INSTALACIONES" localSheetId="14">#REF!</definedName>
    <definedName name="INSTALACIONES" localSheetId="0">#REF!</definedName>
    <definedName name="INSTALACIONES" localSheetId="17">#REF!</definedName>
    <definedName name="INSTALACIONES" localSheetId="18">#REF!</definedName>
    <definedName name="INSTALACIONES" localSheetId="20">#REF!</definedName>
    <definedName name="INSTALACIONES" localSheetId="21">#REF!</definedName>
    <definedName name="INSTALACIONES" localSheetId="19">#REF!</definedName>
    <definedName name="INSTALACIONES">#REF!</definedName>
    <definedName name="INSTALACIONES_" localSheetId="2">#REF!</definedName>
    <definedName name="INSTALACIONES_" localSheetId="4">#REF!</definedName>
    <definedName name="INSTALACIONES_" localSheetId="3">#REF!</definedName>
    <definedName name="INSTALACIONES_" localSheetId="1">#REF!</definedName>
    <definedName name="INSTALACIONES_" localSheetId="15">#REF!</definedName>
    <definedName name="INSTALACIONES_" localSheetId="7">#REF!</definedName>
    <definedName name="INSTALACIONES_" localSheetId="6">#REF!</definedName>
    <definedName name="INSTALACIONES_" localSheetId="16">#REF!</definedName>
    <definedName name="INSTALACIONES_" localSheetId="9">#REF!</definedName>
    <definedName name="INSTALACIONES_" localSheetId="10">#REF!</definedName>
    <definedName name="INSTALACIONES_" localSheetId="8">#REF!</definedName>
    <definedName name="INSTALACIONES_" localSheetId="14">#REF!</definedName>
    <definedName name="INSTALACIONES_" localSheetId="0">#REF!</definedName>
    <definedName name="INSTALACIONES_" localSheetId="17">#REF!</definedName>
    <definedName name="INSTALACIONES_" localSheetId="18">#REF!</definedName>
    <definedName name="INSTALACIONES_" localSheetId="20">#REF!</definedName>
    <definedName name="INSTALACIONES_" localSheetId="21">#REF!</definedName>
    <definedName name="INSTALACIONES_" localSheetId="19">#REF!</definedName>
    <definedName name="INSTALACIONES_">#REF!</definedName>
    <definedName name="INTANGIBLES" localSheetId="2">#REF!</definedName>
    <definedName name="INTANGIBLES" localSheetId="4">#REF!</definedName>
    <definedName name="INTANGIBLES" localSheetId="3">#REF!</definedName>
    <definedName name="INTANGIBLES" localSheetId="1">#REF!</definedName>
    <definedName name="INTANGIBLES" localSheetId="15">#REF!</definedName>
    <definedName name="INTANGIBLES" localSheetId="7">#REF!</definedName>
    <definedName name="INTANGIBLES" localSheetId="6">#REF!</definedName>
    <definedName name="INTANGIBLES" localSheetId="16">#REF!</definedName>
    <definedName name="INTANGIBLES" localSheetId="9">#REF!</definedName>
    <definedName name="INTANGIBLES" localSheetId="10">#REF!</definedName>
    <definedName name="INTANGIBLES" localSheetId="8">#REF!</definedName>
    <definedName name="INTANGIBLES" localSheetId="14">#REF!</definedName>
    <definedName name="INTANGIBLES" localSheetId="0">#REF!</definedName>
    <definedName name="INTANGIBLES" localSheetId="17">#REF!</definedName>
    <definedName name="INTANGIBLES" localSheetId="18">#REF!</definedName>
    <definedName name="INTANGIBLES" localSheetId="20">#REF!</definedName>
    <definedName name="INTANGIBLES" localSheetId="21">#REF!</definedName>
    <definedName name="INTANGIBLES" localSheetId="19">#REF!</definedName>
    <definedName name="INTANGIBLES">#REF!</definedName>
    <definedName name="LEGAL" localSheetId="2">#REF!</definedName>
    <definedName name="LEGAL" localSheetId="4">#REF!</definedName>
    <definedName name="LEGAL" localSheetId="3">#REF!</definedName>
    <definedName name="LEGAL" localSheetId="1">#REF!</definedName>
    <definedName name="LEGAL" localSheetId="15">#REF!</definedName>
    <definedName name="LEGAL" localSheetId="7">#REF!</definedName>
    <definedName name="LEGAL" localSheetId="6">#REF!</definedName>
    <definedName name="LEGAL" localSheetId="16">#REF!</definedName>
    <definedName name="LEGAL" localSheetId="9">#REF!</definedName>
    <definedName name="LEGAL" localSheetId="10">#REF!</definedName>
    <definedName name="LEGAL" localSheetId="8">#REF!</definedName>
    <definedName name="LEGAL" localSheetId="14">#REF!</definedName>
    <definedName name="LEGAL" localSheetId="0">#REF!</definedName>
    <definedName name="LEGAL" localSheetId="17">#REF!</definedName>
    <definedName name="LEGAL" localSheetId="18">#REF!</definedName>
    <definedName name="LEGAL" localSheetId="20">#REF!</definedName>
    <definedName name="LEGAL" localSheetId="21">#REF!</definedName>
    <definedName name="LEGAL" localSheetId="19">#REF!</definedName>
    <definedName name="LEGAL">#REF!</definedName>
    <definedName name="LET" localSheetId="2">#REF!</definedName>
    <definedName name="LET" localSheetId="4">#REF!</definedName>
    <definedName name="LET" localSheetId="3">#REF!</definedName>
    <definedName name="LET" localSheetId="1">#REF!</definedName>
    <definedName name="LET" localSheetId="15">#REF!</definedName>
    <definedName name="LET" localSheetId="7">#REF!</definedName>
    <definedName name="LET" localSheetId="6">#REF!</definedName>
    <definedName name="LET" localSheetId="16">#REF!</definedName>
    <definedName name="LET" localSheetId="9">#REF!</definedName>
    <definedName name="LET" localSheetId="10">#REF!</definedName>
    <definedName name="LET" localSheetId="8">#REF!</definedName>
    <definedName name="LET" localSheetId="14">#REF!</definedName>
    <definedName name="LET" localSheetId="0">#REF!</definedName>
    <definedName name="LET" localSheetId="17">#REF!</definedName>
    <definedName name="LET" localSheetId="18">#REF!</definedName>
    <definedName name="LET" localSheetId="20">#REF!</definedName>
    <definedName name="LET" localSheetId="21">#REF!</definedName>
    <definedName name="LET" localSheetId="19">#REF!</definedName>
    <definedName name="LET">#REF!</definedName>
    <definedName name="MACROPROCESO" localSheetId="2">#REF!</definedName>
    <definedName name="MACROPROCESO" localSheetId="4">#REF!</definedName>
    <definedName name="MACROPROCESO" localSheetId="3">#REF!</definedName>
    <definedName name="MACROPROCESO" localSheetId="1">#REF!</definedName>
    <definedName name="MACROPROCESO" localSheetId="15">#REF!</definedName>
    <definedName name="MACROPROCESO" localSheetId="7">#REF!</definedName>
    <definedName name="MACROPROCESO" localSheetId="6">#REF!</definedName>
    <definedName name="MACROPROCESO" localSheetId="16">#REF!</definedName>
    <definedName name="MACROPROCESO" localSheetId="9">#REF!</definedName>
    <definedName name="MACROPROCESO" localSheetId="10">#REF!</definedName>
    <definedName name="MACROPROCESO" localSheetId="8">#REF!</definedName>
    <definedName name="MACROPROCESO" localSheetId="14">#REF!</definedName>
    <definedName name="MACROPROCESO" localSheetId="0">#REF!</definedName>
    <definedName name="MACROPROCESO" localSheetId="17">#REF!</definedName>
    <definedName name="MACROPROCESO" localSheetId="18">#REF!</definedName>
    <definedName name="MACROPROCESO" localSheetId="20">#REF!</definedName>
    <definedName name="MACROPROCESO" localSheetId="21">#REF!</definedName>
    <definedName name="MACROPROCESO" localSheetId="19">#REF!</definedName>
    <definedName name="MACROPROCESO">#REF!</definedName>
    <definedName name="MERCADO" localSheetId="2">#REF!</definedName>
    <definedName name="MERCADO" localSheetId="4">#REF!</definedName>
    <definedName name="MERCADO" localSheetId="3">#REF!</definedName>
    <definedName name="MERCADO" localSheetId="1">#REF!</definedName>
    <definedName name="MERCADO" localSheetId="15">#REF!</definedName>
    <definedName name="MERCADO" localSheetId="7">#REF!</definedName>
    <definedName name="MERCADO" localSheetId="6">#REF!</definedName>
    <definedName name="MERCADO" localSheetId="16">#REF!</definedName>
    <definedName name="MERCADO" localSheetId="9">#REF!</definedName>
    <definedName name="MERCADO" localSheetId="10">#REF!</definedName>
    <definedName name="MERCADO" localSheetId="8">#REF!</definedName>
    <definedName name="MERCADO" localSheetId="14">#REF!</definedName>
    <definedName name="MERCADO" localSheetId="0">#REF!</definedName>
    <definedName name="MERCADO" localSheetId="17">#REF!</definedName>
    <definedName name="MERCADO" localSheetId="18">#REF!</definedName>
    <definedName name="MERCADO" localSheetId="20">#REF!</definedName>
    <definedName name="MERCADO" localSheetId="21">#REF!</definedName>
    <definedName name="MERCADO" localSheetId="19">#REF!</definedName>
    <definedName name="MERCADO">#REF!</definedName>
    <definedName name="NN" localSheetId="2">#REF!</definedName>
    <definedName name="NN" localSheetId="4">#REF!</definedName>
    <definedName name="NN" localSheetId="3">#REF!</definedName>
    <definedName name="NN" localSheetId="1">#REF!</definedName>
    <definedName name="NN" localSheetId="15">#REF!</definedName>
    <definedName name="NN" localSheetId="7">#REF!</definedName>
    <definedName name="NN" localSheetId="6">#REF!</definedName>
    <definedName name="NN" localSheetId="16">#REF!</definedName>
    <definedName name="NN" localSheetId="9">#REF!</definedName>
    <definedName name="NN" localSheetId="10">#REF!</definedName>
    <definedName name="NN" localSheetId="8">#REF!</definedName>
    <definedName name="NN" localSheetId="14">#REF!</definedName>
    <definedName name="NN" localSheetId="0">#REF!</definedName>
    <definedName name="NN" localSheetId="17">#REF!</definedName>
    <definedName name="NN" localSheetId="18">#REF!</definedName>
    <definedName name="NN" localSheetId="20">#REF!</definedName>
    <definedName name="NN" localSheetId="21">#REF!</definedName>
    <definedName name="NN" localSheetId="19">#REF!</definedName>
    <definedName name="NN">#REF!</definedName>
    <definedName name="NOMBRE_RIESGO" localSheetId="2">#REF!</definedName>
    <definedName name="NOMBRE_RIESGO" localSheetId="4">#REF!</definedName>
    <definedName name="NOMBRE_RIESGO" localSheetId="3">#REF!</definedName>
    <definedName name="NOMBRE_RIESGO" localSheetId="1">#REF!</definedName>
    <definedName name="NOMBRE_RIESGO" localSheetId="15">#REF!</definedName>
    <definedName name="NOMBRE_RIESGO" localSheetId="7">#REF!</definedName>
    <definedName name="NOMBRE_RIESGO" localSheetId="6">#REF!</definedName>
    <definedName name="NOMBRE_RIESGO" localSheetId="16">#REF!</definedName>
    <definedName name="NOMBRE_RIESGO" localSheetId="9">#REF!</definedName>
    <definedName name="NOMBRE_RIESGO" localSheetId="10">#REF!</definedName>
    <definedName name="NOMBRE_RIESGO" localSheetId="8">#REF!</definedName>
    <definedName name="NOMBRE_RIESGO" localSheetId="14">#REF!</definedName>
    <definedName name="NOMBRE_RIESGO" localSheetId="0">#REF!</definedName>
    <definedName name="NOMBRE_RIESGO" localSheetId="17">#REF!</definedName>
    <definedName name="NOMBRE_RIESGO" localSheetId="18">#REF!</definedName>
    <definedName name="NOMBRE_RIESGO" localSheetId="20">#REF!</definedName>
    <definedName name="NOMBRE_RIESGO" localSheetId="21">#REF!</definedName>
    <definedName name="NOMBRE_RIESGO" localSheetId="19">#REF!</definedName>
    <definedName name="NOMBRE_RIESGO">#REF!</definedName>
    <definedName name="NUM" localSheetId="2">#REF!</definedName>
    <definedName name="NUM" localSheetId="4">#REF!</definedName>
    <definedName name="NUM" localSheetId="3">#REF!</definedName>
    <definedName name="NUM" localSheetId="1">#REF!</definedName>
    <definedName name="NUM" localSheetId="15">#REF!</definedName>
    <definedName name="NUM" localSheetId="7">#REF!</definedName>
    <definedName name="NUM" localSheetId="6">#REF!</definedName>
    <definedName name="NUM" localSheetId="16">#REF!</definedName>
    <definedName name="NUM" localSheetId="9">#REF!</definedName>
    <definedName name="NUM" localSheetId="10">#REF!</definedName>
    <definedName name="NUM" localSheetId="8">#REF!</definedName>
    <definedName name="NUM" localSheetId="14">#REF!</definedName>
    <definedName name="NUM" localSheetId="0">#REF!</definedName>
    <definedName name="NUM" localSheetId="17">#REF!</definedName>
    <definedName name="NUM" localSheetId="18">#REF!</definedName>
    <definedName name="NUM" localSheetId="20">#REF!</definedName>
    <definedName name="NUM" localSheetId="21">#REF!</definedName>
    <definedName name="NUM" localSheetId="19">#REF!</definedName>
    <definedName name="NUM">#REF!</definedName>
    <definedName name="OBJETIVOS" localSheetId="2">#REF!</definedName>
    <definedName name="OBJETIVOS" localSheetId="4">#REF!</definedName>
    <definedName name="OBJETIVOS" localSheetId="3">#REF!</definedName>
    <definedName name="OBJETIVOS" localSheetId="1">#REF!</definedName>
    <definedName name="OBJETIVOS" localSheetId="15">#REF!</definedName>
    <definedName name="OBJETIVOS" localSheetId="7">#REF!</definedName>
    <definedName name="OBJETIVOS" localSheetId="6">#REF!</definedName>
    <definedName name="OBJETIVOS" localSheetId="16">#REF!</definedName>
    <definedName name="OBJETIVOS" localSheetId="9">#REF!</definedName>
    <definedName name="OBJETIVOS" localSheetId="10">#REF!</definedName>
    <definedName name="OBJETIVOS" localSheetId="8">#REF!</definedName>
    <definedName name="OBJETIVOS" localSheetId="14">#REF!</definedName>
    <definedName name="OBJETIVOS" localSheetId="0">#REF!</definedName>
    <definedName name="OBJETIVOS" localSheetId="17">#REF!</definedName>
    <definedName name="OBJETIVOS" localSheetId="18">#REF!</definedName>
    <definedName name="OBJETIVOS" localSheetId="20">#REF!</definedName>
    <definedName name="OBJETIVOS" localSheetId="21">#REF!</definedName>
    <definedName name="OBJETIVOS" localSheetId="19">#REF!</definedName>
    <definedName name="OBJETIVOS">#REF!</definedName>
    <definedName name="OPERACIÓN" localSheetId="1">[2]DATOS!$E$16:$E$27</definedName>
    <definedName name="OPERACIÓN" localSheetId="7">[14]DATOS!$E$16:$E$27</definedName>
    <definedName name="OPERACIÓN" localSheetId="8">[14]DATOS!$E$16:$E$27</definedName>
    <definedName name="OPERACIÓN" localSheetId="18">[22]DATOS!$E$16:$E$27</definedName>
    <definedName name="OPERACIÓN" localSheetId="20">[22]DATOS!$E$16:$E$27</definedName>
    <definedName name="OPERACIÓN">[2]DATOS!$E$16:$E$27</definedName>
    <definedName name="OTROS" localSheetId="2">#REF!</definedName>
    <definedName name="OTROS" localSheetId="4">#REF!</definedName>
    <definedName name="OTROS" localSheetId="3">#REF!</definedName>
    <definedName name="OTROS" localSheetId="1">#REF!</definedName>
    <definedName name="OTROS" localSheetId="15">#REF!</definedName>
    <definedName name="OTROS" localSheetId="7">#REF!</definedName>
    <definedName name="OTROS" localSheetId="6">#REF!</definedName>
    <definedName name="OTROS" localSheetId="16">#REF!</definedName>
    <definedName name="OTROS" localSheetId="9">#REF!</definedName>
    <definedName name="OTROS" localSheetId="10">#REF!</definedName>
    <definedName name="OTROS" localSheetId="8">#REF!</definedName>
    <definedName name="OTROS" localSheetId="14">#REF!</definedName>
    <definedName name="OTROS" localSheetId="0">#REF!</definedName>
    <definedName name="OTROS" localSheetId="17">#REF!</definedName>
    <definedName name="OTROS" localSheetId="18">#REF!</definedName>
    <definedName name="OTROS" localSheetId="20">#REF!</definedName>
    <definedName name="OTROS" localSheetId="21">#REF!</definedName>
    <definedName name="OTROS" localSheetId="19">#REF!</definedName>
    <definedName name="OTROS">#REF!</definedName>
    <definedName name="PERSONA" localSheetId="2">#REF!</definedName>
    <definedName name="PERSONA" localSheetId="4">#REF!</definedName>
    <definedName name="PERSONA" localSheetId="3">#REF!</definedName>
    <definedName name="PERSONA" localSheetId="1">#REF!</definedName>
    <definedName name="PERSONA" localSheetId="15">#REF!</definedName>
    <definedName name="PERSONA" localSheetId="7">#REF!</definedName>
    <definedName name="PERSONA" localSheetId="6">#REF!</definedName>
    <definedName name="PERSONA" localSheetId="16">#REF!</definedName>
    <definedName name="PERSONA" localSheetId="9">#REF!</definedName>
    <definedName name="PERSONA" localSheetId="10">#REF!</definedName>
    <definedName name="PERSONA" localSheetId="8">#REF!</definedName>
    <definedName name="PERSONA" localSheetId="14">#REF!</definedName>
    <definedName name="PERSONA" localSheetId="0">#REF!</definedName>
    <definedName name="PERSONA" localSheetId="17">#REF!</definedName>
    <definedName name="PERSONA" localSheetId="18">#REF!</definedName>
    <definedName name="PERSONA" localSheetId="20">#REF!</definedName>
    <definedName name="PERSONA" localSheetId="21">#REF!</definedName>
    <definedName name="PERSONA" localSheetId="19">#REF!</definedName>
    <definedName name="PERSONA">#REF!</definedName>
    <definedName name="PERSONAS" localSheetId="2">#REF!</definedName>
    <definedName name="PERSONAS" localSheetId="4">#REF!</definedName>
    <definedName name="PERSONAS" localSheetId="3">#REF!</definedName>
    <definedName name="PERSONAS" localSheetId="1">#REF!</definedName>
    <definedName name="PERSONAS" localSheetId="15">#REF!</definedName>
    <definedName name="PERSONAS" localSheetId="7">#REF!</definedName>
    <definedName name="PERSONAS" localSheetId="6">#REF!</definedName>
    <definedName name="PERSONAS" localSheetId="16">#REF!</definedName>
    <definedName name="PERSONAS" localSheetId="9">#REF!</definedName>
    <definedName name="PERSONAS" localSheetId="10">#REF!</definedName>
    <definedName name="PERSONAS" localSheetId="8">#REF!</definedName>
    <definedName name="PERSONAS" localSheetId="14">#REF!</definedName>
    <definedName name="PERSONAS" localSheetId="0">#REF!</definedName>
    <definedName name="PERSONAS" localSheetId="17">#REF!</definedName>
    <definedName name="PERSONAS" localSheetId="18">#REF!</definedName>
    <definedName name="PERSONAS" localSheetId="20">#REF!</definedName>
    <definedName name="PERSONAS" localSheetId="21">#REF!</definedName>
    <definedName name="PERSONAS" localSheetId="19">#REF!</definedName>
    <definedName name="PERSONAS">#REF!</definedName>
    <definedName name="PESO" localSheetId="2">#REF!</definedName>
    <definedName name="PESO" localSheetId="4">#REF!</definedName>
    <definedName name="PESO" localSheetId="3">#REF!</definedName>
    <definedName name="PESO" localSheetId="1">#REF!</definedName>
    <definedName name="PESO" localSheetId="15">#REF!</definedName>
    <definedName name="PESO" localSheetId="7">#REF!</definedName>
    <definedName name="PESO" localSheetId="6">#REF!</definedName>
    <definedName name="PESO" localSheetId="16">#REF!</definedName>
    <definedName name="PESO" localSheetId="9">#REF!</definedName>
    <definedName name="PESO" localSheetId="10">#REF!</definedName>
    <definedName name="PESO" localSheetId="8">#REF!</definedName>
    <definedName name="PESO" localSheetId="14">#REF!</definedName>
    <definedName name="PESO" localSheetId="0">#REF!</definedName>
    <definedName name="PESO" localSheetId="17">#REF!</definedName>
    <definedName name="PESO" localSheetId="18">#REF!</definedName>
    <definedName name="PESO" localSheetId="20">#REF!</definedName>
    <definedName name="PESO" localSheetId="21">#REF!</definedName>
    <definedName name="PESO" localSheetId="19">#REF!</definedName>
    <definedName name="PESO">#REF!</definedName>
    <definedName name="POLITICA" localSheetId="1">'[3]NO BORRAR'!$C$3:$C$17</definedName>
    <definedName name="POLITICA" localSheetId="7">'[15]NO BORRAR'!$C$3:$C$17</definedName>
    <definedName name="POLITICA" localSheetId="8">'[15]NO BORRAR'!$C$3:$C$17</definedName>
    <definedName name="POLITICA" localSheetId="18">'[22]NO BORRAR'!$C$3:$C$17</definedName>
    <definedName name="POLITICA" localSheetId="20">'[22]NO BORRAR'!$C$3:$C$17</definedName>
    <definedName name="POLITICA">'[3]NO BORRAR'!$C$3:$C$17</definedName>
    <definedName name="POLITICAS_GUBERNAMENTALES" localSheetId="2">#REF!</definedName>
    <definedName name="POLITICAS_GUBERNAMENTALES" localSheetId="4">#REF!</definedName>
    <definedName name="POLITICAS_GUBERNAMENTALES" localSheetId="3">#REF!</definedName>
    <definedName name="POLITICAS_GUBERNAMENTALES" localSheetId="1">#REF!</definedName>
    <definedName name="POLITICAS_GUBERNAMENTALES" localSheetId="15">#REF!</definedName>
    <definedName name="POLITICAS_GUBERNAMENTALES" localSheetId="7">#REF!</definedName>
    <definedName name="POLITICAS_GUBERNAMENTALES" localSheetId="6">#REF!</definedName>
    <definedName name="POLITICAS_GUBERNAMENTALES" localSheetId="16">#REF!</definedName>
    <definedName name="POLITICAS_GUBERNAMENTALES" localSheetId="9">#REF!</definedName>
    <definedName name="POLITICAS_GUBERNAMENTALES" localSheetId="10">#REF!</definedName>
    <definedName name="POLITICAS_GUBERNAMENTALES" localSheetId="8">#REF!</definedName>
    <definedName name="POLITICAS_GUBERNAMENTALES" localSheetId="14">#REF!</definedName>
    <definedName name="POLITICAS_GUBERNAMENTALES" localSheetId="0">#REF!</definedName>
    <definedName name="POLITICAS_GUBERNAMENTALES" localSheetId="17">#REF!</definedName>
    <definedName name="POLITICAS_GUBERNAMENTALES" localSheetId="18">#REF!</definedName>
    <definedName name="POLITICAS_GUBERNAMENTALES" localSheetId="20">#REF!</definedName>
    <definedName name="POLITICAS_GUBERNAMENTALES" localSheetId="21">#REF!</definedName>
    <definedName name="POLITICAS_GUBERNAMENTALES" localSheetId="19">#REF!</definedName>
    <definedName name="POLITICAS_GUBERNAMENTALES">#REF!</definedName>
    <definedName name="PROCEDIMIENTO" localSheetId="2">#REF!</definedName>
    <definedName name="PROCEDIMIENTO" localSheetId="4">#REF!</definedName>
    <definedName name="PROCEDIMIENTO" localSheetId="3">#REF!</definedName>
    <definedName name="PROCEDIMIENTO" localSheetId="1">#REF!</definedName>
    <definedName name="PROCEDIMIENTO" localSheetId="15">#REF!</definedName>
    <definedName name="PROCEDIMIENTO" localSheetId="7">#REF!</definedName>
    <definedName name="PROCEDIMIENTO" localSheetId="6">#REF!</definedName>
    <definedName name="PROCEDIMIENTO" localSheetId="16">#REF!</definedName>
    <definedName name="PROCEDIMIENTO" localSheetId="9">#REF!</definedName>
    <definedName name="PROCEDIMIENTO" localSheetId="10">#REF!</definedName>
    <definedName name="PROCEDIMIENTO" localSheetId="8">#REF!</definedName>
    <definedName name="PROCEDIMIENTO" localSheetId="14">#REF!</definedName>
    <definedName name="PROCEDIMIENTO" localSheetId="0">#REF!</definedName>
    <definedName name="PROCEDIMIENTO" localSheetId="17">#REF!</definedName>
    <definedName name="PROCEDIMIENTO" localSheetId="18">#REF!</definedName>
    <definedName name="PROCEDIMIENTO" localSheetId="20">#REF!</definedName>
    <definedName name="PROCEDIMIENTO" localSheetId="21">#REF!</definedName>
    <definedName name="PROCEDIMIENTO" localSheetId="19">#REF!</definedName>
    <definedName name="PROCEDIMIENTO">#REF!</definedName>
    <definedName name="PROCESO" localSheetId="2">#REF!</definedName>
    <definedName name="PROCESO" localSheetId="4">#REF!</definedName>
    <definedName name="PROCESO" localSheetId="3">#REF!</definedName>
    <definedName name="PROCESO" localSheetId="1">#REF!</definedName>
    <definedName name="PROCESO" localSheetId="15">#REF!</definedName>
    <definedName name="PROCESO" localSheetId="7">#REF!</definedName>
    <definedName name="PROCESO" localSheetId="6">#REF!</definedName>
    <definedName name="PROCESO" localSheetId="16">#REF!</definedName>
    <definedName name="PROCESO" localSheetId="9">#REF!</definedName>
    <definedName name="PROCESO" localSheetId="10">#REF!</definedName>
    <definedName name="PROCESO" localSheetId="8">#REF!</definedName>
    <definedName name="PROCESO" localSheetId="14">#REF!</definedName>
    <definedName name="PROCESO" localSheetId="0">#REF!</definedName>
    <definedName name="PROCESO" localSheetId="17">#REF!</definedName>
    <definedName name="PROCESO" localSheetId="18">#REF!</definedName>
    <definedName name="PROCESO" localSheetId="20">#REF!</definedName>
    <definedName name="PROCESO" localSheetId="21">#REF!</definedName>
    <definedName name="PROCESO" localSheetId="19">#REF!</definedName>
    <definedName name="PROCESO">#REF!</definedName>
    <definedName name="PROCESOS" localSheetId="1">[2]DATOS!$A$4:$A$7</definedName>
    <definedName name="PROCESOS" localSheetId="7">[14]DATOS!$A$4:$A$7</definedName>
    <definedName name="PROCESOS" localSheetId="8">[14]DATOS!$A$4:$A$7</definedName>
    <definedName name="PROCESOS" localSheetId="18">[22]DATOS!$A$4:$A$7</definedName>
    <definedName name="PROCESOS" localSheetId="20">[22]DATOS!$A$4:$A$7</definedName>
    <definedName name="PROCESOS">[2]DATOS!$A$4:$A$7</definedName>
    <definedName name="PRODUCTO" localSheetId="1">[2]DATOS!$D$16:$D$27</definedName>
    <definedName name="PRODUCTO" localSheetId="7">[14]DATOS!$D$16:$D$27</definedName>
    <definedName name="PRODUCTO" localSheetId="8">[14]DATOS!$D$16:$D$27</definedName>
    <definedName name="PRODUCTO" localSheetId="18">[22]DATOS!$D$16:$D$27</definedName>
    <definedName name="PRODUCTO" localSheetId="20">[22]DATOS!$D$16:$D$27</definedName>
    <definedName name="PRODUCTO">[2]DATOS!$D$16:$D$27</definedName>
    <definedName name="PUNTAJE" localSheetId="2">#REF!</definedName>
    <definedName name="PUNTAJE" localSheetId="4">#REF!</definedName>
    <definedName name="PUNTAJE" localSheetId="3">#REF!</definedName>
    <definedName name="PUNTAJE" localSheetId="1">#REF!</definedName>
    <definedName name="PUNTAJE" localSheetId="15">#REF!</definedName>
    <definedName name="PUNTAJE" localSheetId="7">#REF!</definedName>
    <definedName name="PUNTAJE" localSheetId="6">#REF!</definedName>
    <definedName name="PUNTAJE" localSheetId="16">#REF!</definedName>
    <definedName name="PUNTAJE" localSheetId="9">#REF!</definedName>
    <definedName name="PUNTAJE" localSheetId="10">#REF!</definedName>
    <definedName name="PUNTAJE" localSheetId="8">#REF!</definedName>
    <definedName name="PUNTAJE" localSheetId="14">#REF!</definedName>
    <definedName name="PUNTAJE" localSheetId="0">#REF!</definedName>
    <definedName name="PUNTAJE" localSheetId="17">#REF!</definedName>
    <definedName name="PUNTAJE" localSheetId="18">#REF!</definedName>
    <definedName name="PUNTAJE" localSheetId="20">#REF!</definedName>
    <definedName name="PUNTAJE" localSheetId="21">#REF!</definedName>
    <definedName name="PUNTAJE" localSheetId="19">#REF!</definedName>
    <definedName name="PUNTAJE">#REF!</definedName>
    <definedName name="PUNTAJEF" localSheetId="2">#REF!</definedName>
    <definedName name="PUNTAJEF" localSheetId="4">#REF!</definedName>
    <definedName name="PUNTAJEF" localSheetId="3">#REF!</definedName>
    <definedName name="PUNTAJEF" localSheetId="1">#REF!</definedName>
    <definedName name="PUNTAJEF" localSheetId="15">#REF!</definedName>
    <definedName name="PUNTAJEF" localSheetId="7">#REF!</definedName>
    <definedName name="PUNTAJEF" localSheetId="6">#REF!</definedName>
    <definedName name="PUNTAJEF" localSheetId="16">#REF!</definedName>
    <definedName name="PUNTAJEF" localSheetId="9">#REF!</definedName>
    <definedName name="PUNTAJEF" localSheetId="10">#REF!</definedName>
    <definedName name="PUNTAJEF" localSheetId="8">#REF!</definedName>
    <definedName name="PUNTAJEF" localSheetId="14">#REF!</definedName>
    <definedName name="PUNTAJEF" localSheetId="0">#REF!</definedName>
    <definedName name="PUNTAJEF" localSheetId="17">#REF!</definedName>
    <definedName name="PUNTAJEF" localSheetId="18">#REF!</definedName>
    <definedName name="PUNTAJEF" localSheetId="20">#REF!</definedName>
    <definedName name="PUNTAJEF" localSheetId="21">#REF!</definedName>
    <definedName name="PUNTAJEF" localSheetId="19">#REF!</definedName>
    <definedName name="PUNTAJEF">#REF!</definedName>
    <definedName name="PUNTAJEG" localSheetId="2">#REF!</definedName>
    <definedName name="PUNTAJEG" localSheetId="4">#REF!</definedName>
    <definedName name="PUNTAJEG" localSheetId="3">#REF!</definedName>
    <definedName name="PUNTAJEG" localSheetId="1">#REF!</definedName>
    <definedName name="PUNTAJEG" localSheetId="15">#REF!</definedName>
    <definedName name="PUNTAJEG" localSheetId="7">#REF!</definedName>
    <definedName name="PUNTAJEG" localSheetId="6">#REF!</definedName>
    <definedName name="PUNTAJEG" localSheetId="16">#REF!</definedName>
    <definedName name="PUNTAJEG" localSheetId="9">#REF!</definedName>
    <definedName name="PUNTAJEG" localSheetId="10">#REF!</definedName>
    <definedName name="PUNTAJEG" localSheetId="8">#REF!</definedName>
    <definedName name="PUNTAJEG" localSheetId="14">#REF!</definedName>
    <definedName name="PUNTAJEG" localSheetId="0">#REF!</definedName>
    <definedName name="PUNTAJEG" localSheetId="17">#REF!</definedName>
    <definedName name="PUNTAJEG" localSheetId="18">#REF!</definedName>
    <definedName name="PUNTAJEG" localSheetId="20">#REF!</definedName>
    <definedName name="PUNTAJEG" localSheetId="21">#REF!</definedName>
    <definedName name="PUNTAJEG" localSheetId="19">#REF!</definedName>
    <definedName name="PUNTAJEG">#REF!</definedName>
    <definedName name="q" localSheetId="2">#REF!</definedName>
    <definedName name="q" localSheetId="4">#REF!</definedName>
    <definedName name="q" localSheetId="3">#REF!</definedName>
    <definedName name="q" localSheetId="1">#REF!</definedName>
    <definedName name="q" localSheetId="15">#REF!</definedName>
    <definedName name="q" localSheetId="7">#REF!</definedName>
    <definedName name="q" localSheetId="6">#REF!</definedName>
    <definedName name="q" localSheetId="16">#REF!</definedName>
    <definedName name="q" localSheetId="9">#REF!</definedName>
    <definedName name="q" localSheetId="10">#REF!</definedName>
    <definedName name="q" localSheetId="8">#REF!</definedName>
    <definedName name="q" localSheetId="14">#REF!</definedName>
    <definedName name="q" localSheetId="0">#REF!</definedName>
    <definedName name="q" localSheetId="17">#REF!</definedName>
    <definedName name="q" localSheetId="18">#REF!</definedName>
    <definedName name="q" localSheetId="20">#REF!</definedName>
    <definedName name="q" localSheetId="21">#REF!</definedName>
    <definedName name="q" localSheetId="19">#REF!</definedName>
    <definedName name="q">#REF!</definedName>
    <definedName name="RELACIONADO" localSheetId="2">#REF!</definedName>
    <definedName name="RELACIONADO" localSheetId="4">#REF!</definedName>
    <definedName name="RELACIONADO" localSheetId="3">#REF!</definedName>
    <definedName name="RELACIONADO" localSheetId="1">#REF!</definedName>
    <definedName name="RELACIONADO" localSheetId="15">#REF!</definedName>
    <definedName name="RELACIONADO" localSheetId="7">#REF!</definedName>
    <definedName name="RELACIONADO" localSheetId="6">#REF!</definedName>
    <definedName name="RELACIONADO" localSheetId="16">#REF!</definedName>
    <definedName name="RELACIONADO" localSheetId="9">#REF!</definedName>
    <definedName name="RELACIONADO" localSheetId="10">#REF!</definedName>
    <definedName name="RELACIONADO" localSheetId="8">#REF!</definedName>
    <definedName name="RELACIONADO" localSheetId="14">#REF!</definedName>
    <definedName name="RELACIONADO" localSheetId="0">#REF!</definedName>
    <definedName name="RELACIONADO" localSheetId="17">#REF!</definedName>
    <definedName name="RELACIONADO" localSheetId="18">#REF!</definedName>
    <definedName name="RELACIONADO" localSheetId="20">#REF!</definedName>
    <definedName name="RELACIONADO" localSheetId="21">#REF!</definedName>
    <definedName name="RELACIONADO" localSheetId="19">#REF!</definedName>
    <definedName name="RELACIONADO">#REF!</definedName>
    <definedName name="RELACIONADOCON" localSheetId="2">#REF!</definedName>
    <definedName name="RELACIONADOCON" localSheetId="4">#REF!</definedName>
    <definedName name="RELACIONADOCON" localSheetId="3">#REF!</definedName>
    <definedName name="RELACIONADOCON" localSheetId="1">#REF!</definedName>
    <definedName name="RELACIONADOCON" localSheetId="15">#REF!</definedName>
    <definedName name="RELACIONADOCON" localSheetId="7">#REF!</definedName>
    <definedName name="RELACIONADOCON" localSheetId="6">#REF!</definedName>
    <definedName name="RELACIONADOCON" localSheetId="16">#REF!</definedName>
    <definedName name="RELACIONADOCON" localSheetId="9">#REF!</definedName>
    <definedName name="RELACIONADOCON" localSheetId="10">#REF!</definedName>
    <definedName name="RELACIONADOCON" localSheetId="8">#REF!</definedName>
    <definedName name="RELACIONADOCON" localSheetId="14">#REF!</definedName>
    <definedName name="RELACIONADOCON" localSheetId="0">#REF!</definedName>
    <definedName name="RELACIONADOCON" localSheetId="17">#REF!</definedName>
    <definedName name="RELACIONADOCON" localSheetId="18">#REF!</definedName>
    <definedName name="RELACIONADOCON" localSheetId="20">#REF!</definedName>
    <definedName name="RELACIONADOCON" localSheetId="21">#REF!</definedName>
    <definedName name="RELACIONADOCON" localSheetId="19">#REF!</definedName>
    <definedName name="RELACIONADOCON">#REF!</definedName>
    <definedName name="RELACIONADOS_INSTALACIONES" localSheetId="2">#REF!</definedName>
    <definedName name="RELACIONADOS_INSTALACIONES" localSheetId="4">#REF!</definedName>
    <definedName name="RELACIONADOS_INSTALACIONES" localSheetId="3">#REF!</definedName>
    <definedName name="RELACIONADOS_INSTALACIONES" localSheetId="1">#REF!</definedName>
    <definedName name="RELACIONADOS_INSTALACIONES" localSheetId="15">#REF!</definedName>
    <definedName name="RELACIONADOS_INSTALACIONES" localSheetId="7">#REF!</definedName>
    <definedName name="RELACIONADOS_INSTALACIONES" localSheetId="6">#REF!</definedName>
    <definedName name="RELACIONADOS_INSTALACIONES" localSheetId="16">#REF!</definedName>
    <definedName name="RELACIONADOS_INSTALACIONES" localSheetId="9">#REF!</definedName>
    <definedName name="RELACIONADOS_INSTALACIONES" localSheetId="10">#REF!</definedName>
    <definedName name="RELACIONADOS_INSTALACIONES" localSheetId="8">#REF!</definedName>
    <definedName name="RELACIONADOS_INSTALACIONES" localSheetId="14">#REF!</definedName>
    <definedName name="RELACIONADOS_INSTALACIONES" localSheetId="0">#REF!</definedName>
    <definedName name="RELACIONADOS_INSTALACIONES" localSheetId="17">#REF!</definedName>
    <definedName name="RELACIONADOS_INSTALACIONES" localSheetId="18">#REF!</definedName>
    <definedName name="RELACIONADOS_INSTALACIONES" localSheetId="20">#REF!</definedName>
    <definedName name="RELACIONADOS_INSTALACIONES" localSheetId="21">#REF!</definedName>
    <definedName name="RELACIONADOS_INSTALACIONES" localSheetId="19">#REF!</definedName>
    <definedName name="RELACIONADOS_INSTALACIONES">#REF!</definedName>
    <definedName name="RELACIONES_CON_EL_CLIENTE" localSheetId="2">#REF!</definedName>
    <definedName name="RELACIONES_CON_EL_CLIENTE" localSheetId="4">#REF!</definedName>
    <definedName name="RELACIONES_CON_EL_CLIENTE" localSheetId="3">#REF!</definedName>
    <definedName name="RELACIONES_CON_EL_CLIENTE" localSheetId="1">#REF!</definedName>
    <definedName name="RELACIONES_CON_EL_CLIENTE" localSheetId="15">#REF!</definedName>
    <definedName name="RELACIONES_CON_EL_CLIENTE" localSheetId="7">#REF!</definedName>
    <definedName name="RELACIONES_CON_EL_CLIENTE" localSheetId="6">#REF!</definedName>
    <definedName name="RELACIONES_CON_EL_CLIENTE" localSheetId="16">#REF!</definedName>
    <definedName name="RELACIONES_CON_EL_CLIENTE" localSheetId="9">#REF!</definedName>
    <definedName name="RELACIONES_CON_EL_CLIENTE" localSheetId="10">#REF!</definedName>
    <definedName name="RELACIONES_CON_EL_CLIENTE" localSheetId="8">#REF!</definedName>
    <definedName name="RELACIONES_CON_EL_CLIENTE" localSheetId="14">#REF!</definedName>
    <definedName name="RELACIONES_CON_EL_CLIENTE" localSheetId="0">#REF!</definedName>
    <definedName name="RELACIONES_CON_EL_CLIENTE" localSheetId="17">#REF!</definedName>
    <definedName name="RELACIONES_CON_EL_CLIENTE" localSheetId="18">#REF!</definedName>
    <definedName name="RELACIONES_CON_EL_CLIENTE" localSheetId="20">#REF!</definedName>
    <definedName name="RELACIONES_CON_EL_CLIENTE" localSheetId="21">#REF!</definedName>
    <definedName name="RELACIONES_CON_EL_CLIENTE" localSheetId="19">#REF!</definedName>
    <definedName name="RELACIONES_CON_EL_CLIENTE">#REF!</definedName>
    <definedName name="RELACIONES_CON_EL_USUARIO" localSheetId="2">#REF!</definedName>
    <definedName name="RELACIONES_CON_EL_USUARIO" localSheetId="4">#REF!</definedName>
    <definedName name="RELACIONES_CON_EL_USUARIO" localSheetId="3">#REF!</definedName>
    <definedName name="RELACIONES_CON_EL_USUARIO" localSheetId="1">#REF!</definedName>
    <definedName name="RELACIONES_CON_EL_USUARIO" localSheetId="15">#REF!</definedName>
    <definedName name="RELACIONES_CON_EL_USUARIO" localSheetId="7">#REF!</definedName>
    <definedName name="RELACIONES_CON_EL_USUARIO" localSheetId="6">#REF!</definedName>
    <definedName name="RELACIONES_CON_EL_USUARIO" localSheetId="16">#REF!</definedName>
    <definedName name="RELACIONES_CON_EL_USUARIO" localSheetId="9">#REF!</definedName>
    <definedName name="RELACIONES_CON_EL_USUARIO" localSheetId="10">#REF!</definedName>
    <definedName name="RELACIONES_CON_EL_USUARIO" localSheetId="8">#REF!</definedName>
    <definedName name="RELACIONES_CON_EL_USUARIO" localSheetId="14">#REF!</definedName>
    <definedName name="RELACIONES_CON_EL_USUARIO" localSheetId="0">#REF!</definedName>
    <definedName name="RELACIONES_CON_EL_USUARIO" localSheetId="17">#REF!</definedName>
    <definedName name="RELACIONES_CON_EL_USUARIO" localSheetId="18">#REF!</definedName>
    <definedName name="RELACIONES_CON_EL_USUARIO" localSheetId="20">#REF!</definedName>
    <definedName name="RELACIONES_CON_EL_USUARIO" localSheetId="21">#REF!</definedName>
    <definedName name="RELACIONES_CON_EL_USUARIO" localSheetId="19">#REF!</definedName>
    <definedName name="RELACIONES_CON_EL_USUARIO">#REF!</definedName>
    <definedName name="RELACIONES_CON_EL_USUSARIO" localSheetId="2">#REF!</definedName>
    <definedName name="RELACIONES_CON_EL_USUSARIO" localSheetId="4">#REF!</definedName>
    <definedName name="RELACIONES_CON_EL_USUSARIO" localSheetId="3">#REF!</definedName>
    <definedName name="RELACIONES_CON_EL_USUSARIO" localSheetId="1">#REF!</definedName>
    <definedName name="RELACIONES_CON_EL_USUSARIO" localSheetId="15">#REF!</definedName>
    <definedName name="RELACIONES_CON_EL_USUSARIO" localSheetId="7">#REF!</definedName>
    <definedName name="RELACIONES_CON_EL_USUSARIO" localSheetId="6">#REF!</definedName>
    <definedName name="RELACIONES_CON_EL_USUSARIO" localSheetId="16">#REF!</definedName>
    <definedName name="RELACIONES_CON_EL_USUSARIO" localSheetId="9">#REF!</definedName>
    <definedName name="RELACIONES_CON_EL_USUSARIO" localSheetId="10">#REF!</definedName>
    <definedName name="RELACIONES_CON_EL_USUSARIO" localSheetId="8">#REF!</definedName>
    <definedName name="RELACIONES_CON_EL_USUSARIO" localSheetId="14">#REF!</definedName>
    <definedName name="RELACIONES_CON_EL_USUSARIO" localSheetId="0">#REF!</definedName>
    <definedName name="RELACIONES_CON_EL_USUSARIO" localSheetId="17">#REF!</definedName>
    <definedName name="RELACIONES_CON_EL_USUSARIO" localSheetId="18">#REF!</definedName>
    <definedName name="RELACIONES_CON_EL_USUSARIO" localSheetId="20">#REF!</definedName>
    <definedName name="RELACIONES_CON_EL_USUSARIO" localSheetId="21">#REF!</definedName>
    <definedName name="RELACIONES_CON_EL_USUSARIO" localSheetId="19">#REF!</definedName>
    <definedName name="RELACIONES_CON_EL_USUSARIO">#REF!</definedName>
    <definedName name="RELACIONES_CON_USUARIO" localSheetId="2">#REF!</definedName>
    <definedName name="RELACIONES_CON_USUARIO" localSheetId="4">#REF!</definedName>
    <definedName name="RELACIONES_CON_USUARIO" localSheetId="3">#REF!</definedName>
    <definedName name="RELACIONES_CON_USUARIO" localSheetId="1">#REF!</definedName>
    <definedName name="RELACIONES_CON_USUARIO" localSheetId="15">#REF!</definedName>
    <definedName name="RELACIONES_CON_USUARIO" localSheetId="7">#REF!</definedName>
    <definedName name="RELACIONES_CON_USUARIO" localSheetId="6">#REF!</definedName>
    <definedName name="RELACIONES_CON_USUARIO" localSheetId="16">#REF!</definedName>
    <definedName name="RELACIONES_CON_USUARIO" localSheetId="9">#REF!</definedName>
    <definedName name="RELACIONES_CON_USUARIO" localSheetId="10">#REF!</definedName>
    <definedName name="RELACIONES_CON_USUARIO" localSheetId="8">#REF!</definedName>
    <definedName name="RELACIONES_CON_USUARIO" localSheetId="14">#REF!</definedName>
    <definedName name="RELACIONES_CON_USUARIO" localSheetId="0">#REF!</definedName>
    <definedName name="RELACIONES_CON_USUARIO" localSheetId="17">#REF!</definedName>
    <definedName name="RELACIONES_CON_USUARIO" localSheetId="18">#REF!</definedName>
    <definedName name="RELACIONES_CON_USUARIO" localSheetId="20">#REF!</definedName>
    <definedName name="RELACIONES_CON_USUARIO" localSheetId="21">#REF!</definedName>
    <definedName name="RELACIONES_CON_USUARIO" localSheetId="19">#REF!</definedName>
    <definedName name="RELACIONES_CON_USUARIO">#REF!</definedName>
    <definedName name="RELACIONES_LABORALES" localSheetId="2">#REF!</definedName>
    <definedName name="RELACIONES_LABORALES" localSheetId="4">#REF!</definedName>
    <definedName name="RELACIONES_LABORALES" localSheetId="3">#REF!</definedName>
    <definedName name="RELACIONES_LABORALES" localSheetId="1">#REF!</definedName>
    <definedName name="RELACIONES_LABORALES" localSheetId="15">#REF!</definedName>
    <definedName name="RELACIONES_LABORALES" localSheetId="7">#REF!</definedName>
    <definedName name="RELACIONES_LABORALES" localSheetId="6">#REF!</definedName>
    <definedName name="RELACIONES_LABORALES" localSheetId="16">#REF!</definedName>
    <definedName name="RELACIONES_LABORALES" localSheetId="9">#REF!</definedName>
    <definedName name="RELACIONES_LABORALES" localSheetId="10">#REF!</definedName>
    <definedName name="RELACIONES_LABORALES" localSheetId="8">#REF!</definedName>
    <definedName name="RELACIONES_LABORALES" localSheetId="14">#REF!</definedName>
    <definedName name="RELACIONES_LABORALES" localSheetId="0">#REF!</definedName>
    <definedName name="RELACIONES_LABORALES" localSheetId="17">#REF!</definedName>
    <definedName name="RELACIONES_LABORALES" localSheetId="18">#REF!</definedName>
    <definedName name="RELACIONES_LABORALES" localSheetId="20">#REF!</definedName>
    <definedName name="RELACIONES_LABORALES" localSheetId="21">#REF!</definedName>
    <definedName name="RELACIONES_LABORALES" localSheetId="19">#REF!</definedName>
    <definedName name="RELACIONES_LABORALES">#REF!</definedName>
    <definedName name="RESPUESTA" localSheetId="1">'[3]NO BORRAR'!$G$1:$G$5</definedName>
    <definedName name="RESPUESTA" localSheetId="7">'[15]NO BORRAR'!$G$1:$G$5</definedName>
    <definedName name="RESPUESTA" localSheetId="8">'[15]NO BORRAR'!$G$1:$G$5</definedName>
    <definedName name="RESPUESTA" localSheetId="18">'[22]NO BORRAR'!$G$1:$G$5</definedName>
    <definedName name="RESPUESTA" localSheetId="20">'[22]NO BORRAR'!$G$1:$G$5</definedName>
    <definedName name="RESPUESTA">'[3]NO BORRAR'!$G$1:$G$5</definedName>
    <definedName name="RIESGO_ASOCIADO" localSheetId="2">#REF!</definedName>
    <definedName name="RIESGO_ASOCIADO" localSheetId="4">#REF!</definedName>
    <definedName name="RIESGO_ASOCIADO" localSheetId="3">#REF!</definedName>
    <definedName name="RIESGO_ASOCIADO" localSheetId="1">#REF!</definedName>
    <definedName name="RIESGO_ASOCIADO" localSheetId="15">#REF!</definedName>
    <definedName name="RIESGO_ASOCIADO" localSheetId="7">#REF!</definedName>
    <definedName name="RIESGO_ASOCIADO" localSheetId="6">#REF!</definedName>
    <definedName name="RIESGO_ASOCIADO" localSheetId="16">#REF!</definedName>
    <definedName name="RIESGO_ASOCIADO" localSheetId="9">#REF!</definedName>
    <definedName name="RIESGO_ASOCIADO" localSheetId="10">#REF!</definedName>
    <definedName name="RIESGO_ASOCIADO" localSheetId="8">#REF!</definedName>
    <definedName name="RIESGO_ASOCIADO" localSheetId="14">#REF!</definedName>
    <definedName name="RIESGO_ASOCIADO" localSheetId="0">#REF!</definedName>
    <definedName name="RIESGO_ASOCIADO" localSheetId="17">#REF!</definedName>
    <definedName name="RIESGO_ASOCIADO" localSheetId="18">#REF!</definedName>
    <definedName name="RIESGO_ASOCIADO" localSheetId="20">#REF!</definedName>
    <definedName name="RIESGO_ASOCIADO" localSheetId="21">#REF!</definedName>
    <definedName name="RIESGO_ASOCIADO" localSheetId="19">#REF!</definedName>
    <definedName name="RIESGO_ASOCIADO">#REF!</definedName>
    <definedName name="RIESGO_ASOCIADO_POR_CAUSA" localSheetId="1">[4]FUENTES!$A$11:$A$15</definedName>
    <definedName name="RIESGO_ASOCIADO_POR_CAUSA" localSheetId="7">[16]FUENTES!$A$11:$A$15</definedName>
    <definedName name="RIESGO_ASOCIADO_POR_CAUSA" localSheetId="8">[16]FUENTES!$A$11:$A$15</definedName>
    <definedName name="RIESGO_ASOCIADO_POR_CAUSA" localSheetId="18">[22]FUENTES!$A$11:$A$15</definedName>
    <definedName name="RIESGO_ASOCIADO_POR_CAUSA" localSheetId="20">[22]FUENTES!$A$11:$A$15</definedName>
    <definedName name="RIESGO_ASOCIADO_POR_CAUSA">[4]FUENTES!$A$11:$A$15</definedName>
    <definedName name="RIESGO_ASOCIADO_POR_IMPACTO" localSheetId="1">[4]FUENTES!$A$17:$A$22</definedName>
    <definedName name="RIESGO_ASOCIADO_POR_IMPACTO" localSheetId="7">[16]FUENTES!$A$17:$A$22</definedName>
    <definedName name="RIESGO_ASOCIADO_POR_IMPACTO" localSheetId="8">[16]FUENTES!$A$17:$A$22</definedName>
    <definedName name="RIESGO_ASOCIADO_POR_IMPACTO" localSheetId="18">[22]FUENTES!$A$17:$A$22</definedName>
    <definedName name="RIESGO_ASOCIADO_POR_IMPACTO" localSheetId="20">[22]FUENTES!$A$17:$A$22</definedName>
    <definedName name="RIESGO_ASOCIADO_POR_IMPACTO">[4]FUENTES!$A$17:$A$22</definedName>
    <definedName name="RIESGOESPECIFICO" localSheetId="2">#REF!</definedName>
    <definedName name="RIESGOESPECIFICO" localSheetId="4">#REF!</definedName>
    <definedName name="RIESGOESPECIFICO" localSheetId="3">#REF!</definedName>
    <definedName name="RIESGOESPECIFICO" localSheetId="1">#REF!</definedName>
    <definedName name="RIESGOESPECIFICO" localSheetId="15">#REF!</definedName>
    <definedName name="RIESGOESPECIFICO" localSheetId="7">#REF!</definedName>
    <definedName name="RIESGOESPECIFICO" localSheetId="6">#REF!</definedName>
    <definedName name="RIESGOESPECIFICO" localSheetId="16">#REF!</definedName>
    <definedName name="RIESGOESPECIFICO" localSheetId="9">#REF!</definedName>
    <definedName name="RIESGOESPECIFICO" localSheetId="10">#REF!</definedName>
    <definedName name="RIESGOESPECIFICO" localSheetId="8">#REF!</definedName>
    <definedName name="RIESGOESPECIFICO" localSheetId="14">#REF!</definedName>
    <definedName name="RIESGOESPECIFICO" localSheetId="0">#REF!</definedName>
    <definedName name="RIESGOESPECIFICO" localSheetId="17">#REF!</definedName>
    <definedName name="RIESGOESPECIFICO" localSheetId="18">#REF!</definedName>
    <definedName name="RIESGOESPECIFICO" localSheetId="20">#REF!</definedName>
    <definedName name="RIESGOESPECIFICO" localSheetId="21">#REF!</definedName>
    <definedName name="RIESGOESPECIFICO" localSheetId="19">#REF!</definedName>
    <definedName name="RIESGOESPECIFICO">#REF!</definedName>
    <definedName name="RIESGOESPECIFICO2" localSheetId="2">#REF!</definedName>
    <definedName name="RIESGOESPECIFICO2" localSheetId="4">#REF!</definedName>
    <definedName name="RIESGOESPECIFICO2" localSheetId="3">#REF!</definedName>
    <definedName name="RIESGOESPECIFICO2" localSheetId="1">#REF!</definedName>
    <definedName name="RIESGOESPECIFICO2" localSheetId="15">#REF!</definedName>
    <definedName name="RIESGOESPECIFICO2" localSheetId="7">#REF!</definedName>
    <definedName name="RIESGOESPECIFICO2" localSheetId="6">#REF!</definedName>
    <definedName name="RIESGOESPECIFICO2" localSheetId="16">#REF!</definedName>
    <definedName name="RIESGOESPECIFICO2" localSheetId="9">#REF!</definedName>
    <definedName name="RIESGOESPECIFICO2" localSheetId="10">#REF!</definedName>
    <definedName name="RIESGOESPECIFICO2" localSheetId="8">#REF!</definedName>
    <definedName name="RIESGOESPECIFICO2" localSheetId="14">#REF!</definedName>
    <definedName name="RIESGOESPECIFICO2" localSheetId="0">#REF!</definedName>
    <definedName name="RIESGOESPECIFICO2" localSheetId="17">#REF!</definedName>
    <definedName name="RIESGOESPECIFICO2" localSheetId="18">#REF!</definedName>
    <definedName name="RIESGOESPECIFICO2" localSheetId="20">#REF!</definedName>
    <definedName name="RIESGOESPECIFICO2" localSheetId="21">#REF!</definedName>
    <definedName name="RIESGOESPECIFICO2" localSheetId="19">#REF!</definedName>
    <definedName name="RIESGOESPECIFICO2">#REF!</definedName>
    <definedName name="RIESGOS" localSheetId="2">#REF!</definedName>
    <definedName name="RIESGOS" localSheetId="4">#REF!</definedName>
    <definedName name="RIESGOS" localSheetId="3">#REF!</definedName>
    <definedName name="RIESGOS" localSheetId="1">#REF!</definedName>
    <definedName name="RIESGOS" localSheetId="15">#REF!</definedName>
    <definedName name="RIESGOS" localSheetId="7">#REF!</definedName>
    <definedName name="RIESGOS" localSheetId="6">#REF!</definedName>
    <definedName name="RIESGOS" localSheetId="16">#REF!</definedName>
    <definedName name="RIESGOS" localSheetId="9">#REF!</definedName>
    <definedName name="RIESGOS" localSheetId="10">#REF!</definedName>
    <definedName name="RIESGOS" localSheetId="8">#REF!</definedName>
    <definedName name="RIESGOS" localSheetId="14">#REF!</definedName>
    <definedName name="RIESGOS" localSheetId="0">#REF!</definedName>
    <definedName name="RIESGOS" localSheetId="17">#REF!</definedName>
    <definedName name="RIESGOS" localSheetId="18">#REF!</definedName>
    <definedName name="RIESGOS" localSheetId="20">#REF!</definedName>
    <definedName name="RIESGOS" localSheetId="21">#REF!</definedName>
    <definedName name="RIESGOS" localSheetId="19">#REF!</definedName>
    <definedName name="RIESGOS">#REF!</definedName>
    <definedName name="SE" localSheetId="2">#REF!</definedName>
    <definedName name="SE" localSheetId="4">#REF!</definedName>
    <definedName name="SE" localSheetId="3">#REF!</definedName>
    <definedName name="SE" localSheetId="1">#REF!</definedName>
    <definedName name="SE" localSheetId="15">#REF!</definedName>
    <definedName name="SE" localSheetId="7">#REF!</definedName>
    <definedName name="SE" localSheetId="6">#REF!</definedName>
    <definedName name="SE" localSheetId="16">#REF!</definedName>
    <definedName name="SE" localSheetId="9">#REF!</definedName>
    <definedName name="SE" localSheetId="10">#REF!</definedName>
    <definedName name="SE" localSheetId="8">#REF!</definedName>
    <definedName name="SE" localSheetId="14">#REF!</definedName>
    <definedName name="SE" localSheetId="0">#REF!</definedName>
    <definedName name="SE" localSheetId="17">#REF!</definedName>
    <definedName name="SE" localSheetId="18">#REF!</definedName>
    <definedName name="SE" localSheetId="20">#REF!</definedName>
    <definedName name="SE" localSheetId="21">#REF!</definedName>
    <definedName name="SE" localSheetId="19">#REF!</definedName>
    <definedName name="SE">#REF!</definedName>
    <definedName name="SI_NO" localSheetId="1">'[5]NO BORRAR'!$F$1:$F$2</definedName>
    <definedName name="SI_NO" localSheetId="7">'[17]NO BORRAR'!$F$1:$F$2</definedName>
    <definedName name="SI_NO" localSheetId="8">'[17]NO BORRAR'!$F$1:$F$2</definedName>
    <definedName name="SI_NO" localSheetId="18">'[22]NO BORRAR'!$F$1:$F$2</definedName>
    <definedName name="SI_NO" localSheetId="20">'[22]NO BORRAR'!$F$1:$F$2</definedName>
    <definedName name="SI_NO">'[5]NO BORRAR'!$F$1:$F$2</definedName>
    <definedName name="SINO" localSheetId="2">#REF!</definedName>
    <definedName name="SINO" localSheetId="4">#REF!</definedName>
    <definedName name="SINO" localSheetId="3">#REF!</definedName>
    <definedName name="SINO" localSheetId="1">#REF!</definedName>
    <definedName name="SINO" localSheetId="15">#REF!</definedName>
    <definedName name="SINO" localSheetId="7">#REF!</definedName>
    <definedName name="SINO" localSheetId="6">#REF!</definedName>
    <definedName name="SINO" localSheetId="16">#REF!</definedName>
    <definedName name="SINO" localSheetId="9">#REF!</definedName>
    <definedName name="SINO" localSheetId="10">#REF!</definedName>
    <definedName name="SINO" localSheetId="8">#REF!</definedName>
    <definedName name="SINO" localSheetId="14">#REF!</definedName>
    <definedName name="SINO" localSheetId="0">#REF!</definedName>
    <definedName name="SINO" localSheetId="17">#REF!</definedName>
    <definedName name="SINO" localSheetId="18">#REF!</definedName>
    <definedName name="SINO" localSheetId="20">#REF!</definedName>
    <definedName name="SINO" localSheetId="21">#REF!</definedName>
    <definedName name="SINO" localSheetId="19">#REF!</definedName>
    <definedName name="SINO">#REF!</definedName>
    <definedName name="SISTEMAS" localSheetId="2">#REF!</definedName>
    <definedName name="SISTEMAS" localSheetId="4">#REF!</definedName>
    <definedName name="SISTEMAS" localSheetId="3">#REF!</definedName>
    <definedName name="SISTEMAS" localSheetId="1">#REF!</definedName>
    <definedName name="SISTEMAS" localSheetId="15">#REF!</definedName>
    <definedName name="SISTEMAS" localSheetId="7">#REF!</definedName>
    <definedName name="SISTEMAS" localSheetId="6">#REF!</definedName>
    <definedName name="SISTEMAS" localSheetId="16">#REF!</definedName>
    <definedName name="SISTEMAS" localSheetId="9">#REF!</definedName>
    <definedName name="SISTEMAS" localSheetId="10">#REF!</definedName>
    <definedName name="SISTEMAS" localSheetId="8">#REF!</definedName>
    <definedName name="SISTEMAS" localSheetId="14">#REF!</definedName>
    <definedName name="SISTEMAS" localSheetId="0">#REF!</definedName>
    <definedName name="SISTEMAS" localSheetId="17">#REF!</definedName>
    <definedName name="SISTEMAS" localSheetId="18">#REF!</definedName>
    <definedName name="SISTEMAS" localSheetId="20">#REF!</definedName>
    <definedName name="SISTEMAS" localSheetId="21">#REF!</definedName>
    <definedName name="SISTEMAS" localSheetId="19">#REF!</definedName>
    <definedName name="SISTEMAS">#REF!</definedName>
    <definedName name="SISTEMAS_DE_INFORMACION" localSheetId="2">#REF!</definedName>
    <definedName name="SISTEMAS_DE_INFORMACION" localSheetId="4">#REF!</definedName>
    <definedName name="SISTEMAS_DE_INFORMACION" localSheetId="3">#REF!</definedName>
    <definedName name="SISTEMAS_DE_INFORMACION" localSheetId="1">#REF!</definedName>
    <definedName name="SISTEMAS_DE_INFORMACION" localSheetId="15">#REF!</definedName>
    <definedName name="SISTEMAS_DE_INFORMACION" localSheetId="7">#REF!</definedName>
    <definedName name="SISTEMAS_DE_INFORMACION" localSheetId="6">#REF!</definedName>
    <definedName name="SISTEMAS_DE_INFORMACION" localSheetId="16">#REF!</definedName>
    <definedName name="SISTEMAS_DE_INFORMACION" localSheetId="9">#REF!</definedName>
    <definedName name="SISTEMAS_DE_INFORMACION" localSheetId="10">#REF!</definedName>
    <definedName name="SISTEMAS_DE_INFORMACION" localSheetId="8">#REF!</definedName>
    <definedName name="SISTEMAS_DE_INFORMACION" localSheetId="14">#REF!</definedName>
    <definedName name="SISTEMAS_DE_INFORMACION" localSheetId="0">#REF!</definedName>
    <definedName name="SISTEMAS_DE_INFORMACION" localSheetId="17">#REF!</definedName>
    <definedName name="SISTEMAS_DE_INFORMACION" localSheetId="18">#REF!</definedName>
    <definedName name="SISTEMAS_DE_INFORMACION" localSheetId="20">#REF!</definedName>
    <definedName name="SISTEMAS_DE_INFORMACION" localSheetId="21">#REF!</definedName>
    <definedName name="SISTEMAS_DE_INFORMACION" localSheetId="19">#REF!</definedName>
    <definedName name="SISTEMAS_DE_INFORMACION">#REF!</definedName>
    <definedName name="TECNOLOGIA" localSheetId="2">#REF!</definedName>
    <definedName name="TECNOLOGIA" localSheetId="4">#REF!</definedName>
    <definedName name="TECNOLOGIA" localSheetId="3">#REF!</definedName>
    <definedName name="TECNOLOGIA" localSheetId="1">#REF!</definedName>
    <definedName name="TECNOLOGIA" localSheetId="15">#REF!</definedName>
    <definedName name="TECNOLOGIA" localSheetId="7">#REF!</definedName>
    <definedName name="TECNOLOGIA" localSheetId="6">#REF!</definedName>
    <definedName name="TECNOLOGIA" localSheetId="16">#REF!</definedName>
    <definedName name="TECNOLOGIA" localSheetId="9">#REF!</definedName>
    <definedName name="TECNOLOGIA" localSheetId="10">#REF!</definedName>
    <definedName name="TECNOLOGIA" localSheetId="8">#REF!</definedName>
    <definedName name="TECNOLOGIA" localSheetId="14">#REF!</definedName>
    <definedName name="TECNOLOGIA" localSheetId="0">#REF!</definedName>
    <definedName name="TECNOLOGIA" localSheetId="17">#REF!</definedName>
    <definedName name="TECNOLOGIA" localSheetId="18">#REF!</definedName>
    <definedName name="TECNOLOGIA" localSheetId="20">#REF!</definedName>
    <definedName name="TECNOLOGIA" localSheetId="21">#REF!</definedName>
    <definedName name="TECNOLOGIA" localSheetId="19">#REF!</definedName>
    <definedName name="TECNOLOGIA">#REF!</definedName>
    <definedName name="TECNOLOGIA_" localSheetId="2">#REF!</definedName>
    <definedName name="TECNOLOGIA_" localSheetId="4">#REF!</definedName>
    <definedName name="TECNOLOGIA_" localSheetId="3">#REF!</definedName>
    <definedName name="TECNOLOGIA_" localSheetId="1">#REF!</definedName>
    <definedName name="TECNOLOGIA_" localSheetId="15">#REF!</definedName>
    <definedName name="TECNOLOGIA_" localSheetId="7">#REF!</definedName>
    <definedName name="TECNOLOGIA_" localSheetId="6">#REF!</definedName>
    <definedName name="TECNOLOGIA_" localSheetId="16">#REF!</definedName>
    <definedName name="TECNOLOGIA_" localSheetId="9">#REF!</definedName>
    <definedName name="TECNOLOGIA_" localSheetId="10">#REF!</definedName>
    <definedName name="TECNOLOGIA_" localSheetId="8">#REF!</definedName>
    <definedName name="TECNOLOGIA_" localSheetId="14">#REF!</definedName>
    <definedName name="TECNOLOGIA_" localSheetId="0">#REF!</definedName>
    <definedName name="TECNOLOGIA_" localSheetId="17">#REF!</definedName>
    <definedName name="TECNOLOGIA_" localSheetId="18">#REF!</definedName>
    <definedName name="TECNOLOGIA_" localSheetId="20">#REF!</definedName>
    <definedName name="TECNOLOGIA_" localSheetId="21">#REF!</definedName>
    <definedName name="TECNOLOGIA_" localSheetId="19">#REF!</definedName>
    <definedName name="TECNOLOGIA_">#REF!</definedName>
    <definedName name="TIPOACCION" localSheetId="1">'[3]NO BORRAR'!$I$1:$I$9</definedName>
    <definedName name="TIPOACCION" localSheetId="7">'[15]NO BORRAR'!$I$1:$I$9</definedName>
    <definedName name="TIPOACCION" localSheetId="8">'[15]NO BORRAR'!$I$1:$I$9</definedName>
    <definedName name="TIPOACCION" localSheetId="18">'[22]NO BORRAR'!$I$1:$I$9</definedName>
    <definedName name="TIPOACCION" localSheetId="20">'[22]NO BORRAR'!$I$1:$I$9</definedName>
    <definedName name="TIPOACCION">'[3]NO BORRAR'!$I$1:$I$9</definedName>
    <definedName name="_xlnm.Print_Titles" localSheetId="2">'10.SCP'!$4:$5</definedName>
    <definedName name="_xlnm.Print_Titles" localSheetId="9">FIN!#REF!</definedName>
    <definedName name="TOTAL_PUNTAJE_RIESGO" localSheetId="2">#REF!</definedName>
    <definedName name="TOTAL_PUNTAJE_RIESGO" localSheetId="4">#REF!</definedName>
    <definedName name="TOTAL_PUNTAJE_RIESGO" localSheetId="3">#REF!</definedName>
    <definedName name="TOTAL_PUNTAJE_RIESGO" localSheetId="1">#REF!</definedName>
    <definedName name="TOTAL_PUNTAJE_RIESGO" localSheetId="15">#REF!</definedName>
    <definedName name="TOTAL_PUNTAJE_RIESGO" localSheetId="7">#REF!</definedName>
    <definedName name="TOTAL_PUNTAJE_RIESGO" localSheetId="6">#REF!</definedName>
    <definedName name="TOTAL_PUNTAJE_RIESGO" localSheetId="16">#REF!</definedName>
    <definedName name="TOTAL_PUNTAJE_RIESGO" localSheetId="9">#REF!</definedName>
    <definedName name="TOTAL_PUNTAJE_RIESGO" localSheetId="10">#REF!</definedName>
    <definedName name="TOTAL_PUNTAJE_RIESGO" localSheetId="8">#REF!</definedName>
    <definedName name="TOTAL_PUNTAJE_RIESGO" localSheetId="14">#REF!</definedName>
    <definedName name="TOTAL_PUNTAJE_RIESGO" localSheetId="0">#REF!</definedName>
    <definedName name="TOTAL_PUNTAJE_RIESGO" localSheetId="17">#REF!</definedName>
    <definedName name="TOTAL_PUNTAJE_RIESGO" localSheetId="18">#REF!</definedName>
    <definedName name="TOTAL_PUNTAJE_RIESGO" localSheetId="20">#REF!</definedName>
    <definedName name="TOTAL_PUNTAJE_RIESGO" localSheetId="21">#REF!</definedName>
    <definedName name="TOTAL_PUNTAJE_RIESGO" localSheetId="19">#REF!</definedName>
    <definedName name="TOTAL_PUNTAJE_RIESGO">#REF!</definedName>
    <definedName name="TRATAMIENTO" localSheetId="2">#REF!</definedName>
    <definedName name="TRATAMIENTO" localSheetId="4">#REF!</definedName>
    <definedName name="TRATAMIENTO" localSheetId="3">#REF!</definedName>
    <definedName name="TRATAMIENTO" localSheetId="1">#REF!</definedName>
    <definedName name="TRATAMIENTO" localSheetId="15">#REF!</definedName>
    <definedName name="TRATAMIENTO" localSheetId="7">#REF!</definedName>
    <definedName name="TRATAMIENTO" localSheetId="6">#REF!</definedName>
    <definedName name="TRATAMIENTO" localSheetId="16">#REF!</definedName>
    <definedName name="TRATAMIENTO" localSheetId="9">#REF!</definedName>
    <definedName name="TRATAMIENTO" localSheetId="10">#REF!</definedName>
    <definedName name="TRATAMIENTO" localSheetId="8">#REF!</definedName>
    <definedName name="TRATAMIENTO" localSheetId="14">#REF!</definedName>
    <definedName name="TRATAMIENTO" localSheetId="0">#REF!</definedName>
    <definedName name="TRATAMIENTO" localSheetId="17">#REF!</definedName>
    <definedName name="TRATAMIENTO" localSheetId="18">#REF!</definedName>
    <definedName name="TRATAMIENTO" localSheetId="20">#REF!</definedName>
    <definedName name="TRATAMIENTO" localSheetId="21">#REF!</definedName>
    <definedName name="TRATAMIENTO" localSheetId="19">#REF!</definedName>
    <definedName name="TRATAMIENTO">#REF!</definedName>
    <definedName name="TRATAMIENTO_RIESGO" localSheetId="1">'[5]NO BORRAR'!$G$1:$G$5</definedName>
    <definedName name="TRATAMIENTO_RIESGO" localSheetId="7">'[17]NO BORRAR'!$G$1:$G$5</definedName>
    <definedName name="TRATAMIENTO_RIESGO" localSheetId="8">'[17]NO BORRAR'!$G$1:$G$5</definedName>
    <definedName name="TRATAMIENTO_RIESGO" localSheetId="18">'[22]NO BORRAR'!$G$1:$G$5</definedName>
    <definedName name="TRATAMIENTO_RIESGO" localSheetId="20">'[22]NO BORRAR'!$G$1:$G$5</definedName>
    <definedName name="TRATAMIENTO_RIESGO">'[5]NO BORRAR'!$G$1:$G$5</definedName>
    <definedName name="USUARIO" localSheetId="2">#REF!</definedName>
    <definedName name="USUARIO" localSheetId="4">#REF!</definedName>
    <definedName name="USUARIO" localSheetId="3">#REF!</definedName>
    <definedName name="USUARIO" localSheetId="1">#REF!</definedName>
    <definedName name="USUARIO" localSheetId="15">#REF!</definedName>
    <definedName name="USUARIO" localSheetId="7">#REF!</definedName>
    <definedName name="USUARIO" localSheetId="6">#REF!</definedName>
    <definedName name="USUARIO" localSheetId="16">#REF!</definedName>
    <definedName name="USUARIO" localSheetId="9">#REF!</definedName>
    <definedName name="USUARIO" localSheetId="10">#REF!</definedName>
    <definedName name="USUARIO" localSheetId="8">#REF!</definedName>
    <definedName name="USUARIO" localSheetId="14">#REF!</definedName>
    <definedName name="USUARIO" localSheetId="0">#REF!</definedName>
    <definedName name="USUARIO" localSheetId="17">#REF!</definedName>
    <definedName name="USUARIO" localSheetId="18">#REF!</definedName>
    <definedName name="USUARIO" localSheetId="20">#REF!</definedName>
    <definedName name="USUARIO" localSheetId="21">#REF!</definedName>
    <definedName name="USUARIO" localSheetId="19">#REF!</definedName>
    <definedName name="USUARIO">#REF!</definedName>
    <definedName name="VALORES_ETICOS" localSheetId="2">#REF!</definedName>
    <definedName name="VALORES_ETICOS" localSheetId="4">#REF!</definedName>
    <definedName name="VALORES_ETICOS" localSheetId="3">#REF!</definedName>
    <definedName name="VALORES_ETICOS" localSheetId="1">#REF!</definedName>
    <definedName name="VALORES_ETICOS" localSheetId="15">#REF!</definedName>
    <definedName name="VALORES_ETICOS" localSheetId="7">#REF!</definedName>
    <definedName name="VALORES_ETICOS" localSheetId="6">#REF!</definedName>
    <definedName name="VALORES_ETICOS" localSheetId="16">#REF!</definedName>
    <definedName name="VALORES_ETICOS" localSheetId="9">#REF!</definedName>
    <definedName name="VALORES_ETICOS" localSheetId="10">#REF!</definedName>
    <definedName name="VALORES_ETICOS" localSheetId="8">#REF!</definedName>
    <definedName name="VALORES_ETICOS" localSheetId="14">#REF!</definedName>
    <definedName name="VALORES_ETICOS" localSheetId="0">#REF!</definedName>
    <definedName name="VALORES_ETICOS" localSheetId="17">#REF!</definedName>
    <definedName name="VALORES_ETICOS" localSheetId="18">#REF!</definedName>
    <definedName name="VALORES_ETICOS" localSheetId="20">#REF!</definedName>
    <definedName name="VALORES_ETICOS" localSheetId="21">#REF!</definedName>
    <definedName name="VALORES_ETICOS" localSheetId="19">#REF!</definedName>
    <definedName name="VALORES_ETICOS">#REF!</definedName>
    <definedName name="X" localSheetId="2">#REF!</definedName>
    <definedName name="X" localSheetId="4">#REF!</definedName>
    <definedName name="X" localSheetId="3">#REF!</definedName>
    <definedName name="X" localSheetId="1">#REF!</definedName>
    <definedName name="X" localSheetId="15">#REF!</definedName>
    <definedName name="X" localSheetId="7">#REF!</definedName>
    <definedName name="X" localSheetId="6">#REF!</definedName>
    <definedName name="X" localSheetId="16">#REF!</definedName>
    <definedName name="X" localSheetId="9">#REF!</definedName>
    <definedName name="X" localSheetId="10">#REF!</definedName>
    <definedName name="X" localSheetId="8">#REF!</definedName>
    <definedName name="X" localSheetId="14">#REF!</definedName>
    <definedName name="X" localSheetId="0">#REF!</definedName>
    <definedName name="X" localSheetId="17">#REF!</definedName>
    <definedName name="X" localSheetId="18">#REF!</definedName>
    <definedName name="X" localSheetId="20">#REF!</definedName>
    <definedName name="X" localSheetId="21">#REF!</definedName>
    <definedName name="X" localSheetId="19">#REF!</definedName>
    <definedName name="X">#REF!</definedName>
    <definedName name="Y" localSheetId="2">#REF!</definedName>
    <definedName name="Y" localSheetId="4">#REF!</definedName>
    <definedName name="Y" localSheetId="3">#REF!</definedName>
    <definedName name="Y" localSheetId="1">#REF!</definedName>
    <definedName name="Y" localSheetId="15">#REF!</definedName>
    <definedName name="Y" localSheetId="7">#REF!</definedName>
    <definedName name="Y" localSheetId="6">#REF!</definedName>
    <definedName name="Y" localSheetId="16">#REF!</definedName>
    <definedName name="Y" localSheetId="9">#REF!</definedName>
    <definedName name="Y" localSheetId="10">#REF!</definedName>
    <definedName name="Y" localSheetId="8">#REF!</definedName>
    <definedName name="Y" localSheetId="14">#REF!</definedName>
    <definedName name="Y" localSheetId="0">#REF!</definedName>
    <definedName name="Y" localSheetId="17">#REF!</definedName>
    <definedName name="Y" localSheetId="18">#REF!</definedName>
    <definedName name="Y" localSheetId="20">#REF!</definedName>
    <definedName name="Y" localSheetId="21">#REF!</definedName>
    <definedName name="Y" localSheetId="19">#REF!</definedName>
    <definedName name="Y">#REF!</definedName>
    <definedName name="Z" localSheetId="2">#REF!</definedName>
    <definedName name="Z" localSheetId="4">#REF!</definedName>
    <definedName name="Z" localSheetId="3">#REF!</definedName>
    <definedName name="Z" localSheetId="1">#REF!</definedName>
    <definedName name="Z" localSheetId="15">#REF!</definedName>
    <definedName name="Z" localSheetId="7">#REF!</definedName>
    <definedName name="Z" localSheetId="6">#REF!</definedName>
    <definedName name="Z" localSheetId="16">#REF!</definedName>
    <definedName name="Z" localSheetId="9">#REF!</definedName>
    <definedName name="Z" localSheetId="10">#REF!</definedName>
    <definedName name="Z" localSheetId="8">#REF!</definedName>
    <definedName name="Z" localSheetId="14">#REF!</definedName>
    <definedName name="Z" localSheetId="0">#REF!</definedName>
    <definedName name="Z" localSheetId="17">#REF!</definedName>
    <definedName name="Z" localSheetId="18">#REF!</definedName>
    <definedName name="Z" localSheetId="20">#REF!</definedName>
    <definedName name="Z" localSheetId="21">#REF!</definedName>
    <definedName name="Z" localSheetId="19">#REF!</definedName>
    <definedName name="Z">#REF!</definedName>
    <definedName name="zona" localSheetId="2">#REF!</definedName>
    <definedName name="zona" localSheetId="4">#REF!</definedName>
    <definedName name="zona" localSheetId="3">#REF!</definedName>
    <definedName name="zona" localSheetId="1">#REF!</definedName>
    <definedName name="zona" localSheetId="15">#REF!</definedName>
    <definedName name="zona" localSheetId="7">#REF!</definedName>
    <definedName name="zona" localSheetId="6">#REF!</definedName>
    <definedName name="zona" localSheetId="16">#REF!</definedName>
    <definedName name="zona" localSheetId="9">#REF!</definedName>
    <definedName name="zona" localSheetId="10">#REF!</definedName>
    <definedName name="zona" localSheetId="8">#REF!</definedName>
    <definedName name="zona" localSheetId="14">#REF!</definedName>
    <definedName name="zona" localSheetId="0">#REF!</definedName>
    <definedName name="zona" localSheetId="17">#REF!</definedName>
    <definedName name="zona" localSheetId="18">#REF!</definedName>
    <definedName name="zona" localSheetId="20">#REF!</definedName>
    <definedName name="zona" localSheetId="21">#REF!</definedName>
    <definedName name="zona" localSheetId="19">#REF!</definedName>
    <definedName name="zona">#REF!</definedName>
  </definedNames>
  <calcPr calcId="15251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55" i="24" l="1"/>
  <c r="E55" i="24"/>
  <c r="B55" i="24"/>
  <c r="G54" i="24"/>
  <c r="E54" i="24"/>
  <c r="B54" i="24"/>
  <c r="G53" i="24"/>
  <c r="E53" i="24"/>
  <c r="B53" i="24"/>
  <c r="G50" i="24"/>
  <c r="E50" i="24"/>
  <c r="B50" i="24"/>
  <c r="G49" i="24"/>
  <c r="E49" i="24"/>
  <c r="B49" i="24"/>
  <c r="G48" i="24"/>
  <c r="E48" i="24"/>
  <c r="B48" i="24"/>
  <c r="G47" i="24"/>
  <c r="E47" i="24"/>
  <c r="B47" i="24"/>
  <c r="G46" i="24"/>
  <c r="E46" i="24"/>
  <c r="B46" i="24"/>
  <c r="G45" i="24"/>
  <c r="E45" i="24"/>
  <c r="B45" i="24"/>
  <c r="G44" i="24"/>
  <c r="E44" i="24"/>
  <c r="B44" i="24"/>
  <c r="G71" i="23" l="1"/>
  <c r="E71" i="23"/>
  <c r="B71" i="23"/>
  <c r="G70" i="23"/>
  <c r="E70" i="23"/>
  <c r="B70" i="23"/>
  <c r="G67" i="23"/>
  <c r="E67" i="23"/>
  <c r="B67" i="23"/>
  <c r="G66" i="23"/>
  <c r="E66" i="23"/>
  <c r="B66" i="23"/>
  <c r="G65" i="23"/>
  <c r="E65" i="23"/>
  <c r="B65" i="23"/>
  <c r="G64" i="23"/>
  <c r="E64" i="23"/>
  <c r="B64" i="23"/>
  <c r="G63" i="23"/>
  <c r="E63" i="23"/>
  <c r="B63" i="23"/>
  <c r="G62" i="23"/>
  <c r="E62" i="23"/>
  <c r="B62" i="23"/>
  <c r="G61" i="23"/>
  <c r="E61" i="23"/>
  <c r="B61" i="23"/>
  <c r="G40" i="22" l="1"/>
  <c r="E40" i="22"/>
  <c r="B40" i="22" s="1"/>
  <c r="G39" i="22"/>
  <c r="G41" i="22" s="1"/>
  <c r="E39" i="22"/>
  <c r="E41" i="22" s="1"/>
  <c r="G35" i="22"/>
  <c r="E35" i="22"/>
  <c r="B35" i="22"/>
  <c r="G34" i="22"/>
  <c r="E34" i="22"/>
  <c r="B34" i="22" s="1"/>
  <c r="G33" i="22"/>
  <c r="E33" i="22"/>
  <c r="G32" i="22"/>
  <c r="E32" i="22"/>
  <c r="B32" i="22" s="1"/>
  <c r="G31" i="22"/>
  <c r="E31" i="22"/>
  <c r="B31" i="22" s="1"/>
  <c r="G30" i="22"/>
  <c r="G36" i="22" s="1"/>
  <c r="E30" i="22"/>
  <c r="E36" i="22" s="1"/>
  <c r="B30" i="22"/>
  <c r="B36" i="22" l="1"/>
  <c r="B39" i="22"/>
  <c r="B41" i="22" s="1"/>
  <c r="E123" i="21" l="1"/>
  <c r="E122" i="21"/>
  <c r="E119" i="21"/>
  <c r="E118" i="21"/>
  <c r="E117" i="21"/>
  <c r="E116" i="21"/>
  <c r="E115" i="21"/>
  <c r="E114" i="21"/>
  <c r="E113" i="21"/>
  <c r="I110" i="21"/>
  <c r="G110" i="21"/>
  <c r="E110" i="21"/>
  <c r="B110" i="21"/>
  <c r="I109" i="21"/>
  <c r="G109" i="21"/>
  <c r="E109" i="21"/>
  <c r="B109" i="21"/>
  <c r="I106" i="21"/>
  <c r="G106" i="21"/>
  <c r="E106" i="21"/>
  <c r="B106" i="21"/>
  <c r="I105" i="21"/>
  <c r="G105" i="21"/>
  <c r="E105" i="21"/>
  <c r="B105" i="21"/>
  <c r="I104" i="21"/>
  <c r="G104" i="21"/>
  <c r="E104" i="21"/>
  <c r="B104" i="21"/>
  <c r="I103" i="21"/>
  <c r="G103" i="21"/>
  <c r="E103" i="21"/>
  <c r="B103" i="21"/>
  <c r="I102" i="21"/>
  <c r="G102" i="21"/>
  <c r="E102" i="21"/>
  <c r="B102" i="21"/>
  <c r="I101" i="21"/>
  <c r="G101" i="21"/>
  <c r="E101" i="21"/>
  <c r="B101" i="21"/>
  <c r="I100" i="21"/>
  <c r="G100" i="21"/>
  <c r="E100" i="21"/>
  <c r="B100" i="21"/>
  <c r="E32" i="20" l="1"/>
  <c r="B32" i="20"/>
  <c r="E31" i="20"/>
  <c r="B31" i="20"/>
  <c r="E28" i="20"/>
  <c r="B28" i="20"/>
  <c r="E27" i="20"/>
  <c r="B27" i="20"/>
  <c r="E26" i="20"/>
  <c r="B26" i="20"/>
  <c r="E25" i="20"/>
  <c r="B25" i="20"/>
  <c r="E24" i="20"/>
  <c r="B24" i="20"/>
  <c r="E23" i="20"/>
  <c r="B23" i="20"/>
  <c r="E22" i="20"/>
  <c r="B22" i="20"/>
  <c r="G82" i="19"/>
  <c r="E82" i="19"/>
  <c r="B82" i="19"/>
  <c r="G81" i="19"/>
  <c r="E81" i="19"/>
  <c r="B81" i="19"/>
  <c r="G78" i="19"/>
  <c r="E78" i="19"/>
  <c r="B78" i="19"/>
  <c r="G77" i="19"/>
  <c r="E77" i="19"/>
  <c r="B77" i="19"/>
  <c r="G76" i="19"/>
  <c r="E76" i="19"/>
  <c r="B76" i="19"/>
  <c r="G75" i="19"/>
  <c r="E75" i="19"/>
  <c r="B75" i="19"/>
  <c r="G74" i="19"/>
  <c r="E74" i="19"/>
  <c r="B74" i="19"/>
  <c r="G73" i="19"/>
  <c r="E73" i="19"/>
  <c r="B73" i="19"/>
  <c r="G72" i="19"/>
  <c r="E72" i="19"/>
  <c r="B72" i="19"/>
  <c r="K92" i="18"/>
  <c r="I92" i="18"/>
  <c r="G92" i="18"/>
  <c r="E92" i="18"/>
  <c r="B92" i="18"/>
  <c r="K91" i="18"/>
  <c r="I91" i="18"/>
  <c r="G91" i="18"/>
  <c r="E91" i="18"/>
  <c r="B91" i="18"/>
  <c r="K90" i="18"/>
  <c r="I90" i="18"/>
  <c r="G90" i="18"/>
  <c r="E90" i="18"/>
  <c r="B90" i="18"/>
  <c r="K87" i="18"/>
  <c r="I87" i="18"/>
  <c r="G87" i="18"/>
  <c r="E87" i="18"/>
  <c r="K86" i="18"/>
  <c r="I86" i="18"/>
  <c r="G86" i="18"/>
  <c r="E86" i="18"/>
  <c r="B86" i="18"/>
  <c r="K85" i="18"/>
  <c r="I85" i="18"/>
  <c r="G85" i="18"/>
  <c r="E85" i="18"/>
  <c r="B85" i="18"/>
  <c r="K84" i="18"/>
  <c r="I84" i="18"/>
  <c r="G84" i="18"/>
  <c r="E84" i="18"/>
  <c r="B84" i="18"/>
  <c r="K83" i="18"/>
  <c r="I83" i="18"/>
  <c r="G83" i="18"/>
  <c r="E83" i="18"/>
  <c r="B83" i="18"/>
  <c r="K82" i="18"/>
  <c r="I82" i="18"/>
  <c r="G82" i="18"/>
  <c r="E82" i="18"/>
  <c r="B82" i="18"/>
  <c r="K81" i="18"/>
  <c r="I81" i="18"/>
  <c r="G81" i="18"/>
  <c r="E81" i="18"/>
  <c r="B81" i="18"/>
  <c r="I85" i="17"/>
  <c r="G85" i="17"/>
  <c r="E85" i="17"/>
  <c r="I84" i="17"/>
  <c r="G84" i="17"/>
  <c r="E84" i="17"/>
  <c r="B84" i="17"/>
  <c r="I83" i="17"/>
  <c r="G83" i="17"/>
  <c r="E83" i="17"/>
  <c r="B83" i="17"/>
  <c r="B85" i="17" s="1"/>
  <c r="I80" i="17"/>
  <c r="G80" i="17"/>
  <c r="E80" i="17"/>
  <c r="I79" i="17"/>
  <c r="G79" i="17"/>
  <c r="E79" i="17"/>
  <c r="B79" i="17"/>
  <c r="I78" i="17"/>
  <c r="G78" i="17"/>
  <c r="E78" i="17"/>
  <c r="B78" i="17"/>
  <c r="B80" i="17" s="1"/>
  <c r="I77" i="17"/>
  <c r="G77" i="17"/>
  <c r="E77" i="17"/>
  <c r="I76" i="17"/>
  <c r="G76" i="17"/>
  <c r="E76" i="17"/>
  <c r="B76" i="17"/>
  <c r="I75" i="17"/>
  <c r="G75" i="17"/>
  <c r="E75" i="17"/>
  <c r="B75" i="17"/>
  <c r="I74" i="17"/>
  <c r="G74" i="17"/>
  <c r="E74" i="17"/>
  <c r="B74" i="17"/>
  <c r="G147" i="13" l="1"/>
  <c r="E147" i="13"/>
  <c r="B147" i="13"/>
  <c r="G146" i="13"/>
  <c r="E146" i="13"/>
  <c r="B146" i="13"/>
  <c r="G145" i="13"/>
  <c r="E145" i="13"/>
  <c r="B145" i="13"/>
  <c r="G142" i="13"/>
  <c r="E142" i="13"/>
  <c r="G141" i="13"/>
  <c r="E141" i="13"/>
  <c r="B141" i="13"/>
  <c r="G140" i="13"/>
  <c r="E140" i="13"/>
  <c r="B140" i="13"/>
  <c r="G139" i="13"/>
  <c r="E139" i="13"/>
  <c r="B139" i="13"/>
  <c r="G138" i="13"/>
  <c r="E138" i="13"/>
  <c r="B138" i="13"/>
  <c r="G137" i="13"/>
  <c r="E137" i="13"/>
  <c r="B137" i="13"/>
  <c r="G136" i="13"/>
  <c r="E136" i="13"/>
  <c r="B136" i="13"/>
  <c r="G56" i="12"/>
  <c r="E56" i="12"/>
  <c r="B56" i="12"/>
  <c r="G55" i="12"/>
  <c r="E55" i="12"/>
  <c r="B55" i="12"/>
  <c r="G54" i="12"/>
  <c r="E54" i="12"/>
  <c r="B54" i="12"/>
  <c r="G51" i="12"/>
  <c r="E51" i="12"/>
  <c r="B51" i="12"/>
  <c r="G50" i="12"/>
  <c r="E50" i="12"/>
  <c r="B50" i="12"/>
  <c r="G49" i="12"/>
  <c r="E49" i="12"/>
  <c r="B49" i="12"/>
  <c r="G48" i="12"/>
  <c r="E48" i="12"/>
  <c r="B48" i="12"/>
  <c r="G47" i="12"/>
  <c r="E47" i="12"/>
  <c r="B47" i="12"/>
  <c r="G46" i="12"/>
  <c r="E46" i="12"/>
  <c r="B46" i="12"/>
  <c r="G45" i="12"/>
  <c r="E45" i="12"/>
  <c r="B45" i="12"/>
  <c r="I84" i="11"/>
  <c r="G84" i="11"/>
  <c r="E84" i="11"/>
  <c r="B84" i="11"/>
  <c r="I83" i="11"/>
  <c r="G83" i="11"/>
  <c r="E83" i="11"/>
  <c r="B83" i="11"/>
  <c r="I82" i="11"/>
  <c r="G82" i="11"/>
  <c r="E82" i="11"/>
  <c r="B82" i="11"/>
  <c r="I79" i="11"/>
  <c r="G79" i="11"/>
  <c r="E79" i="11"/>
  <c r="B79" i="11"/>
  <c r="I78" i="11"/>
  <c r="G78" i="11"/>
  <c r="E78" i="11"/>
  <c r="B78" i="11"/>
  <c r="I77" i="11"/>
  <c r="G77" i="11"/>
  <c r="E77" i="11"/>
  <c r="B77" i="11"/>
  <c r="I76" i="11"/>
  <c r="G76" i="11"/>
  <c r="E76" i="11"/>
  <c r="B76" i="11"/>
  <c r="I75" i="11"/>
  <c r="G75" i="11"/>
  <c r="E75" i="11"/>
  <c r="B75" i="11"/>
  <c r="I74" i="11"/>
  <c r="G74" i="11"/>
  <c r="E74" i="11"/>
  <c r="B74" i="11"/>
  <c r="I73" i="11"/>
  <c r="G73" i="11"/>
  <c r="E73" i="11"/>
  <c r="B73" i="11"/>
  <c r="G34" i="10"/>
  <c r="E34" i="10"/>
  <c r="B34" i="10"/>
  <c r="G33" i="10"/>
  <c r="E33" i="10"/>
  <c r="B33" i="10"/>
  <c r="G30" i="10"/>
  <c r="E30" i="10"/>
  <c r="B30" i="10"/>
  <c r="G29" i="10"/>
  <c r="E29" i="10"/>
  <c r="B29" i="10"/>
  <c r="G28" i="10"/>
  <c r="E28" i="10"/>
  <c r="B28" i="10"/>
  <c r="G27" i="10"/>
  <c r="E27" i="10"/>
  <c r="B27" i="10"/>
  <c r="G26" i="10"/>
  <c r="E26" i="10"/>
  <c r="B26" i="10"/>
  <c r="G25" i="10"/>
  <c r="E25" i="10"/>
  <c r="B25" i="10"/>
  <c r="G24" i="10"/>
  <c r="E24" i="10"/>
  <c r="B24" i="10"/>
  <c r="G87" i="9"/>
  <c r="E87" i="9"/>
  <c r="B87" i="9"/>
  <c r="G86" i="9"/>
  <c r="E86" i="9"/>
  <c r="B86" i="9"/>
  <c r="G85" i="9"/>
  <c r="E85" i="9"/>
  <c r="B85" i="9"/>
  <c r="G82" i="9"/>
  <c r="E82" i="9"/>
  <c r="G81" i="9"/>
  <c r="E81" i="9"/>
  <c r="B81" i="9"/>
  <c r="G80" i="9"/>
  <c r="E80" i="9"/>
  <c r="B80" i="9"/>
  <c r="G79" i="9"/>
  <c r="E79" i="9"/>
  <c r="B79" i="9"/>
  <c r="G78" i="9"/>
  <c r="E78" i="9"/>
  <c r="B78" i="9"/>
  <c r="G77" i="9"/>
  <c r="E77" i="9"/>
  <c r="B77" i="9"/>
  <c r="G76" i="9"/>
  <c r="E76" i="9"/>
  <c r="B76" i="9"/>
  <c r="G59" i="8"/>
  <c r="E59" i="8"/>
  <c r="B59" i="8"/>
  <c r="G58" i="8"/>
  <c r="E58" i="8"/>
  <c r="B58" i="8"/>
  <c r="G57" i="8"/>
  <c r="E57" i="8"/>
  <c r="B57" i="8"/>
  <c r="G54" i="8"/>
  <c r="E54" i="8"/>
  <c r="B54" i="8"/>
  <c r="G53" i="8"/>
  <c r="E53" i="8"/>
  <c r="B53" i="8"/>
  <c r="G52" i="8"/>
  <c r="E52" i="8"/>
  <c r="B52" i="8"/>
  <c r="G51" i="8"/>
  <c r="E51" i="8"/>
  <c r="B51" i="8"/>
  <c r="G50" i="8"/>
  <c r="E50" i="8"/>
  <c r="B50" i="8"/>
  <c r="G49" i="8"/>
  <c r="E49" i="8"/>
  <c r="B49" i="8"/>
  <c r="G48" i="8"/>
  <c r="E48" i="8"/>
  <c r="B48" i="8"/>
  <c r="B43" i="7" l="1"/>
  <c r="B42" i="7"/>
  <c r="B41" i="7"/>
  <c r="B38" i="7"/>
  <c r="B37" i="7"/>
  <c r="B36" i="7"/>
  <c r="B35" i="7"/>
  <c r="B34" i="7"/>
  <c r="B33" i="7"/>
  <c r="B32" i="7"/>
  <c r="B28" i="6"/>
  <c r="B27" i="6"/>
  <c r="B26" i="6"/>
  <c r="B23" i="6"/>
  <c r="B22" i="6"/>
  <c r="B21" i="6"/>
  <c r="B20" i="6"/>
  <c r="B19" i="6"/>
  <c r="B18" i="6"/>
  <c r="B17" i="6"/>
  <c r="G40" i="5"/>
  <c r="E40" i="5"/>
  <c r="B40" i="5"/>
  <c r="G39" i="5"/>
  <c r="E39" i="5"/>
  <c r="B39" i="5"/>
  <c r="G38" i="5"/>
  <c r="E38" i="5"/>
  <c r="B38" i="5"/>
  <c r="G35" i="5"/>
  <c r="E35" i="5"/>
  <c r="B35" i="5"/>
  <c r="G34" i="5"/>
  <c r="E34" i="5"/>
  <c r="B34" i="5"/>
  <c r="G33" i="5"/>
  <c r="E33" i="5"/>
  <c r="B33" i="5"/>
  <c r="G32" i="5"/>
  <c r="E32" i="5"/>
  <c r="B32" i="5"/>
  <c r="G31" i="5"/>
  <c r="E31" i="5"/>
  <c r="B31" i="5"/>
  <c r="G30" i="5"/>
  <c r="E30" i="5"/>
  <c r="B30" i="5"/>
  <c r="G29" i="5"/>
  <c r="E29" i="5"/>
  <c r="B29" i="5"/>
  <c r="B44" i="4"/>
  <c r="B43" i="4"/>
  <c r="B42" i="4"/>
  <c r="B39" i="4"/>
  <c r="B38" i="4"/>
  <c r="B37" i="4"/>
  <c r="B36" i="4"/>
  <c r="B35" i="4"/>
  <c r="B34" i="4"/>
  <c r="B33" i="4"/>
  <c r="P43" i="3" l="1"/>
  <c r="P42" i="3"/>
  <c r="P40" i="3"/>
  <c r="P39" i="3"/>
  <c r="P37" i="3"/>
  <c r="P36" i="3"/>
  <c r="P34" i="3"/>
  <c r="P33" i="3"/>
  <c r="P32" i="3"/>
  <c r="P30" i="3"/>
  <c r="P29" i="3"/>
  <c r="P27" i="3"/>
  <c r="P26" i="3"/>
  <c r="P25" i="3"/>
  <c r="P23" i="3"/>
  <c r="P22" i="3"/>
  <c r="P21" i="3"/>
  <c r="P20" i="3"/>
  <c r="P18" i="3"/>
  <c r="P17" i="3"/>
  <c r="P16" i="3"/>
  <c r="P15" i="3"/>
  <c r="P14" i="3"/>
  <c r="P13" i="3"/>
  <c r="P12" i="3"/>
  <c r="P11" i="3"/>
  <c r="P10" i="3"/>
  <c r="O43" i="3"/>
  <c r="O42" i="3"/>
  <c r="O40" i="3"/>
  <c r="O39" i="3"/>
  <c r="O37" i="3"/>
  <c r="O36" i="3"/>
  <c r="O34" i="3"/>
  <c r="O33" i="3"/>
  <c r="O32" i="3"/>
  <c r="O30" i="3"/>
  <c r="O29" i="3"/>
  <c r="O27" i="3"/>
  <c r="O26" i="3"/>
  <c r="O25" i="3"/>
  <c r="O23" i="3"/>
  <c r="O22" i="3"/>
  <c r="O21" i="3"/>
  <c r="O20" i="3"/>
  <c r="O18" i="3"/>
  <c r="O17" i="3"/>
  <c r="O16" i="3"/>
  <c r="O15" i="3"/>
  <c r="O14" i="3"/>
  <c r="O13" i="3"/>
  <c r="O12" i="3"/>
  <c r="O11" i="3"/>
  <c r="O10" i="3"/>
  <c r="F44" i="3" l="1"/>
  <c r="N44" i="3"/>
  <c r="M44" i="3"/>
  <c r="L44" i="3"/>
  <c r="K44" i="3"/>
  <c r="J44" i="3"/>
  <c r="I44" i="3"/>
  <c r="H44" i="3"/>
  <c r="G44" i="3"/>
  <c r="E44" i="3"/>
  <c r="P44" i="3" l="1"/>
  <c r="O44" i="3"/>
</calcChain>
</file>

<file path=xl/comments1.xml><?xml version="1.0" encoding="utf-8"?>
<comments xmlns="http://schemas.openxmlformats.org/spreadsheetml/2006/main">
  <authors>
    <author>Maicol Stiven Zipamocha Murcia</author>
  </authors>
  <commentList>
    <comment ref="Q28" authorId="0" shapeId="0">
      <text>
        <r>
          <rPr>
            <b/>
            <sz val="11"/>
            <color rgb="FF000000"/>
            <rFont val="Tahoma"/>
            <family val="2"/>
          </rPr>
          <t>Maicol Stiven Zipamocha Murcia:</t>
        </r>
        <r>
          <rPr>
            <sz val="11"/>
            <color rgb="FF000000"/>
            <rFont val="Tahoma"/>
            <family val="2"/>
          </rPr>
          <t xml:space="preserve">
</t>
        </r>
        <r>
          <rPr>
            <sz val="11"/>
            <color rgb="FF000000"/>
            <rFont val="Tahoma"/>
            <family val="2"/>
          </rPr>
          <t xml:space="preserve">No se observa cual es la validación de la efectividad. Cómo se llega a la conclusión de que no existen debilidades en la numeración de resoluciones  y circulares. Por favor detallar más sobre la prueba de efectividad.
</t>
        </r>
        <r>
          <rPr>
            <sz val="11"/>
            <color rgb="FF000000"/>
            <rFont val="Tahoma"/>
            <family val="2"/>
          </rPr>
          <t xml:space="preserve">
</t>
        </r>
        <r>
          <rPr>
            <sz val="11"/>
            <color rgb="FF000000"/>
            <rFont val="Tahoma"/>
            <family val="2"/>
          </rPr>
          <t>De otra parte, tratemos de ser consecuentes con el detalle de la información de esta celda, busquemos mantener en esta solo conclusiones generales (cumplimiento y efectividad) y detalle de seguimientos anteriores en la celda de avance cualitativo</t>
        </r>
      </text>
    </comment>
  </commentList>
</comments>
</file>

<file path=xl/comments2.xml><?xml version="1.0" encoding="utf-8"?>
<comments xmlns="http://schemas.openxmlformats.org/spreadsheetml/2006/main">
  <authors>
    <author>Autor</author>
  </authors>
  <commentList>
    <comment ref="L66" authorId="0" shapeId="0">
      <text>
        <r>
          <rPr>
            <b/>
            <sz val="9"/>
            <color indexed="81"/>
            <rFont val="Tahoma"/>
            <family val="2"/>
          </rPr>
          <t>día-mes-año de la realización del seguimiento.</t>
        </r>
      </text>
    </comment>
    <comment ref="M66" authorId="0" shapeId="0">
      <text>
        <r>
          <rPr>
            <b/>
            <sz val="9"/>
            <color indexed="81"/>
            <rFont val="Tahoma"/>
            <family val="2"/>
          </rPr>
          <t>Nombre y apellido del servidor que realizó el seguimiento de la acción.</t>
        </r>
        <r>
          <rPr>
            <sz val="9"/>
            <color indexed="81"/>
            <rFont val="Tahoma"/>
            <family val="2"/>
          </rPr>
          <t xml:space="preserve">
</t>
        </r>
      </text>
    </comment>
    <comment ref="N66" authorId="0" shapeId="0">
      <text>
        <r>
          <rPr>
            <b/>
            <sz val="9"/>
            <color indexed="81"/>
            <rFont val="Tahoma"/>
            <family val="2"/>
          </rPr>
          <t>Descripción del resultado de la eficiencia y eficacia de la acción.</t>
        </r>
      </text>
    </comment>
    <comment ref="P66" authorId="0" shapeId="0">
      <text>
        <r>
          <rPr>
            <b/>
            <sz val="9"/>
            <color indexed="81"/>
            <rFont val="Tahoma"/>
            <family val="2"/>
          </rPr>
          <t>Porcentaje de cumplimiento de la acción con respecto a la meta establecida.</t>
        </r>
      </text>
    </comment>
    <comment ref="R66" authorId="0" shapeId="0">
      <text>
        <r>
          <rPr>
            <b/>
            <sz val="9"/>
            <color indexed="81"/>
            <rFont val="Tahoma"/>
            <family val="2"/>
          </rPr>
          <t>Descripción de las novedades encontradas y concepto de la Oficina de Control Interno.</t>
        </r>
      </text>
    </comment>
    <comment ref="S66" authorId="0" shapeId="0">
      <text>
        <r>
          <rPr>
            <b/>
            <sz val="9"/>
            <color indexed="81"/>
            <rFont val="Tahoma"/>
            <family val="2"/>
          </rPr>
          <t>Abierto o Cerrado</t>
        </r>
      </text>
    </comment>
  </commentList>
</comments>
</file>

<file path=xl/comments3.xml><?xml version="1.0" encoding="utf-8"?>
<comments xmlns="http://schemas.openxmlformats.org/spreadsheetml/2006/main">
  <authors>
    <author>Autor</author>
  </authors>
  <commentList>
    <comment ref="M38" authorId="0" shapeId="0">
      <text>
        <r>
          <rPr>
            <b/>
            <sz val="9"/>
            <color indexed="81"/>
            <rFont val="Tahoma"/>
            <family val="2"/>
          </rPr>
          <t>Nombre y apellido del servidor que realizó el seguimiento de la acción.</t>
        </r>
        <r>
          <rPr>
            <sz val="9"/>
            <color indexed="81"/>
            <rFont val="Tahoma"/>
            <family val="2"/>
          </rPr>
          <t xml:space="preserve">
</t>
        </r>
      </text>
    </comment>
    <comment ref="P38" authorId="0" shapeId="0">
      <text>
        <r>
          <rPr>
            <b/>
            <sz val="9"/>
            <color indexed="81"/>
            <rFont val="Tahoma"/>
            <family val="2"/>
          </rPr>
          <t>Porcentaje de cumplimiento de la acción con respecto a la meta establecida.</t>
        </r>
      </text>
    </comment>
  </commentList>
</comments>
</file>

<file path=xl/sharedStrings.xml><?xml version="1.0" encoding="utf-8"?>
<sst xmlns="http://schemas.openxmlformats.org/spreadsheetml/2006/main" count="6948" uniqueCount="2807">
  <si>
    <t>PROCESO / ACTIVIDAD AUDITADA</t>
  </si>
  <si>
    <t>ABIERTO</t>
  </si>
  <si>
    <t>CERRADO</t>
  </si>
  <si>
    <t>OCI-2020-031</t>
  </si>
  <si>
    <t>INCALIFICABLE</t>
  </si>
  <si>
    <t>OCI-2022-014</t>
  </si>
  <si>
    <t>TOTAL</t>
  </si>
  <si>
    <t>Indice Planes de Mejoramiento suscritos con la Oficina de Control Interno</t>
  </si>
  <si>
    <t>INFORME</t>
  </si>
  <si>
    <t>CANTIDAD HALLAZGOS</t>
  </si>
  <si>
    <t>CANTIDAD ACCIÓN(ES)</t>
  </si>
  <si>
    <t>ESTADO ACCIONES</t>
  </si>
  <si>
    <t>ESTADO HALLAZGOS</t>
  </si>
  <si>
    <t>CUMPLIDA</t>
  </si>
  <si>
    <t>INCUMPLIDA Y VENCIDA</t>
  </si>
  <si>
    <t>ABIERTAS
VIGENTES</t>
  </si>
  <si>
    <t>EFECTIVA</t>
  </si>
  <si>
    <t>PENDIENTE DE EFECTIVIDAD</t>
  </si>
  <si>
    <t>INEFECTIVA</t>
  </si>
  <si>
    <t>UTT No. 1 - SANTA MARTA</t>
  </si>
  <si>
    <t>OCI-2019-024</t>
  </si>
  <si>
    <t>OCI-2019-017</t>
  </si>
  <si>
    <t>Auditoría Interna Especial al aplicativo “Banco de Proyectos”</t>
  </si>
  <si>
    <t>Seguridad de La Información del Aplicativo "Banco de Proyectos"</t>
  </si>
  <si>
    <t>OCI-2023-010</t>
  </si>
  <si>
    <t>OCI-2023-022</t>
  </si>
  <si>
    <t xml:space="preserve">OCI-2020-030 </t>
  </si>
  <si>
    <t>UTT No. 11 - Neiva</t>
  </si>
  <si>
    <t>OFICINA DE TECNOLOGÍAS DE LA INFORMACIÓN</t>
  </si>
  <si>
    <t>UNIDAD TÉCNICA TERRITORIAL N° 11 - NEIVA</t>
  </si>
  <si>
    <t>Participación y Atención al Ciudadano (PAC)</t>
  </si>
  <si>
    <t>OCI-2020-037</t>
  </si>
  <si>
    <t>Gestion Documental (DOC)</t>
  </si>
  <si>
    <t>OCI-2019-018</t>
  </si>
  <si>
    <t>OCI-2021-021</t>
  </si>
  <si>
    <t>Control Disciplinario Interno (CDI)</t>
  </si>
  <si>
    <t>OCI-2023-011</t>
  </si>
  <si>
    <t>SECRETARÍA GENERAL</t>
  </si>
  <si>
    <t>VICEPRESIDENCIA DE PROYECTOS</t>
  </si>
  <si>
    <t>Evaluación y Cofinanciación de Proyectos Integrales (ECC)</t>
  </si>
  <si>
    <t>OCI-2018-024</t>
  </si>
  <si>
    <t>OCI-2021-012</t>
  </si>
  <si>
    <t>OCI-2022-021</t>
  </si>
  <si>
    <t>Seguimiento y Control de los Proyectos Integrales (SCP)</t>
  </si>
  <si>
    <t>OCI-2018-029</t>
  </si>
  <si>
    <t>OCI-2019-030</t>
  </si>
  <si>
    <t>OCI-2021-026</t>
  </si>
  <si>
    <t>OCI-2022-030</t>
  </si>
  <si>
    <t>Promoción y Apoyo a la Asociatividad (PAA)</t>
  </si>
  <si>
    <t>OCI-2019-019</t>
  </si>
  <si>
    <t>OCI-2021-016</t>
  </si>
  <si>
    <t>UNIDAD TÉCNICA TERRITORIAL N° 1 - SANTA MARTA</t>
  </si>
  <si>
    <t>AUDITORÍAS ESPECIALES AL BANCO DE PROYECTOS</t>
  </si>
  <si>
    <t>OCI-2020-034</t>
  </si>
  <si>
    <t>OCI-2023-021</t>
  </si>
  <si>
    <t>UNIDAD TÉCNICA TERRITORIAL N° 5 - MEDELLÍN</t>
  </si>
  <si>
    <t>UTT No. 5 - MEDELLIN</t>
  </si>
  <si>
    <t>UNIDAD TÉCNICA TERRITORIAL N° 10 - PASTO</t>
  </si>
  <si>
    <t>UTT No.  10 - PASTO</t>
  </si>
  <si>
    <t>OCI-2020-025</t>
  </si>
  <si>
    <t>Gestión de Tecnologías de la Información (GTI)</t>
  </si>
  <si>
    <t>Estrategia de Tecnologías de la Información (ETI)</t>
  </si>
  <si>
    <t>Modelo de Seguridad y Privacidad de la Información (MSPI)</t>
  </si>
  <si>
    <t>%Avance Acciones</t>
  </si>
  <si>
    <t>%Avance Hallazgos</t>
  </si>
  <si>
    <r>
      <rPr>
        <b/>
        <i/>
        <sz val="10"/>
        <color theme="1"/>
        <rFont val="Verdana"/>
        <family val="2"/>
      </rPr>
      <t xml:space="preserve">Nota: </t>
    </r>
    <r>
      <rPr>
        <i/>
        <sz val="10"/>
        <color theme="1"/>
        <rFont val="Verdana"/>
        <family val="2"/>
      </rPr>
      <t>Las acciones en estado "INCALIFICABLE" obedece a los hallazgos no aceptados y sin plan de mejoramiento.</t>
    </r>
  </si>
  <si>
    <t>PLAN DE MEJORAMIENTO</t>
  </si>
  <si>
    <t xml:space="preserve">Código </t>
  </si>
  <si>
    <t>F-EVI-015</t>
  </si>
  <si>
    <t>Versión</t>
  </si>
  <si>
    <t>Clasificación de la Información</t>
  </si>
  <si>
    <t xml:space="preserve"> Pública ☒   Reservada ☐   Clasificada ☐ </t>
  </si>
  <si>
    <t>N° 
INFORME DE AUDITORIA</t>
  </si>
  <si>
    <t>UNIDAD AUDITADA</t>
  </si>
  <si>
    <t>N° DEL HALLAZGO</t>
  </si>
  <si>
    <t>TITULO Y DESCRIPCIÓN DEL HALLAZGO</t>
  </si>
  <si>
    <t>CAUSA(S)</t>
  </si>
  <si>
    <t>ACCIÓN(ES) PROPUESTA(S)</t>
  </si>
  <si>
    <t>META(S)</t>
  </si>
  <si>
    <t>TIPO DE ACCIÓN</t>
  </si>
  <si>
    <t>RESPONSABLE(S)</t>
  </si>
  <si>
    <t>FECHA INICIAL</t>
  </si>
  <si>
    <t>FECHA FINAL</t>
  </si>
  <si>
    <t>RESULTADOS DEL ANÁLISIS REALIZADO POR LA OFICINA DE CONTROL INTERNO</t>
  </si>
  <si>
    <t>FECHA</t>
  </si>
  <si>
    <t>AUDITOR</t>
  </si>
  <si>
    <t>AVANCE CUALITATIVO EVIDENCIADO POR EL AUDITOR</t>
  </si>
  <si>
    <r>
      <t xml:space="preserve">AVANCE CUANTITATIVO
</t>
    </r>
    <r>
      <rPr>
        <b/>
        <i/>
        <sz val="11"/>
        <rFont val="Arial"/>
        <family val="2"/>
      </rPr>
      <t>(Porcentaje de Avance)</t>
    </r>
  </si>
  <si>
    <t>ESTADO DE LA ACCIÓN</t>
  </si>
  <si>
    <t>OBSERVACION(ES) Y/O CONCLUSIÓN(ES)</t>
  </si>
  <si>
    <t>ESTADO DEL HALLAZGO</t>
  </si>
  <si>
    <t>OCI-2019-024 Gestión de Tecnologías de la Información</t>
  </si>
  <si>
    <t>Gestión de Tecnologías de la Información</t>
  </si>
  <si>
    <t>Políticas de Gobierno Digital y de Seguridad y Privacidad de la Información sin implementar y/o fortalecer.</t>
  </si>
  <si>
    <t xml:space="preserve">Insuficiencia de personal y/o dificultades en la contratación del recurso humano con las competencias para asumir y ejecutar las actividades misionales y estratégicas de TI de la Entidad.
Falta de estructuración y/o actualización del PETI de la Agencia de Desarrollo Rural.
Falta de fortalecimiento y/o implementación de la Estrategia y Gobierno de Tecnologías de la Información en la Entidad.
Falta de direccionamiento estratégico en las actividades de Tecnologías de la Información a causa de la ausencia de un Jefe de OTI en propiedad del cargo. </t>
  </si>
  <si>
    <t>1. Comunicar a los Directivos de la Entidad, por medio del Comité Institucional de Gestión y Desempeño, la importancia de contar con personal para realizar las actividades que deben desarrollarse con miras a la implementación de la Política de Gobierno Digital.
2. Formular el PETI considerando los lineamientos del MINTIC en la materia.
3. Generar capacidades de Arquitectura Empresarial en la Agencia, conforme al marco de referencia dispuesto por el MINTIC.</t>
  </si>
  <si>
    <t>1. Presentación Comité Institucional de Gestión y Desempeño.
2. PETI presentado y aprobado en el Comité Institucional de Gestión y Desempeño.
3. Avanzar en el análisis situacional de Arquitectura Empresarial considerando la totalidad de los dominios.</t>
  </si>
  <si>
    <t>CORRECTIVA</t>
  </si>
  <si>
    <t xml:space="preserve"> 1. OTI 
2. Equipo de Transformación Digital dispuesto por el Comité Institucional de Gestión y Desempeño
3. OTI</t>
  </si>
  <si>
    <t>20/06/2022
01/07/2023
29/05/2024</t>
  </si>
  <si>
    <t>Cesar Sanchez 
Richard Rangel Vergel
Maicol Stiven Zipamocha</t>
  </si>
  <si>
    <r>
      <rPr>
        <b/>
        <sz val="11"/>
        <rFont val="Arial"/>
        <family val="2"/>
      </rPr>
      <t xml:space="preserve">
Nota:</t>
    </r>
    <r>
      <rPr>
        <sz val="11"/>
        <rFont val="Arial"/>
        <family val="2"/>
      </rPr>
      <t xml:space="preserve"> </t>
    </r>
    <r>
      <rPr>
        <u/>
        <sz val="11"/>
        <rFont val="Arial"/>
        <family val="2"/>
      </rPr>
      <t>Acción reformulada por solicitud de la Oficina de Tecnologías de la Información, realizada a través de memorando 20232400033633 del 12 julio 2023 y con alcance realizado mediante correo electrónico del 12 de julio de 2023</t>
    </r>
    <r>
      <rPr>
        <sz val="11"/>
        <rFont val="Arial"/>
        <family val="2"/>
      </rPr>
      <t xml:space="preserve">.
1. La Oficina de Tecnologías de la Información allegó relación de contratos que se han suscrito para fortalecer la ejecución de las actividades propias del proceso, dentro de lo que se observa que en la vigencia 2019 se realizó la contratación de nueve (personas) a partir del mes de octubre (contratos 590, 592, 596, 598, 602, 603, 616, 623 y 634), así como durante la vigencia 2020 se llevó a cabo la suscripción de seis (6) contratos de prestación de servicios profesionales y de apoyo a la gestión con el objetivo de acaparar las distintas actividades bajo la gestión de la Oficina de Tecnologías de información (contratos 239, 240, 248, 269, 270 y 280 de 2020).
2. Los responsables del proceso allegaron Acta N° 5 del Comité Institucional de Gestión y Desempeño del 20 de diciembre de 2019, cuyo objetivo contemplaba, entre otros aspectos, presentar plan estratégico de Tecnologías e Información - PETI, definición de arquitectura empresarial, y Estado Modelo de Seguridad y Privacidad de la Información. Dentro del orden del día se observó que el numeral 7 trataba los temas a cargo de la Oficina de Tecnologías de la Información (mencioandos anteriormente),  observando que una vez expuesto el Plan Estratégico de Tecnologías e Información - PETI, este recibe una aprobación unanime por parte de los miembros del comité.
3. Respecto al avance en el análisis situacional de Arquitectura Empresarial considerando la totalidad de los dominios, dicho avance se refleja en el PETI, documento estratégico entregable del ejercicio de arquitectura empresarial, el cual fue aprobado y publicado en la Web de la entidad; adicionalmete a esto se suministro como soporte la Guia operativa del proyecto de inversión mediante la cual evidencia la solicitud de recursos para el cumplimiento del proyecto “Implementación y mejoramiento de la plataforma tecnológica para la gestión de la información misional, estratégica y de apoyo en la ADR a nivel Nacional” con estos recursos se financian los proyectos relacionados en el PETI.
</t>
    </r>
    <r>
      <rPr>
        <b/>
        <sz val="11"/>
        <rFont val="Arial"/>
        <family val="2"/>
      </rPr>
      <t xml:space="preserve">Julio 2023: </t>
    </r>
    <r>
      <rPr>
        <sz val="11"/>
        <rFont val="Arial"/>
        <family val="2"/>
      </rPr>
      <t>Se amplia la fecha de la acción. Así mismo en el próximo seguimiento se tendrá en cuenta la evidencia que se aporte por la Oficina de las Tecnologías de la Información  para corroborar la efectividad de la presenta acción.</t>
    </r>
  </si>
  <si>
    <t>CUMPLIDA - EFECTIVA</t>
  </si>
  <si>
    <t>La Oficina de Control Interno evidenció el cumplimiento de  las tres (3) actividades, de las cuales se hizo énfasis al cumplimiento de la tercera, en lo realcionado especificamente con la actividad de  "Generar capacidades de Arquitectura Empresarial en la Agencia, conforme al marco de referencia dispuesto por el MINTIC",  el ejecrcicio de arquitectura empresarial se ve plasmado en el PETI , el cual fue aprobado en el año 2019 y fue ajustado para el año 2020, Una vez revisada la evidencia suministrada la Oficina de Control Interno considera que se cumplió con la acción de mejoramiento establecida del presente hallazgo.
Aunado a lo anterior, con el fin de soportar mejoras en el proceso y subsanación de la causa del hallazgo, en cuanto a "Falta de estructuración y/o actualización del PETI de la Agencia de Desarrollo Rural" y "Falta de fortalecimiento y/o implementación de la Estrategia y Gobierno de
Tecnologías de la Información en la Entidad", se observó por parte de la OCI que la Oficina de Tecnologías de la Información llevó a cabo la adopción del PETI 2024-2027, que se aprobo en comité de gestión y desempeño  el 30 de enero de 2024. A su vez, se evidenció que se ha avanzado con la implementación de la política de Gobierno de TI y estrategia de TI.
Por lo expuesto, se condiera procedente el cierre del hallazgo.</t>
  </si>
  <si>
    <t>Incumplimiento en los términos de ejecución y reporte del grado de avance de los productos del Plan de Acción Institucional.</t>
  </si>
  <si>
    <t>Fallas, errores u omisiones en el momento de realizar los reportes de avances en el aplicativo ISOLUCIÓN por parte de los encargados del proceso.</t>
  </si>
  <si>
    <t>1. Se asigne a personal específico de la dependencia para realizar el reporte en el aplicativo ISOLUCION, evitando variar o rotar a los encargados, y así conservar la uniformidad en la presentación de la información.</t>
  </si>
  <si>
    <t>Disminuir los errores u omisiones en el momento de reportar los avances en el aplicativo ISOLUCION por parte de los encargados de la Oficina de Tecnologías de la Información.</t>
  </si>
  <si>
    <t>Néstor Mora – Gestor T1, Grado 8</t>
  </si>
  <si>
    <r>
      <rPr>
        <b/>
        <sz val="11"/>
        <rFont val="Arial"/>
        <family val="2"/>
      </rPr>
      <t xml:space="preserve">Nota: </t>
    </r>
    <r>
      <rPr>
        <u/>
        <sz val="11"/>
        <rFont val="Arial"/>
        <family val="2"/>
      </rPr>
      <t>Acción reformulada por solicitud de laOTI, realizada a través de memorando 20232400033633 del 12 julio 2023 y con alcance realizado mediante correo electrónico del 12 de julio de 2023.</t>
    </r>
    <r>
      <rPr>
        <sz val="11"/>
        <rFont val="Arial"/>
        <family val="2"/>
      </rPr>
      <t xml:space="preserve">
Fue asignado el Señor Pablo Quintana, personal de planta quien realiza las actividades de diligenciar el plan de acción en Isolucion y quien realiza el apoyo para la construcción de la Guía operativa la cual es el insumo para gestionar los indicadores de seguimiento en el SIP
</t>
    </r>
    <r>
      <rPr>
        <b/>
        <sz val="11"/>
        <rFont val="Arial"/>
        <family val="2"/>
      </rPr>
      <t>Julio 2023</t>
    </r>
    <r>
      <rPr>
        <sz val="11"/>
        <rFont val="Arial"/>
        <family val="2"/>
      </rPr>
      <t xml:space="preserve">: De acuerdo a la evidencia aportada, esta Oficina de Control Interno observó que:
- Informe de Actividades del contratista Pablo Emilio Quintana Guarnizo de los meses de enero a junio 2023 donde posee entre sus obligaciones ontratcuales </t>
    </r>
    <r>
      <rPr>
        <i/>
        <sz val="11"/>
        <rFont val="Arial"/>
        <family val="2"/>
      </rPr>
      <t xml:space="preserve">"6. Apoyar en la consolidación de reportes y seguimiento a las actividades y reportes del plan de acción y plan de inversión de la Oficina de tecnologías de la información." </t>
    </r>
    <r>
      <rPr>
        <sz val="11"/>
        <rFont val="Arial"/>
        <family val="2"/>
      </rPr>
      <t>donde se evidenció que mensualmente se realiza el reporte en el aplictaivo Isolucion de las actividades asociadas al plan de acción de la Oficina de Tecnologías de la Información .
Respecto con las evidencias aportadas y de acuerdo a lo evidenciado por la Oficina de Control Interno en el seguimiento a julio 2023, se considera que esta acción se encuentra cumplio de acuerdo con lo propuesto</t>
    </r>
  </si>
  <si>
    <t>Una vez revisada la evidencia suministrada la Oficina de Control Interno considera que se cumplió con la acción de mejoramiento establecida del presente hallazgo, en donde se observó la designación de personal para gestionar todo lo relacionado con los indicadores del Plan de Acción Institucional a cargo de la OTI. Dicha designación de apoyo para temas del plan de acción se observó se continuó ejecutando en las vigencias 2023 y 2024.
Ahora bien, a partir de la evaluación de la gestión por dependencias que efectua la Oficina de Control Interno, donde se valida el cumplimiento de las disposiciones para el reporte de avances respecto al plan de acción y el cumplimiento de los indicadores definidos para cada vigencia, se tomó como insumo el informe OCI-2024-005 "Evaluación de la Gestión Institucional por Dependencias - Vigencia 2023", en donde, en lo que respecta a la Oficina de Tecnologías de la Información, de lo cual se observó el incumplimiento de dos (2) indicadores, aludiendo esta situación obedeció a " la actualización del proyecto de inversión en mayo de 2023 que se realizó por parte de
la OTI esta actividad se desfinanció, por lo que los recursos que se tenían destinados para esta actividad se trasladaron a la adquisición de los diferentes componentes de TI que eran necesarios para la operación de la ADR y que para ese momento eran la necesidad primordial, por lo que esta actividad va ser trabajada en el periodo 2024-2027".
Por lo anterior, la Oficina de Control Interno considera que el proceso mejoró en aspectos como la identificación de indicadores, fórmula de medición y reprotes oportunos en el repositorio destinado para ello. Si bien existió un incumplimiento del Plan de Acción en 2023, se considera la situación se encuentra justificada y la misma se encuentra programada para ser ejecutada en vigencias posteriores, razón por la cual se considera viable el cierre del hallazgo, teniendo presente que este aspecto es objeto de evaluación continua por parte de la OCI.</t>
  </si>
  <si>
    <t>Falta de instrumentación de mecanismos para la aplicación de la Política de Seguridad y Privacidad de la Información e incumplimiento de controles para la instalación de software.</t>
  </si>
  <si>
    <t>Falta de parametrización de los sistemas mediante los cuales se establecen los permisos y accesos de controles de cambio en los equipos de cómputo.</t>
  </si>
  <si>
    <t>1. Se tiene una Política de Grupo (GPO por sus siglas en inglés) que será apoyada con los sistemas de información de Antivirus y Aranda, los cuales ayudarán a administrar las restricciones para la instalación de software de los usuarios, la cual restringe instalaciones en los equipos de la ADR que se encuentran dentro del dominio.</t>
  </si>
  <si>
    <t>Brindar un sistema más seguro que no admita instalaciones de software sin autorización de la OTI.</t>
  </si>
  <si>
    <t>Grupo de Soporte Técnico OTI</t>
  </si>
  <si>
    <t xml:space="preserve">Cesar Sanchez </t>
  </si>
  <si>
    <t>La Oficina de Tecnologías de la Información allegó archivo denominado "Evidencias - Instalaciones de software seguras-2019", el cual contempla las actividades desarrolladas por esta dependencia, con el objetivo de  brindar un sistema más seguro que no admita instalaciones de software sin autorización de la OTI. destacando lo siguiente:
La GPO “Aranda Asset” se aplica a la OU (Unidad Organizacional) llamada “PCs”, así, todos los equipos que estén en el dominio adr.incoder.local y que se encuentren dentro de la OU “PCs” tendrán aplicada esta política y únicamente los usuarios administradores podrán realizar instalación de software sobre los equipos.
A través del Directorio Activo (DA) se puede evidenciar la lista de usuarios que son administradores globales del dominio, cabe anotar que estos usuarios son los únicos que tienen permiso de instalación y modificación en los equipos de la ADR.
Se realizan pruebas de instalación del aplicativo NotePad++, donde se evidencia que se requiere una cuenta administradora para la instalación de este.</t>
  </si>
  <si>
    <t>De conformidad con lo dispuesto en el avance cualitativo, la Oficina de Control Interno corroboró el cumplimiento de las acciones propuestas para el presente hallazgo, a partir de lo cual, y con el fin de validar la efectividad de lo ejecutado frente a la causa del hallazgo, se tomo inicialmente como insumo los informes que emite anualmente la Oficina de Control Interno  "Seguimiento al Cumplimiento de las Normas de Derechos de Autor y Uso de Software", dentro del cual se valida la existencia de controles para la instalación de sofware en la Entidad, observando a través de estos que existe control para ello, lo cual se realiza exclusivamente bajo solicitud realizada a la OTI quien posee el rol de administrador (ver informes publicados en la página Web de la ADR).
Como complemento, la OTI manifestó se continua con la realización periodica de mantenimiento de los equipos de computo, impresoras e infraestructura, aunado a que se cuenta con personal contratado específicamente para temas de seguridad digital, buscando a partir de ello tener mayor control de las situaciones aludadas en el hallazgo.
Dado lo expuesto, se considera procedente el cierre del hallazgo.</t>
  </si>
  <si>
    <t>Falta de mantenimiento correctivo – preventivo en los equipos tecnológicos de la ADR.</t>
  </si>
  <si>
    <t>2. Dar continuidad al cronograma de mantenimientos correctivos – preventivos, el cual permita determinar de manera precisa los problemas en los computadores de los funcionarios y corregirlos de manera inmediata.</t>
  </si>
  <si>
    <t xml:space="preserve">Detectar de manera presencial el estado actual del hardware y software de los computadores de la ADR.  </t>
  </si>
  <si>
    <t>PREVENTIVA</t>
  </si>
  <si>
    <t>20/06/2022
29-05-2024</t>
  </si>
  <si>
    <t>Los responsables del proceso suministraron dos (2) archivos denominados "Consolidada mesa de servicios de TI 2019" y "Consolidado de informes de mantenimiento OTI 2019", cuyo objetivo era: "Consolidar los informes de los casos registrados en plataforma de mesa de servicios de la OTI (Aranda), para el periodo del 1 de enero de 2019 al 31 de diciembre de 2019, específicamente para los sistemas de información" y "El presente documento consolida los informes de mantenimiento realizados por la OTI durante el año 2019 para las UTTs que se encuentran en Santa Marta, Pasto, Cartagena, Cúcuta, Manizales, Medellín, Montería, Popayán, Tunja, Villavicencio y Neiva", respectivamente.</t>
  </si>
  <si>
    <t>Insuficiencia de recurso humano en la Oficina de Tecnologías de la Información a raíz de restricciones presupuestales o requerimientos de perfiles específicos que dificultan la asignación y distribución de las labores de Seguridad de la Información.</t>
  </si>
  <si>
    <t>3. Se contratará personal calificado para lac, con el fin de contar con estas al interior de la Entidad.</t>
  </si>
  <si>
    <t>Contratación de personal calificado para dar respuesta a las labores de seguridad de la información.</t>
  </si>
  <si>
    <t>Durante el periodo comprendido del 28 de enero al 2 de agosto de 2019 se realizo la contratación de 10 profesionales bajo el contrato de prestación de servicios, cuya duración de contrato se extendía hasta 31-dic-2019,  los cuales apoyaron a la Oficina de Tecnología de la Información en los frentes mas vitales para dar continuidad a la OTI en sus operaciones y actividades implícitas en el Decreto 2364 del 7 de diciembre de 2015, articulo 15 en lo que corresponde al soporte de la mesa de servicios Aranda, seguridad de las soluciones TI, administración operación y soporte de la infraestructura tecnológica, apoyo y desarrollo en los sistema de información de los aplicativos misionales y administración de base de datos.
Así mismo, de la contratación realizada durante la vigencia 2020 se destaca:
CTO 2382020 "Prestar servicios profesionales para apoyar las actividades del procedimiento de desarrollo de software para la implementación, desarrollo e implantación de sistemas de información en la ADR, aplicando los lineamientos del modelo de seguridad (MSPI) en el marco del dominio de sistemas de la información".
CTO2402020 "Prestación de servicios profesionales para apoyar la estrategia de implementación del modelo de seguridad y privacidad de la información, en el dominio de seguridad de la información de acuerdo con las definiciones del plan estratégico de tecnologías de información PETI ADR".
CTO2412020 "Prestar servicios profesionales para apoyar las actividades requeridas en el procedimiento desarrollo de software para la implementación, desarrollo implantación y análisis de seguridad informática, en el marco del dominio de sistemas de información alineado a la ejecución de los proyectos definidos en el plan estratégico de tecnologías de información PETI 2019-2022".
CTO4942020 "Prestar servicios profesionales para apoyar las actividades de análisis y gestión de la infraestructura tecnológica de red que soporte la continuidad operacional de los diferentes servicios que apoyan la misionalidad y estrategia de la ADR, asi mismo aplicar y gestionar los lineamientos del modelo de seguridad (MSPI) en el marco del dominio de seguridad de la información".</t>
  </si>
  <si>
    <t>Gestión de incidentes de seguridad de la información y desarrollo de software sin el cumplimiento de los lineamientos procedimentales.</t>
  </si>
  <si>
    <t>Desconocimiento parcial de los procedimientos aplicables para la gestión de los incidentes de seguridad y el desarrollo de software al interior de la Agencia de Desarrollo Rural – ADR por parte de los funcionarios y contratistas designados para el desarrollo de las respectivas actividades.</t>
  </si>
  <si>
    <t>1. Se modificarán los procedimientos “Gestión de incidentes de seguridad de la información” y “Desarrollo de software” actualizándolos en la plataforma ISOLUCION.</t>
  </si>
  <si>
    <t>Procedimientos acorde a las políticas de la Oficina de Tecnologías de la Información.</t>
  </si>
  <si>
    <t>Fredy Bejarano – Gestor T1, Grado 8</t>
  </si>
  <si>
    <t>20/06/2022
01/07/2023
10/07/2027</t>
  </si>
  <si>
    <r>
      <rPr>
        <b/>
        <sz val="11"/>
        <rFont val="Arial"/>
        <family val="2"/>
      </rPr>
      <t xml:space="preserve">Nota: </t>
    </r>
    <r>
      <rPr>
        <u/>
        <sz val="11"/>
        <rFont val="Arial"/>
        <family val="2"/>
      </rPr>
      <t>Acción reformulada por solicitud de la OTI, realizada a través de memorando 20232400033633 del 12 julio 2023 y con alcance realizado mediante correo electrónico del 12 de julio de 2023</t>
    </r>
    <r>
      <rPr>
        <sz val="11"/>
        <rFont val="Arial"/>
        <family val="2"/>
      </rPr>
      <t xml:space="preserve">.
la OTI indicó que actualizó el procedimiento PR-GTI-004 "PROCEDIMIENTO GESTIÓN DE INCIDENTES DE SEGURIDAD DE LA INFORMACIÓN", versión 2 aprobada el 18 de junio de 2020;  y tambien se actualizo el procedimiento PR-OST-003 DESARROLLO, IMPLEMENTACIÓN Y MANTENIMIENTO DE SISTEMAS DE INFORMACIÓN  con la versión 3 fue actualizada  30 de diciembre de 2020. 
</t>
    </r>
    <r>
      <rPr>
        <b/>
        <sz val="11"/>
        <rFont val="Arial"/>
        <family val="2"/>
      </rPr>
      <t xml:space="preserve">Julio 2023: </t>
    </r>
    <r>
      <rPr>
        <sz val="11"/>
        <rFont val="Arial"/>
        <family val="2"/>
      </rPr>
      <t xml:space="preserve">Se amplia la fecha de la acción. Así mismo en el próximo seguimiento se tendrá en cuenta la evidencia que se aporte por la Oficina de las Tecnologías de la Información  para corroborar la efectividad de la presenta acción.
</t>
    </r>
    <r>
      <rPr>
        <b/>
        <sz val="11"/>
        <rFont val="Arial"/>
        <family val="2"/>
      </rPr>
      <t>Mayo 2024:</t>
    </r>
    <r>
      <rPr>
        <sz val="11"/>
        <rFont val="Arial"/>
        <family val="2"/>
      </rPr>
      <t xml:space="preserve"> La Oficina de Tecnologías de la Información manifestó se llevó a cabo la adopción de una nueva caracterizacion del proceso de la OTI que cumple con la nueva normatividad y a la cual se le estan uniendo los diferentes procedimientos, se tiene en ISOLUCION  los nuevos procedimientos.</t>
    </r>
  </si>
  <si>
    <t>Aunado al cumplimiento de las acciones que se señalan en el avance cualitativo, es preciso señalar que:
1. Desde la OCI se ha evidenciado que a nivel insititucional se han compartido las herramientas creadas para asegurar a nivel institucional proteger la información de la entidad, aunado al trámite que se debe dar a los reportes de incidentes de seguridad de la información. Frente a lo anterior, se obtuvo evidencia de los siguientes documentos los cuales fueron compartidos a toda la entidad a través de cápsula informativa del 28 de noviembre de 2023:
•GESTIÓN DE EVENTOS, INCIDENTES Y DEBILIDADES DE SEGURIDAD DE LA INFORMACIÓN (junio 2024)
•MANUAL DE POLÍTICAS DE SEGURIDAD DE LA INFORMACIÓN PARA EL BUEN USO DE LOS ACTIVOS DE INFORMACIÓN, el cual data de octubre 2023
•POLÍTICA GENERAL DE SEGURIDAD Y PRIVACIDAD DE LA INFORMACIÓN, la cual data de cotubre 2023
•Cartilla de Tips de Seguridad de la Información
A esto se suma la contratación de personal con funciones relacionadas con la atención de incidentes de seguridad de la información, permitiendo con ello buscar brindar un mayor seguimiento a las situaciones osbervadas en el hallazgo.
2. En el proceso de mejora institucional, en lo referente al cumplimiento de disposiciones noramtivas y procedimientales  en el desarrollo de Software, se obtuvo documento denominado "Herramienta Control de desarrollo de software Devops-Scrum", con el detalle de las prácticas adoptas en 2023 para para automatizar y optimizar las actividades relacionadas con el desarrollo de software, dentro de lo que se destaca la existencia de un repositorio por cada uno de los sistemas de información en los cuales la OTI viene o ha venido realizando algún tipo de desarrollo, aunado a la explicación de las fases del ciclo de vida de cada aplicación y su funcionalidad.
Por lo expuesto, la OCI considera procedente el cierre del hallazgo ante las mejoras en la adopción de documentos institucionales que buscan prevenir riesgos asociados a incidentes de seguridad de la información y pérdida de documentación asociada al desarrollo de software.
Como sugerencia, se recuerda a la OTI que debe existir congruencia entre la acción y la meta, siendo este el insumo tangible que soportará la adecuada ejecución de lo propuesto, aunado a que ello debe tender a atacar la causa indentificada.</t>
  </si>
  <si>
    <t>2. Se hará divulgación del procedimiento “Desarrollo de Software” a los ingenieros designados por el Jefe de la Oficina de Tecnologías de la Información.</t>
  </si>
  <si>
    <t>Personal capacitado en los procedimientos de la Oficina de Tecnologías de la Información.</t>
  </si>
  <si>
    <r>
      <rPr>
        <b/>
        <sz val="11"/>
        <rFont val="Arial"/>
        <family val="2"/>
      </rPr>
      <t xml:space="preserve">Nota: </t>
    </r>
    <r>
      <rPr>
        <u/>
        <sz val="11"/>
        <rFont val="Arial"/>
        <family val="2"/>
      </rPr>
      <t>Acción reformulada por solicitud de la OTI, realizada a través de memorando 20232400033633 del 12 julio 2023 y con alcance realizado mediante correo electrónico del 12 de julio de 2023.</t>
    </r>
    <r>
      <rPr>
        <sz val="11"/>
        <rFont val="Arial"/>
        <family val="2"/>
      </rPr>
      <t xml:space="preserve">
se evidencia como avance de la presente acción listado de asistencia y presentación de capacitación dada a interior de la Oficina de Tecnologías de la Información sobre gestión de incidentes de seguridad, la cual se realizó el 2 de septiembre de 2019.
Es preciso señalar que los procedimientos adoptados por el proceso de "Gestión de Tecnologías de la Información", se encuentran disponibles en la plataforma Isolucion a la cual tienen acceso los diferentes servidores y colaboradores de la Entidad.</t>
    </r>
  </si>
  <si>
    <t>Inadecuada supervisión contractual que permitiera garantizar la gestión de los incidentes de seguridad de la información y el desarrollo de software bajo los lineamientos procedimentales establecidos por la Oficina de Tecnología de la Información.</t>
  </si>
  <si>
    <t>3. Alinear y supeditar la ejecución de las actividades que se planteen en los procedimientos a los deberes que deben acreditar los contratistas para respaldar el cumplimiento de sus obligaciones.</t>
  </si>
  <si>
    <t>Elementos que permitan la obtención de productos que den cumplimento con los procedimientos de la Oficina de Tecnologías de la Información.</t>
  </si>
  <si>
    <t xml:space="preserve"> Néstor Mora – Gestor T1, Grado 8</t>
  </si>
  <si>
    <r>
      <rPr>
        <b/>
        <sz val="11"/>
        <rFont val="Arial"/>
        <family val="2"/>
      </rPr>
      <t>Nota:</t>
    </r>
    <r>
      <rPr>
        <sz val="11"/>
        <rFont val="Arial"/>
        <family val="2"/>
      </rPr>
      <t xml:space="preserve"> </t>
    </r>
    <r>
      <rPr>
        <u/>
        <sz val="11"/>
        <rFont val="Arial"/>
        <family val="2"/>
      </rPr>
      <t>Acción reformulada por solicitud de la OTI, realizada a través de memorando 20232400033633 del 12 julio 2023 y con alcance realizado mediante correo electrónico del 12 de julio de 2023</t>
    </r>
    <r>
      <rPr>
        <sz val="11"/>
        <rFont val="Arial"/>
        <family val="2"/>
      </rPr>
      <t xml:space="preserve">.
La Oficina de Tecnologías de la Información, reportó como avance que "Se realizo la  contratación de personal de laOTI  con  los lineamiento dados en el PETI de roles y perfiles y  dentro  de la  funciones de los contrato de  la OTI". 
Producto de la revisión a la relación de contratos reportada, se observó que se cuentan con contratos cuyos objetivos se relacionan con el presente hallazgo, como lo son:
CTO2702020 Prestación de servicios profesionales para apoyar la gestión por procesos y la Transformación digital a través de BPM, que apoyen el desarrollo de los sistemas de información en la ADR en el marco de la implementación de la politica de Gobierno Digital.
CTO2482020 Prestación de servicios profesionales para apoyar la definición y actualización de los procesos y procedimientos de gestión de TI en la ADR, impulsando el propósito de la Política de Gobierno Digital, así como el logro de procesos internos seguros y eficientes a través el fortalecimiento de las capacidades de gestión de tecnologías de información.
De otra parte, en 2024, se obtuvo evidencia de la documentación asociada al contrato 324 de 2024, cuyo objeto fue "Prestar servicios profesionales a la Agencia de Desarrollo Rural, en el Aseguramiento y privacidad de la Infraestructura Tecnológica y de Información de la Agencia de Desarrollo Rural", dentro del cual se evidenció la obligación relacionada con </t>
    </r>
    <r>
      <rPr>
        <i/>
        <sz val="11"/>
        <rFont val="Arial"/>
        <family val="2"/>
      </rPr>
      <t>"2. Atender los Incidentes de Seguridad Informática y de Seguridad de la Información que se presenten en la Agencia conforme al marco normativo vigente"</t>
    </r>
  </si>
  <si>
    <t>Incumplimiento de los procedimientos establecidos para la generación y almacenamiento de las copias de seguridad de las bases de datos.</t>
  </si>
  <si>
    <t xml:space="preserve">Fortalecer las evidencias y trazabilidad de los procedimientos </t>
  </si>
  <si>
    <t xml:space="preserve">1. Enviar mensualmente al inicio de cada mes el informe “Planilla de generación de respaldo de bases de datos” por correo electrónico al Jefe de la OTI para su información. </t>
  </si>
  <si>
    <t>Generar el informe digital “Planilla de generación de respaldo de bases de datos” con la información requerida de las copias de seguridad realizadas con corte a fin de mes.</t>
  </si>
  <si>
    <t>Luis Fernando Agudelo Hurtado – Contratista OTI</t>
  </si>
  <si>
    <t>LA Oficina de Tecnologías de la información, allegó formato DE-GTI-004 "    PLANILLA DE GENERACIÓN DE RESPALDO DE BASES DE DATOS", y archivo denominado "Cuota espacio Disponible, para los meses de agosto a diciembre de 2019. 
De lo anterior es preciso indicar que:
• No se observó soporte de remisión de esta información al Jefe de la OTI, como se plasmó en la acción de mejora.
• No se indicó como con la información allegada se subsana la(s) causa(s) que originan el hallazgo.
• No se observó que se hayan tenido en cuenta las observaciones realizadas por la Oficina de Control Interno en el reporte del hallazgo sobre las observaciones no aceptadas, así como sobre las acciones porpuestas, con el fin de contribuir a buscar efectividad en las acciones frente al hallazgo.</t>
  </si>
  <si>
    <r>
      <rPr>
        <u/>
        <sz val="11"/>
        <rFont val="Arial"/>
        <family val="2"/>
      </rPr>
      <t xml:space="preserve">En lo que respecta al cumplimiento de las acciones de mejoramiento se evidenció lo siguiente:
Acción 1. </t>
    </r>
    <r>
      <rPr>
        <sz val="11"/>
        <rFont val="Arial"/>
        <family val="2"/>
      </rPr>
      <t xml:space="preserve">La Oficina de Control Interno valido que los backups se hacen automaticamete en forma diaria y son subidos a la nube proceso que se hace desde el 2020,  el sistema lo hace automaticamete en forma diaria, Una vez revisada la evidencia suministrada la Oficina de Control Interno considera que se cumplió con la acción de mejoramiento establecida del presente hallazgo.
</t>
    </r>
    <r>
      <rPr>
        <u/>
        <sz val="11"/>
        <rFont val="Arial"/>
        <family val="2"/>
      </rPr>
      <t xml:space="preserve">
Acción 2</t>
    </r>
    <r>
      <rPr>
        <sz val="11"/>
        <rFont val="Arial"/>
        <family val="2"/>
      </rPr>
      <t xml:space="preserve">. Una vez revisada la evidencia suministrada, se observó los informes de disponibilidad de almacenamiento de cada servidor,.
</t>
    </r>
    <r>
      <rPr>
        <u/>
        <sz val="11"/>
        <rFont val="Arial"/>
        <family val="2"/>
      </rPr>
      <t>Acción 3 .</t>
    </r>
    <r>
      <rPr>
        <sz val="11"/>
        <rFont val="Arial"/>
        <family val="2"/>
      </rPr>
      <t xml:space="preserve"> Esta actividad se realiza automaticamete en la  "nube azure"  cubriendo a la Entidad en la disponibilidad de almancenamiento en las bases de datos con que cuenta los servidores de la entidad, dando así cumplimiento a los dispuesto en la acción.
A partir de lo expuesto y ejecutado específicamente en la acción 3, se considera la Entidad cuenta con controles que respaldan la generación y almacenamiento de copias de seguridad, aunado a que los mismo se generan a solicitud de interado previo requerimiento a la OCI para su generación, aunado a que se allegó soportes de la continuidad en la ejecución de estas actividades.
Por lo expuesto se considera viable el cierre del hallazgo.
</t>
    </r>
  </si>
  <si>
    <t>2. Enviar mensualmente al inicio de cada mes un informe de la disponibilidad de almacenamiento en cada servidor de base de datos por correo electrónico al Jefe de la OTI para su información.</t>
  </si>
  <si>
    <t>Generar un informe digital de la disponibilidad de almacenamiento en cada servidor de base de datos con la siguiente información: nombre servidor, volumen (unidad), nombre volumen, capacidad total del volumen, espacio disponible del volumen (espacio libre), porcentaje espacio disponible.</t>
  </si>
  <si>
    <t>se entrego como evidencia los informes de disponibilidad de almacenamiento de cada servidor, se remitieron 5 informes correpondietes a los meses de Agosto, septiembre , octubre, noviembre y diciembre de 2019,</t>
  </si>
  <si>
    <t>Automatización de actividades de aseguramiento de recursos de espacio</t>
  </si>
  <si>
    <t>3. Se programará una tarea que recopilará datos del espacio de almacenamiento en el servidor.</t>
  </si>
  <si>
    <t>Los servidores de la Agencia se encuetran configurados en la "nube azure", con lo cual se corroboran las disponibilidad, capacida y seguridad, cubriendo a la ADR, sobre la disponibilidad de almancenamiento en las bases de datos que cuenta los servidores de la ADR.</t>
  </si>
  <si>
    <t>Navegación web y gestión de solicitudes de tecnologías de la información sin el cumplimiento de los requerimientos establecidos por la Entidad.</t>
  </si>
  <si>
    <t>Falta de identificación o cobertura inadecuada de páginas web susceptibles de bloqueo mediante el Firewall para las diferentes categorías restringidas y de acuerdo con los grupos de navegación web establecidos.</t>
  </si>
  <si>
    <t>1. Realizar verificación de los filtros web definidos en el firewall con el apoyo del canal de soporte del fabricante -Soluciones Integrales ADSUM. Adicionalmente, gestionar la aprobación de la nueva Política de Navegación Web, ajustada a las necesidades actuales de la ADR.</t>
  </si>
  <si>
    <t>Revisar los 9 filtros web configurados, correspondientes a los 9 grupos de navegación definidos en la Política de Navegación Web e incluir en las políticas del firewall los nuevos grupos de navegación web definidos en la nueva Política de Navegación Web.</t>
  </si>
  <si>
    <t xml:space="preserve">Alfredo Tesillo R –Contratista OTI </t>
  </si>
  <si>
    <r>
      <rPr>
        <b/>
        <sz val="11"/>
        <rFont val="Arial"/>
        <family val="2"/>
      </rPr>
      <t>Nota:</t>
    </r>
    <r>
      <rPr>
        <sz val="11"/>
        <rFont val="Arial"/>
        <family val="2"/>
      </rPr>
      <t xml:space="preserve"> </t>
    </r>
    <r>
      <rPr>
        <u/>
        <sz val="11"/>
        <rFont val="Arial"/>
        <family val="2"/>
      </rPr>
      <t>Acción reformulada por solicitud de la OTI, realizada a través de memorando 20232400033633 del 12 julio 2023 y con alcance realizado mediante correo electrónico del 12 de julio de 2023.</t>
    </r>
    <r>
      <rPr>
        <sz val="11"/>
        <rFont val="Arial"/>
        <family val="2"/>
      </rPr>
      <t xml:space="preserve">
Se realizo los bloqueos de los perfiles de navegacion, se remitio como soporte de la revision de los 9 filtros web configurados asi: Navegacion Comunicaciones, Navegacion General, Navegacion en Horario Libre, Navegacion Invitados, Navegacion OTI, Navegacion SGSI, Navegacion Temporal Full, Naveagcion VIP y Mavegacion Wifi Gratis ADR, los anteriores son los 9 grupos de navegación definidos en la Política de Navegación Web, se pudo evidenciar igualmete la inclusion en las políticas del firewall en los nuevos grupos de navegación, se encuentra programado la navegación especial para hora libre y se establecen horarios para la navegacion en la WEB de la entidad.
</t>
    </r>
    <r>
      <rPr>
        <b/>
        <sz val="11"/>
        <rFont val="Arial"/>
        <family val="2"/>
      </rPr>
      <t>Julio 2023</t>
    </r>
    <r>
      <rPr>
        <sz val="11"/>
        <rFont val="Arial"/>
        <family val="2"/>
      </rPr>
      <t xml:space="preserve">: Se amplia la fecha de la acción. Así mismo en el próximo seguimiento se tendrá en cuenta la evidencia que se aporte por la Oficina de las Tecnologías de la Información  para corroborar la efectividad de la presenta acción.
</t>
    </r>
    <r>
      <rPr>
        <b/>
        <sz val="11"/>
        <rFont val="Arial"/>
        <family val="2"/>
      </rPr>
      <t xml:space="preserve">Mayo 2024: </t>
    </r>
    <r>
      <rPr>
        <sz val="11"/>
        <rFont val="Arial"/>
        <family val="2"/>
      </rPr>
      <t>La OTI manifestó que "se aportaba evidencia de los filtros web que se tiene definidos en el firewall", de lo cual se allegó captura de pantalla de los bloqueos que se tienen para la navegación en la red de la Entidad.</t>
    </r>
  </si>
  <si>
    <r>
      <t xml:space="preserve">A partir del cumplimiento de las acciones de conformidad con el avance cualitativo registrado para cada una de ellas, la Oficina de Control Interno realizó una inspección de la Política de navegación Web, evidenciando la actualización de la misma, de lo que se destaca lo señalado en el apartado PERMISOS, donde se plasmó que </t>
    </r>
    <r>
      <rPr>
        <i/>
        <sz val="11"/>
        <rFont val="Arial"/>
        <family val="2"/>
      </rPr>
      <t xml:space="preserve">"Para la definición de los permisos la ADR cuenta con una seguridad perimetral (FIREWALL), el cual tiene dos bases de datos, para una navegación de manera segura, una de control de aplicaciones y otra de filtrado WEB. Estas bases de datos se actualizan todos los días, recategorizando y evaluando los riesgos de la navegación en Internet".
</t>
    </r>
    <r>
      <rPr>
        <sz val="11"/>
        <rFont val="Arial"/>
        <family val="2"/>
      </rPr>
      <t>Al respecto la OCI evidenció soportes de los controles de los filtros de permisos especiales que se tienen, en virtud de la política mencionada previamente.
Por lo expuesto, se considera procedente el cierre del hallazgo.</t>
    </r>
  </si>
  <si>
    <t>Desconocimiento de los lineamientos procedimentales establecidos para la Navegación web.</t>
  </si>
  <si>
    <t>2. Socializar la nueva Política de Navegación Web con todos los usuarios de la ADR y publicarla en el Sistema Integrado de Gestión (aplicativo ISOLUCIÓN).</t>
  </si>
  <si>
    <t>En los próximos 15 días, a partir de la aprobación de la nueva Política de Navegación Web, socializarla con el apoyo de la Oficina de Comunicaciones.</t>
  </si>
  <si>
    <t>Alfredo Tesillo R –Contratista OTI</t>
  </si>
  <si>
    <t>31/12/2022
01/07/2023
30/05/2024</t>
  </si>
  <si>
    <r>
      <rPr>
        <b/>
        <sz val="11"/>
        <rFont val="Arial"/>
        <family val="2"/>
      </rPr>
      <t>Diciembre 2022:</t>
    </r>
    <r>
      <rPr>
        <sz val="11"/>
        <rFont val="Arial"/>
        <family val="2"/>
      </rPr>
      <t xml:space="preserve"> Se adjuntó el manual de operaciones identificado con el codigo DE-GTI-002 donde se definen las politicas de nacegacion en la Web las cuales fueron ajustadas y aprobadas el 31 de agosto de 2020, no obstante, no se evidenció la socialización de acuerdo con la meta establecida.
</t>
    </r>
    <r>
      <rPr>
        <b/>
        <sz val="11"/>
        <rFont val="Arial"/>
        <family val="2"/>
      </rPr>
      <t>Julio 2023:</t>
    </r>
    <r>
      <rPr>
        <sz val="11"/>
        <rFont val="Arial"/>
        <family val="2"/>
      </rPr>
      <t xml:space="preserve"> Acción en términos. No existen avances a la fecha del presente seguimiento.
</t>
    </r>
    <r>
      <rPr>
        <b/>
        <sz val="11"/>
        <rFont val="Arial"/>
        <family val="2"/>
      </rPr>
      <t xml:space="preserve">Mayo 2024: </t>
    </r>
    <r>
      <rPr>
        <sz val="11"/>
        <rFont val="Arial"/>
        <family val="2"/>
      </rPr>
      <t>La Oficina de Tecnologías de la información aportó la " Política de Navegación Web", versión 2 del 21 de gosto de 2020, la cual se encuentra publicado en ISOLUCION</t>
    </r>
  </si>
  <si>
    <t>Falta o insuficiencia de lineamientos para el adecuado seguimiento a las solicitudes de Navegación libre.</t>
  </si>
  <si>
    <t>3. Configurar una plantilla de políticas de los permisos especiales, en el firewall con fecha de caducidad.</t>
  </si>
  <si>
    <t>Ajustar las políticas actuales definidas para permisos especiales durante las últimas dos (2) semanas del mes de septiembre de 2019.</t>
  </si>
  <si>
    <t>01/07/2023
10/07/2027</t>
  </si>
  <si>
    <t>Richard Rangel Vergel
Maicol Stiven Zipamocha</t>
  </si>
  <si>
    <r>
      <rPr>
        <b/>
        <sz val="11"/>
        <rFont val="Arial"/>
        <family val="2"/>
      </rPr>
      <t>Julio 2023:</t>
    </r>
    <r>
      <rPr>
        <sz val="11"/>
        <rFont val="Arial"/>
        <family val="2"/>
      </rPr>
      <t xml:space="preserve"> Acción en términos. No existen avances a la fecha del presente seguimiento.
</t>
    </r>
    <r>
      <rPr>
        <b/>
        <sz val="11"/>
        <rFont val="Arial"/>
        <family val="2"/>
      </rPr>
      <t xml:space="preserve">
Mayo 2024:</t>
    </r>
    <r>
      <rPr>
        <sz val="11"/>
        <rFont val="Arial"/>
        <family val="2"/>
      </rPr>
      <t xml:space="preserve"> Se manifestó por parte de la OTI que "se tiene Configurados en el sistema  de  políticas de los permisos especiales, en el firewall con fecha de caducidad", al respecto se allegó capturas de las configuraciones del firewall de la Entidad y de las URL permitidas en la Entidad.</t>
    </r>
  </si>
  <si>
    <t>Insuficiencia de recursos de infraestructura o de recursos humanos en la OTI para cumplir con las actividades de supervisión, monitoreo y restricción de navegación web.</t>
  </si>
  <si>
    <t>4. Automatizar los controles actuales en el firewall con el fin de no recurrir a recurso humano adicional para las labores de supervisión, monitoreo y restricción de navegación web.</t>
  </si>
  <si>
    <t>Automatizar controles en el  firewall mediante funcionalidades de calendario para todas las políticas de navegación web especiales.</t>
  </si>
  <si>
    <r>
      <t xml:space="preserve">Se remiten las reglas de automatizaciones que realizo la OTI a los controles en el  firewall mediante funcionalidades de calendario para todas las políticas de navegación web.
</t>
    </r>
    <r>
      <rPr>
        <b/>
        <sz val="11"/>
        <rFont val="Arial"/>
        <family val="2"/>
      </rPr>
      <t xml:space="preserve">
Julio 2023</t>
    </r>
    <r>
      <rPr>
        <sz val="11"/>
        <rFont val="Arial"/>
        <family val="2"/>
      </rPr>
      <t xml:space="preserve">: Se amplia la fecha de la acción. Así mismo en el próximo seguimiento se tendrá en cuenta la evidencia que se aporte por la Oficina de las Tecnologías de la Información  para corroborar la efectividad de la presenta acción.
</t>
    </r>
    <r>
      <rPr>
        <b/>
        <sz val="11"/>
        <rFont val="Arial"/>
        <family val="2"/>
      </rPr>
      <t xml:space="preserve">Mayo 2024: </t>
    </r>
    <r>
      <rPr>
        <sz val="11"/>
        <rFont val="Arial"/>
        <family val="2"/>
      </rPr>
      <t>Se tiene implementados controles Automaticos en el  firewall mediante funcionalidades de calendario para todas las políticas de navegación web especiales, para lo cual se aportó informe de control de navegación, en los cuales se puede observar el control que se tiene sobre la navegación especial de conformidad con la política de navagación Web.</t>
    </r>
  </si>
  <si>
    <t>Incumplimiento de lineamientos en el desarrollo de inventario y clasificación de activos de información.</t>
  </si>
  <si>
    <t>Desactualización de los formatos y demás mecanismos para el registro de los activos de información.</t>
  </si>
  <si>
    <t>1. Se realizará el diligenciamiento de los campos en blanco.</t>
  </si>
  <si>
    <t>Terminar de diligenciar los formatos de Activos de la Información 2018 que se encuentran incompletos para que no haya campos vacíos.</t>
  </si>
  <si>
    <t>Ing. Dairo German Montealegre Arias – Contratista OTI</t>
  </si>
  <si>
    <t>30/07/2023
01/07/2023</t>
  </si>
  <si>
    <t>Cesar Sanchez 
Richard Rangel Vergel</t>
  </si>
  <si>
    <t>Se pudo evidenciar la publicacion en la Web de la entidad los Activos de informacion bajo el codigo F:GTI-003 de acuerdo con la meta propuesta, se corroboro la publicacion en la web de la entidad el formto de registro de activos de informacion actualizados a diciembre de 2020.</t>
  </si>
  <si>
    <t>De acuerdo con los soportes suministrados se evidenció el cumplimiento de la acción propuesta a través del documento Resgistro de Activios de Información de diciembre 2020 con el levantamiento de los activos de información de todas las áreas de la Agencia de Desarrollo Rural según el organigrama establecido donde estos documentos se enucnetra publicados en la pagina web de la entidad a través dle siguiente link "https://www.adr.gov.co/transparencia/instrumentos-de-gestion-de-la-informacion/"  por lo anterior se corroboró la efectividad de los controles adoptados al realizar el levantamiento de este inventario por parte de la Oficina de las Tecnologías de la Información</t>
  </si>
  <si>
    <t>Pag. 73 a Pag. 79</t>
  </si>
  <si>
    <t>Mapa de riesgos de gestión del proceso sin construir y deficiencias en la valoración de los controles asociados a los riesgos de corrupción.</t>
  </si>
  <si>
    <t>Falta de gestión en la contratación del personal con el perfil esencial para poder realizar este tipo de tareas, aunque se encuentra incluido en la Cadena de Valor, Plan de Adquisiciones y Guía Operativa de la OTI 2019, esta contratación no se ha podido formalizar por los problemas suscitados por el cambio de Presidente de la ADR.</t>
  </si>
  <si>
    <t>1. Incluir los riesgos que la Oficina de Tecnologías de la Información ha evaluado, los cuales pueden generar daños o pérdidas potenciales que pueden presentarse debido a los eventos mayores generados por el uso y acceso a la tecnología, originados en sucesos antrópicos, naturales, socio-naturales y propios de la operación, con el apoyo de la Oficina de Planeación y fechas establecidas por la OTI.</t>
  </si>
  <si>
    <t>Cumplir la gestión del riesgo que está indicada en la NTC- ISO 9001:2015, y en el MECI: 2014 (Componente 1.3). La Guía para la administración del riesgo DAFP y en la NTC –ISO 31000 sirve de orientación para este propósito.</t>
  </si>
  <si>
    <t>Ingeniero Néstor Fernando Mora Téllez – Gestor T1, Grado 8</t>
  </si>
  <si>
    <t xml:space="preserve">Los responsables del proceso manifestaron que "Se gestiono el mapa de riesgos 2019 en colaboración con la oficina de Planeación de la ADR incluyente los controles de los riesgos que se pudieran materializar durante la vigencia y se realizo seguimiento según lo establecido en las normas pertinentes por parte de los funcionarios de la oficina de Planeación, se anexa documento del mapa de riesgos".
De lo anterior, la Oficina de Control Interno obtuvo evidencia del mapa de riesgos construido para el proceso de  Gestión de Tecnologías de la Información, en los que se incluyen los riesgos de gestión, así como del seguimiento que se realizado por la primera linea del proceso al riesgo de corrupción asociado a este. </t>
  </si>
  <si>
    <r>
      <t>La Oficina de Control Interno, una vez analizados, los soportes suministrados, y observado que en los informes de "Seguimiento al Plan Anticorrupción y de Atención al Ciudadano (PAAC) - Mapa de Riesgos de Corrupción (MRC)" emitidos durante la vigencia 2020, no se han generado observaciones relacionadas con los riesgos del proceso de Gestión de Tecnologías de la Información.
De otra parte, y de acuerdo con la verificación realizada por la Oficina de Control Interno para probar la efectividad de la acción propuesta se verificó:
- De acuerdo con los resultados de los informes relacionados con el</t>
    </r>
    <r>
      <rPr>
        <i/>
        <sz val="11"/>
        <rFont val="Arial"/>
        <family val="2"/>
      </rPr>
      <t xml:space="preserve"> "Seguimiento al Plan Anticorrupción y de Atención al Ciudadano (PAAC) / Mapa de Riesgos de Corrupción (MRC)", </t>
    </r>
    <r>
      <rPr>
        <sz val="11"/>
        <rFont val="Arial"/>
        <family val="2"/>
      </rPr>
      <t>emitidos en la vigencia 2023, no se han observado desviaciones desviaciones similartes a la descrita en el hallazgo respecto a la construcción de los riesgos asociados a los procesos a cargo de la Oficina de Tecnologías de la Información, considerando esto por cuanto las condiciones o lineamientos utilizados en el presente hallazgo a la actualidad, han sido mejoradas de manera institucional, por ende, se considera pertinente el cierre del hallazgo.</t>
    </r>
  </si>
  <si>
    <t>ACCIONES  INFORME OCI-2019-024</t>
  </si>
  <si>
    <t>ABIERTA</t>
  </si>
  <si>
    <t>CUMPLIDA - PENDIENTE DE EFECTIVIDAD</t>
  </si>
  <si>
    <t>CUMPLIDA - INEFECTIVA</t>
  </si>
  <si>
    <t>INCUMPLIDA - VENCIDA</t>
  </si>
  <si>
    <t>HALLAZGOS AGRUPADOS</t>
  </si>
  <si>
    <r>
      <t xml:space="preserve">AVANCE CUANTITATIVO
</t>
    </r>
    <r>
      <rPr>
        <b/>
        <i/>
        <sz val="14"/>
        <rFont val="Arial"/>
        <family val="2"/>
      </rPr>
      <t>(Porcentaje de Avance)</t>
    </r>
  </si>
  <si>
    <t>OCI-2019-017 Auditoría Interna Especial al Aplicativo – Banco de Proyectos</t>
  </si>
  <si>
    <t>Omisión de logs de auditoría e informes de errores y excepciones de la operatividad del aplicativo Banco de Proyectos y del ambiente de pruebas de la herramienta.</t>
  </si>
  <si>
    <t>Ausencia de lineamientos en los manuales o procedimientos de desarrollo y adquisición de sistemas de información, lo que resulta en desarrollo sin requerimientos mínimos.
Ausencia de procedimientos de revisión y monitoreo de logs, que resulta en inconvenientes de identificación de posibles causas de fallas en la funcionalidad de las aplicaciones.</t>
  </si>
  <si>
    <t>1. Establecer dos procedimientos (acompañados de los respectivos manuales) que permitan estandarizar los requerimientos mínimos de los sistemas de información que se adquieren o desarrollan dentro de la Agencia de Desarrollo Rural, permitiendo formalizar una línea base de requisitos mínimos para cualquier sistema de información, dentro de dichos requerimientos estará la adecuada creación/generación de logs de eventos en los sistemas.</t>
  </si>
  <si>
    <t>Los procedimientos a desarrollar, formalizar y apropiar son los siguientes:
1. Procedimiento para Adquisición, Desarrollo y Mantenimiento de Sistemas.
2. Procedimiento para gestión y monitoreo de logs y gestión de la capacidad.</t>
  </si>
  <si>
    <t>Preventiva</t>
  </si>
  <si>
    <t>OTI</t>
  </si>
  <si>
    <t>14/06/2023</t>
  </si>
  <si>
    <t>20/12/2023</t>
  </si>
  <si>
    <t>4/07/2023
19/07/2024</t>
  </si>
  <si>
    <t>Richard Rangel Vergel
Maicol Stiven Zipamocha</t>
  </si>
  <si>
    <r>
      <rPr>
        <b/>
        <sz val="12"/>
        <color theme="1"/>
        <rFont val="Arial"/>
        <family val="2"/>
      </rPr>
      <t xml:space="preserve">Nota: </t>
    </r>
    <r>
      <rPr>
        <u/>
        <sz val="12"/>
        <color theme="1"/>
        <rFont val="Arial"/>
        <family val="2"/>
      </rPr>
      <t>Acción reformulada por solicitud de la Oficina de Tecnologías de la Información, realizada a través de memorando 20232400031393 del 27 junio de 2023.</t>
    </r>
    <r>
      <rPr>
        <b/>
        <sz val="12"/>
        <color theme="1"/>
        <rFont val="Arial"/>
        <family val="2"/>
      </rPr>
      <t xml:space="preserve">
Julio 2023:</t>
    </r>
    <r>
      <rPr>
        <sz val="12"/>
        <color theme="1"/>
        <rFont val="Arial"/>
        <family val="2"/>
      </rPr>
      <t xml:space="preserve"> Acción en términos. No existen avances a la fecha del presente seguimiento
</t>
    </r>
    <r>
      <rPr>
        <b/>
        <sz val="12"/>
        <color theme="1"/>
        <rFont val="Arial"/>
        <family val="2"/>
      </rPr>
      <t xml:space="preserve">
Julio 2024:</t>
    </r>
    <r>
      <rPr>
        <sz val="12"/>
        <color theme="1"/>
        <rFont val="Arial"/>
        <family val="2"/>
      </rPr>
      <t xml:space="preserve"> No se presentaron avanes frente a la presente acción, la cual se encuentra vencida.</t>
    </r>
  </si>
  <si>
    <t>La Oficina de Control Interno insta al área a priorizar la ejecución de la presente acción, la cual se encuentra VENCIDA, sugierendo detallar cómo a partir de esta se puede superar lo observado en el hallazgo.</t>
  </si>
  <si>
    <t>2. Socialización y apropiación de los procedimientos con el personal de desarrollo de aplicaciones de la agencia.</t>
  </si>
  <si>
    <t>Procedimientos debidamente socializados y apropiados.</t>
  </si>
  <si>
    <t>Richard Rangel Vergel</t>
  </si>
  <si>
    <r>
      <rPr>
        <b/>
        <sz val="12"/>
        <color theme="1"/>
        <rFont val="Arial"/>
        <family val="2"/>
      </rPr>
      <t xml:space="preserve">Nota: </t>
    </r>
    <r>
      <rPr>
        <u/>
        <sz val="12"/>
        <color theme="1"/>
        <rFont val="Arial"/>
        <family val="2"/>
      </rPr>
      <t>Acción reformulada por solicitud de la Oficina de Tecnologías de la Información, realizada a través de memorando 20232400031393 del 27 junio de 2023.</t>
    </r>
    <r>
      <rPr>
        <b/>
        <sz val="12"/>
        <color theme="1"/>
        <rFont val="Arial"/>
        <family val="2"/>
      </rPr>
      <t xml:space="preserve">
Julio 2023:</t>
    </r>
    <r>
      <rPr>
        <sz val="12"/>
        <color theme="1"/>
        <rFont val="Arial"/>
        <family val="2"/>
      </rPr>
      <t xml:space="preserve"> Acción en términos. No existen avances a la fecha del presente seguimiento
</t>
    </r>
    <r>
      <rPr>
        <b/>
        <sz val="12"/>
        <color theme="1"/>
        <rFont val="Arial"/>
        <family val="2"/>
      </rPr>
      <t xml:space="preserve">
Julio 2024:</t>
    </r>
    <r>
      <rPr>
        <sz val="12"/>
        <color theme="1"/>
        <rFont val="Arial"/>
        <family val="2"/>
      </rPr>
      <t xml:space="preserve"> No se presentaron avanes frente a la presente acción, la cual se encuentra vencida.</t>
    </r>
  </si>
  <si>
    <t>Diferencias entre la información de los Proyectos Integrales de Desarrollo Agropecuario y Rural (PIDAR) registrada en el aplicativo Banco de Proyectos y la contenida en el expediente físico del proyecto.</t>
  </si>
  <si>
    <t>Insuficiencia de controles de verificación de la información cargada por parte de los usuarios designados para la migración</t>
  </si>
  <si>
    <t>1. Establecer un plan de trabajo para garantizar la calidad de los datos de los proyectos migrados en el Banco de Proyectos</t>
  </si>
  <si>
    <t xml:space="preserve">Plan de trabajo </t>
  </si>
  <si>
    <t xml:space="preserve">Funcionarios de la Dirección de Calificación con funciones de banco de proyectos </t>
  </si>
  <si>
    <t>Carlos Buitrago
Richard Rangel</t>
  </si>
  <si>
    <r>
      <t xml:space="preserve">La Unidad Auditada entregó un Plan de Trabajo que, aunque figura como desactualizado en fechas de ejecución de las labores (dado que fue el que se presentó en su momento al antiguo Director de Calificación y Financiación), fue confirmado que correspondía a las actividades estimadas para efectuar. Así las cosas, se revisaron los hitos del plan frente a las evidencias aportadas, dando cuenta de la gestión efectuada. Aunque no se cumplió el 100% de los objetivos planeados, el avance se considera significativo y, según lo informado por la Unidad Auditada, las actividades continuarán desde el Plan de Mejoramiento propuesto en la auditoria de Evaluación y Calificación del año 2021, siendo un trabajo continuo y que debería tender a depurarse en la medida que se cuente con el recurso humano. Se aclaró que la acción propuesta y la  meta se cumplieron, y que no solamente se quedó en el planteamiento del cronograma de tareas, sino en su gestión. Así mismo, se recalcó que la Dirección ha tenido dificultades con recortes presupuestales, rotación del personal y contratistas y la pérdida de la curva de aprendizaje, por lo que la labor continua de capacitaciones, aunado a la de calidad de datos, se efectuarán hasta estabilizar la información del Banco de Proyectos. En este sentido, esta OCI encuentra procedente cerrar la acción propuesta.
MARZO 2020
La Vicepresidencia de Proyectos - Dirección de Calificación y Cofinanciación informó que se elaboró n cronograma de actividades que permitirá empalmar las acciones correspondientes a la migracion de la totalidad de la informacion, en los terminos que los asuntos de  calidad de la misma le confieren; no obstante el mismo fue remitido el 4 de marzo de 2020 para aprobación del líder del proceso.
JULIO 2020
La Vicepresidencia de Proyectos - Dirección de Calificación y Cofinanciación informó mediante correo electrónico del 3 de julio lo siguiente:
</t>
    </r>
    <r>
      <rPr>
        <i/>
        <sz val="12"/>
        <rFont val="Arial"/>
        <family val="2"/>
      </rPr>
      <t>"Dada la reciente aprobación de los nuevos procedimientos involucrados en la ruta PIDAR, se requiere realizar una actualización al Plan de trabajo, para garantizar la calidad de los datos de los proyectos migrados en el Banco de Proyectos. Por lo anterior, la Dirección de Calificación y Financiación y la Vicepresidencia de Proyectos revisarán en el mes de julio de 2020, las propuestas generadas en marzo y junio de 2020; para emitir el Plan de trabajo a implementar a partir del mes de agosto de 2020".</t>
    </r>
  </si>
  <si>
    <t>La OTI indicó que estas acciones no son de su responsabilidad por tratarse de un tema funcional del proceso misional, por lo que recomendó establecer comunicación con la Vicepresidenicia de Proyectos.
Se efectuaron gestiones de llamadas con el enlace de la Vicepresidencia de Proyectos, pero no se logró coordinar mesa de trabajo. Se espera, en lo que resta de septiembre, realizar la reunión y abordar estas 2 acciones.
La OCI preliminarmente asigna un avance de 0%, sujeto a cambio de lo que se defina en mesa de trabajo</t>
  </si>
  <si>
    <t xml:space="preserve">Falta de compromiso por parte de los usuarios que ejecutan sus labores por medio del Banco de Proyectos y/o errores y omisiones al momento de registrar información veraz, fiable y oportuna en cada una de las fases, que permitiera garantizar la calidad de los datos. </t>
  </si>
  <si>
    <t>2. Disponer un equipo de trabajo a cargo de la Dirección de Calificación y Financiación para el registro de información veraz, fiable y oportuna en el Banco de Proyectos.</t>
  </si>
  <si>
    <t>Informe cada dos meses de los Proyectos Registrados</t>
  </si>
  <si>
    <t>Dirección de Calificación y Financiación</t>
  </si>
  <si>
    <t>Maicol Stiven Zipamocha</t>
  </si>
  <si>
    <r>
      <rPr>
        <b/>
        <sz val="12"/>
        <color theme="1"/>
        <rFont val="Arial"/>
        <family val="2"/>
      </rPr>
      <t xml:space="preserve">Nota: </t>
    </r>
    <r>
      <rPr>
        <sz val="12"/>
        <color theme="1"/>
        <rFont val="Arial"/>
        <family val="2"/>
      </rPr>
      <t>El plan del presente hallazgo fue reformulado por solicitud radicada por memorando 20244000052973 del 26 de junio de 2024.
Dado que la presente acción se encuentra en términos al corte del presente seguimiento, la misma no presenta avances.</t>
    </r>
  </si>
  <si>
    <t xml:space="preserve">ABIERTA </t>
  </si>
  <si>
    <t>OCI-2020-030 Seguridad de La Información del aplicativo "Banco de Proyectos"</t>
  </si>
  <si>
    <t>OCI-2020-030</t>
  </si>
  <si>
    <t>Deficiencia de controles en el proceso de gestión de cambios sobre el sistema y modificaciones directas a datos en producción</t>
  </si>
  <si>
    <t>Imposibilidad de generar directamente del sistema Banco de Proyectos un reporte que permita identificar los cambios al sistema o modificaciones directas de datos
Falta de lineamientos para la administración de modificaciones directas a datos en el sistema.</t>
  </si>
  <si>
    <r>
      <t>1. Es</t>
    </r>
    <r>
      <rPr>
        <sz val="12"/>
        <rFont val="Arial"/>
        <family val="2"/>
      </rPr>
      <t>tablecer un nuevo procedimiento para la gestión de cambios adaptado a las necesidades actuales de la Agencia, incluyendo dentro de su estructura el uso de la plataforma ARANDA, buscando</t>
    </r>
    <r>
      <rPr>
        <sz val="12"/>
        <color theme="1"/>
        <rFont val="Arial"/>
        <family val="2"/>
      </rPr>
      <t xml:space="preserve"> controlar que todos los cambios sean comunicados y aprobados antes de su ejecución en ambientes productivos.</t>
    </r>
  </si>
  <si>
    <t>Implementación y despliegue Módulo de Cambios - Software ARANDA
Procedimiento de Gestión de Cambios Actualizado y Socializado en la OTI</t>
  </si>
  <si>
    <t>4/07/2023
22/07/2024</t>
  </si>
  <si>
    <t>Richard Rangel Vergel
Maicol Stiven Zipamocha Murcia</t>
  </si>
  <si>
    <r>
      <rPr>
        <b/>
        <sz val="12"/>
        <color theme="1"/>
        <rFont val="Arial"/>
        <family val="2"/>
      </rPr>
      <t xml:space="preserve">Nota: </t>
    </r>
    <r>
      <rPr>
        <u/>
        <sz val="12"/>
        <color theme="1"/>
        <rFont val="Arial"/>
        <family val="2"/>
      </rPr>
      <t>Acción reformulada por solicitud de la OTI, realizada a través de memorando 20232400031393 del 27 junio de 2023.</t>
    </r>
    <r>
      <rPr>
        <b/>
        <sz val="12"/>
        <color theme="1"/>
        <rFont val="Arial"/>
        <family val="2"/>
      </rPr>
      <t xml:space="preserve">
Julio 2023:</t>
    </r>
    <r>
      <rPr>
        <sz val="12"/>
        <color theme="1"/>
        <rFont val="Arial"/>
        <family val="2"/>
      </rPr>
      <t xml:space="preserve"> Acción en términos. No existen avances a la fecha del presente seguimiento
Julio 2024: Se evidenció en el Sistema Isolucion que el 3 de abril de 2024 se adoptó el proceimiento "Procedimiento de Gestión de Cambios de Seguridad de la Información", concluyendo de esta manera se avanzó parcialmente en la acción, dado que en la meta se estipuló que además del procedimiento se obtendría la "Implementación y despliegue Módulo de Cambios - Software ARANDA", de la cual no se obtuvo evidencia.
Por lo expuesto se concede un avance del 50%.</t>
    </r>
  </si>
  <si>
    <t>La Oficina de Control Interno evidenció la adopción del procedimiento PR-GTI-001 "Procedimiento de Gestión de Cambios de Seguridad de la Información", aprobado el 3 de abril de 2024 en el sistem aIsolución.</t>
  </si>
  <si>
    <t>2. Para evitar modificaciones no autorizadas a los ambientes productivos o sin supervisión, se formalizará un procedimiento para la separación de ambientes, donde únicamente el gestor de infraestructura (administrador de servidores), sea quien pueda acceder a los ambientes productivos a ejecutar las acciones necesarias.</t>
  </si>
  <si>
    <t>Procedimiento de Separación de Ambientes formalizado y socializado en la OTI</t>
  </si>
  <si>
    <r>
      <rPr>
        <b/>
        <sz val="12"/>
        <color theme="1"/>
        <rFont val="Arial"/>
        <family val="2"/>
      </rPr>
      <t xml:space="preserve">Nota: </t>
    </r>
    <r>
      <rPr>
        <u/>
        <sz val="12"/>
        <color theme="1"/>
        <rFont val="Arial"/>
        <family val="2"/>
      </rPr>
      <t>Acción reformulada por solicitud de la OTI, realizada a través de memorando 20232400031393 del 27 junio de 2023.</t>
    </r>
    <r>
      <rPr>
        <b/>
        <sz val="12"/>
        <color theme="1"/>
        <rFont val="Arial"/>
        <family val="2"/>
      </rPr>
      <t xml:space="preserve">
Julio 2023:</t>
    </r>
    <r>
      <rPr>
        <sz val="12"/>
        <color theme="1"/>
        <rFont val="Arial"/>
        <family val="2"/>
      </rPr>
      <t xml:space="preserve"> Acción en términos. No existen avances a la fecha del presente seguimiento
</t>
    </r>
    <r>
      <rPr>
        <b/>
        <sz val="12"/>
        <color theme="1"/>
        <rFont val="Arial"/>
        <family val="2"/>
      </rPr>
      <t xml:space="preserve">Julio 2024: </t>
    </r>
    <r>
      <rPr>
        <sz val="12"/>
        <color theme="1"/>
        <rFont val="Arial"/>
        <family val="2"/>
      </rPr>
      <t>No se presentaron avanes frente a la presente acción, la cual se encuentra vencida.</t>
    </r>
  </si>
  <si>
    <t xml:space="preserve">Ausencia de procedimientos para la gestión de logs y registros de auditoria de actividades realizadas por los usuarios. </t>
  </si>
  <si>
    <t>Ausencia de un procedimiento para la gestión de logs de autoría. 
Desconocimiento de la estructura de los logs que son registrados en el sistema de Banco de Proyectos.</t>
  </si>
  <si>
    <t xml:space="preserve">Establecer un procedimiento para la gestión de logs donde se especifique lo siguiente y se ataquen las siguientes debilidades actuales: 
1. Cuales son los componentes mínimos que componen un log de auditoría dentro de un sistema de información.
2. Que es obligatorio que todos los sistemas de información generen logs, sin importar si son adquiridos o desarrollados propiamente en la entidad.
3. Es obligatoria una revisión de dichos logs de forma periódica, con el objetivo de verificar comportamientos anómalos del sistema.
</t>
  </si>
  <si>
    <t>Procedimiento de Gestión de Logs y Gestión de Capacidad formalizado y socializado con el personal de la OTI.</t>
  </si>
  <si>
    <t>Inadecuada gestión y monitoreo de mecanismos de recuperación en caso de contingencia</t>
  </si>
  <si>
    <t>Ausencia de lineamientos formales para la gestión y monitoreo de mecanismos de recuperación en caso de contingencia (copias de respaldo, restauración, pruebas al plan de contingencia tecnológico del aplicativo).</t>
  </si>
  <si>
    <t>1. Adquirir mayor capacidad en disco, para realizar el respaldo de información On-Premise y adoptar estrategias (de acuerdo con la disponibilidad presupuestal) en la nube contratada con microsoft.</t>
  </si>
  <si>
    <t>Adquisición de infraestructura de almacenamiento en disco con licenciamiento y solución de backups.</t>
  </si>
  <si>
    <t>2. Construir estrategias que permitan la recuperación de la información en caso de emergencia, incluyendo dentro de las estrategias el ajuste de los lineamientos de respaldos de información a través de la actualización del procedimiento correspondiente.</t>
  </si>
  <si>
    <t>Procedimiento de Gestión de Respaldos ajustado a las necesidades y recursos disponibles</t>
  </si>
  <si>
    <t>Ausencia de lineamientos para el monitoreo de capacidad y disponibilidad de la infraestructura tecnológica hardware y software para Banco de Proyectos</t>
  </si>
  <si>
    <t>Ausencia de lineamientos que defina un plan de capacidad, el cual genera fallas de operatividad del Banco de Proyectos.</t>
  </si>
  <si>
    <t>1. Establecer un procedimiento para la gestión de logs y gestión de la capacidad donde se especifique lo siguiente y se definan los siguientes lineamientos: 
1. Es obligatoria una revisión de los logs de forma periódica, con el objetivo de verificar comportamientos anómalos del sistema.
2. Verificar el performance del sistema de información consumos de memoria, almacenamiento entre otros, que permitan proyectar a futuro cuántos recursos más puede requerir el sistema de información productivo.</t>
  </si>
  <si>
    <t>ACCIONES AGRUPADAS</t>
  </si>
  <si>
    <t>ACCIONES  INFORME OCI-2019-017</t>
  </si>
  <si>
    <t>ACCIONES  INFORME OCI-2020-030</t>
  </si>
  <si>
    <t>CUMPLIDA - PENDIENTE EFECTIVIDAD</t>
  </si>
  <si>
    <t>CUMPLIDA INEFECTIVA</t>
  </si>
  <si>
    <t>HALLAZGOS</t>
  </si>
  <si>
    <t>total</t>
  </si>
  <si>
    <t>Estrategia de Tecnologías de la Información</t>
  </si>
  <si>
    <t xml:space="preserve">Omisión de lineamientos procedimentales para el control de la ejecución de los proyectos de TI en la ADR, en aspectos técnicos, administrativos y financieros.
</t>
  </si>
  <si>
    <t>Desconocimiento del Proceso</t>
  </si>
  <si>
    <t>Se realizará dos sesiones de socialización con el personal de la OTI para el conocimiento de los procesos y sus procedimientos, en el primer semestre de 2023.</t>
  </si>
  <si>
    <t>Jorge Alejandro Caro
Sonia Milena Castillo – Fredy Ocampo -
Pablo E. Quintana G.
Funcionarios y/o contratistas OTI.</t>
  </si>
  <si>
    <r>
      <rPr>
        <b/>
        <sz val="12"/>
        <rFont val="Arial"/>
        <family val="2"/>
      </rPr>
      <t>Julio 2024:</t>
    </r>
    <r>
      <rPr>
        <sz val="12"/>
        <rFont val="Arial"/>
        <family val="2"/>
      </rPr>
      <t xml:space="preserve"> La OTI manifestó que "Se realizó la actualizacion de los procesos ya que antes se tenian dos procesos 
1, ESTRATEGIA DE TI
2, OPERACION DE TI
se realizo la definicion de un unico proceso denominado GESTION DE TECNOLOGIAS DE LA INFORMACIÓN, que pretende la definicion nuevos procedimientos mas acordes a la realidad de la entidad, ya que con el anterior procedimiento de gestion de proyectos no se contaba con todo el personal necesario para el cumpliimiento de mismo, adicionalmente para la elaboracion de cada uno de los anexos solicitados, se necesita un conocimiento en gestion de proyectos.
Adicionalmente se remite el link del seguimeinto presupuestal de cada contrato y de contratistas".
Analizados los soportes aportados, se evidenció que los mismos no dan cumplimiento a lo dispuesto en la acción respecto a las dos (2) jornadas de socialización del procesos y sus procedimientos, por ende, no se concede avance frente a la acción.</t>
    </r>
  </si>
  <si>
    <t>La Oficina de Control Interno, una vez analizados los soportes aportados, considera que los mismos no dan cumplimiento a lo propuesto en la acción. 
Por lo expuesto, se insta al área a priorizar la ejecución de la presente acción, la cual se encuentra VENCIDA, sugierendo detallar cómo a partir de esta se puede superar lo observado en el hallazgo.</t>
  </si>
  <si>
    <t>Transición de cambio de Gobierno</t>
  </si>
  <si>
    <t xml:space="preserve">Se realizará la actualización del proceso y sus procedimientos
</t>
  </si>
  <si>
    <t xml:space="preserve">Jorge Alejandro Caro
contratistas OTI </t>
  </si>
  <si>
    <r>
      <rPr>
        <b/>
        <sz val="12"/>
        <rFont val="Arial"/>
        <family val="2"/>
      </rPr>
      <t>Julio 2024:</t>
    </r>
    <r>
      <rPr>
        <sz val="12"/>
        <rFont val="Arial"/>
        <family val="2"/>
      </rPr>
      <t xml:space="preserve"> La OTI manifestó que "Se realizó la actualizacion de los procesos ya que antes se tenian dos procesos 
1, ESTRATEGIA DE TI
2, OPERACION DE TI
se realizo la definicion de un unico proceso denominado GESTION DE TECNOLOGIAS DE LA INFORMACIÓN, que pretende la definicion nuevos procedimientos mas acordes a la realidad de la entidad, ya que con el anterior procedimiento de gestion de proyectos no se contaba con todo el personal necesario para el cumpliimiento de mismo, adicionalmente para la elaboracion de cada uno de los anexos solicitados, se necesita un conocimiento en gestion de proyectos.
Adicionalmente se remite el link del seguimeinto presupuestal de cada contrato y de contratistas".
Al respecto, se inspeccionó la herramientoa ISolcuion evidenciando que, en octubre 2023 se aprobó la caracterización del proceso " Caracterización Gestión de Tecnologías de la Información y las Comunicaciones",. Adicionalmente, en la vigencia 2024, se adoptó la versión 1 de los siguientes procedimientos:
Gestión de Controles Criptográficos
Gestión de incidentes, eventos y debilidades de Seguridad de la Información
Gestión de Requerimientos y Solicitudes TIC
 Gestion de Vulnerabilidades Tecnicas
Procedimiento de Control de Acceso Lógico
Procedimiento de Gestión de Cambios de Seguridad de la Información
Adicional a ello se evidenció la adopción de nuevos formatos y manuales asociados la mismo proceso. Por lo expuesto se considera se dio cumplimiento a la acción.</t>
    </r>
  </si>
  <si>
    <t>La Oficina de Control Interno evidenció el cumplimiento de la acción al observar que en el Sistema itegrado de Gestión (Isolcuion) se adoptaron nuevos procedimientos, formatos y manuales asociados al proceso de "Gestión de Tecnologías de la Información".
Al respecto, y con el fin de soportar las mejoras al interior de la OTI frente a lo observado en el hallazgo, se hace necesario conocer los controles que se tienen para garantizar la adeucada y completa ejecución de los lineamientos adoptados en los procedimientos, así como la conservación de la documentación que lo respalda. Para llegar a ello se trae a colación la anotación de la OCI frente al plan suscrito respecto a que la causa no esta debidamente identificada, lo cual dificulta determinar si lo propuesto y ejecutado por sí solo es efectivo.
Por lo anterior, el hallazgo continuará abierto hasta tanto se de cumplimiento a la acción 1, sumado a que se sustente lo descrito previamente.</t>
  </si>
  <si>
    <t>Inconsistencias en la ejecución del proyecto de Inversión “Mejoramiento de la gestión de capacidades tecnológicas que permitan la generación valor público en la ADR Nacional”.</t>
  </si>
  <si>
    <t>Presupuesto asignado</t>
  </si>
  <si>
    <t>Consolidar la información de perfiles o roles solicitados desde la guía operativa hasta la contratación del personal de la OTI</t>
  </si>
  <si>
    <t xml:space="preserve">Carlos Percipiano – Alejandro Isidoro
Funcionario y/o contratista OTI
</t>
  </si>
  <si>
    <r>
      <t xml:space="preserve">Julio 2024: Se manifestó por parte de la OTI, lo siguiente: "Se realiza el cierre del proyecto de inversion para el año 2023 de acuerdo a lo definido por el DNP para lo cual se adjunta informe de cierre.
Se tiene  destinado una funcionaria ELEANA QUINTERO a manejo del proyecto de inversion"
Al respecto, la OCI obtuvo como evidencia documento denominado "INFORME DE CIERRE DE LA VIGENCIA 2023", del proyecto de inversión "Mejoramiento de la capacidad tecnológica de la agencia de desarrollo rural", el cual se encuentra suscrito por la jefe de la OTI, donde se detallan las actividades realizadas, ejecución presupuestal y resultados obtenidos en el marco de lo contemplado en el citado proyecto de inversión.
Analizado dicho documento, no se observa que este contemple lo dispuesto en la acción de mejora, respecto a </t>
    </r>
    <r>
      <rPr>
        <i/>
        <sz val="12"/>
        <rFont val="Arial"/>
        <family val="2"/>
      </rPr>
      <t>"Consolidar la información de perfiles o roles solicitados desde la guía operativa hasta la contratación</t>
    </r>
    <r>
      <rPr>
        <sz val="12"/>
        <rFont val="Arial"/>
        <family val="2"/>
      </rPr>
      <t xml:space="preserve">". Aunado a ello, se allegó la documentación contractual del contrato 2862024, cuyo objeto es </t>
    </r>
    <r>
      <rPr>
        <i/>
        <sz val="12"/>
        <rFont val="Arial"/>
        <family val="2"/>
      </rPr>
      <t>"Prestar servicios profesionales a la Oficina de Tecnologías de la Información para gestionar
integralmente el proyecto de inversión de la vigencia 2024, asì como apoyar el trámite de los procesos contractuales de la Oficina"</t>
    </r>
    <r>
      <rPr>
        <sz val="12"/>
        <rFont val="Arial"/>
        <family val="2"/>
      </rPr>
      <t>, si bien se observa relación con el objetivo del hallazgo, no sustenta avance frente a la acción</t>
    </r>
  </si>
  <si>
    <t>En virtud de lo señalado en el avance cualitativo, los soportes aportados no sustentan el cumplimiento de la acción. Al repecto, se trae a colación la observación dada por la OCI en cuanto a la ratificación del hallazgo y el plan propuesto por el área, respecto a que se debe identificar con mayor claridad la causa del hallazgo, siendo que a partir de ello es que se proponen las acciones de mejoramiento. A esto se suma que la meta no define el entregable que sistentará el cumplimiento de la acción, dificultando determinar su avance o cumplimiento.
De esta manera se sugiere que a partir de la contratación existente para gestionar los proyectos de inversión a cargo de la OTI, se adelanten controles que prevengan la reiteración de las situaciones observadas en el hallazgo, documentando cada una de ellas, presentando avances periodicos y con conclusiones y alertas oportunas cuando se requieran.
Por lo expuesto, el presente hallazgo se mantiene abierto, sugieriendo priorizar su ejecución por cuanto la acción propuesta se encuentra vencida.</t>
  </si>
  <si>
    <t>Desarticulación de los lineamientos establecidos en la normatividad aplicable frente a la construcción del Plan Estratégico de Tecnologías de la Información (PETI) de la ADR de la vigencia 2023-2026</t>
  </si>
  <si>
    <t>Cambio de gobierno</t>
  </si>
  <si>
    <t xml:space="preserve">Se actualizará el PETI, teniendo en cuenta el Plan Nacional de Desarrollo del actual gobierno, una vez sea aprobado
</t>
  </si>
  <si>
    <t>Jorge Alejandro Caro</t>
  </si>
  <si>
    <r>
      <rPr>
        <b/>
        <sz val="12"/>
        <rFont val="Arial"/>
        <family val="2"/>
      </rPr>
      <t>Julio 2024:</t>
    </r>
    <r>
      <rPr>
        <sz val="12"/>
        <rFont val="Arial"/>
        <family val="2"/>
      </rPr>
      <t xml:space="preserve"> La OTI manifestó que "Se remite doocumento actualizado con el nuevo plan de desarrollo y los planes internos de la entidad", sobre lo cual esta Oficina observó el documento "Plan Estratégico de Tecnologías de la información - PETI 2024 -2027", el cual data de enero de 2024.</t>
    </r>
  </si>
  <si>
    <t>Se observó por parte de la OCI que la Oficina de Tecnologías de la Información llevó a cabo la adopción del PETI 2024-2027, que se aprobo en comité de gestión y desempeño  el 30 de enero de 2024, considerando con ello existe in documento formalmente adoptado y aprobado por una instancia dependiente de la presidencia de la ADR, sobre lo cual en futuras auditorías se deberá auditar la adecuada implementación de mencionado plan.
Por lo expuesto se considera viable el cierre del hallazgo.</t>
  </si>
  <si>
    <t>Incumplimiento de la Política de Administración de Riesgo adoptada por la Entidad y deficiencias en el diseño e implementación de los controles del proceso</t>
  </si>
  <si>
    <t>NO SE IDENTIFICÓ CAUSA</t>
  </si>
  <si>
    <t xml:space="preserve">Trabajo conjunto para cumplir con los controles exigidos internamente
</t>
  </si>
  <si>
    <t xml:space="preserve">Sonia Milena Castillo
</t>
  </si>
  <si>
    <r>
      <rPr>
        <b/>
        <sz val="12"/>
        <rFont val="Arial"/>
        <family val="2"/>
      </rPr>
      <t xml:space="preserve">Julio 2024: </t>
    </r>
    <r>
      <rPr>
        <sz val="12"/>
        <rFont val="Arial"/>
        <family val="2"/>
      </rPr>
      <t xml:space="preserve">La OTI manifestó que </t>
    </r>
    <r>
      <rPr>
        <i/>
        <sz val="12"/>
        <rFont val="Arial"/>
        <family val="2"/>
      </rPr>
      <t>"Se realiza actualización de la matriz integral de riegos del proceso. Donde se reformulan los riesgos,controles, valoración y tratamientos.
Como evidencia de lo anterior se adjunta matriz de riesgos del proceso actualizada"</t>
    </r>
    <r>
      <rPr>
        <sz val="12"/>
        <rFont val="Arial"/>
        <family val="2"/>
      </rPr>
      <t xml:space="preserve">
Al respecto por parte de la OCI se obtuvo evidencia del mapa de riesgos construido para el proceso de "Gestión de Tecnologías de la Información y las Comunicaciones"
De otra parte, se obtuvo Acta de reunión sostenida entre la Oficina de Planeación y la Oficina de Tecnologías de la Información, cuyo objetivo fue realizar la actualización del mapa de riesgos del proceso Gestión de Tecnologías de la Información y las Comunicaciones.</t>
    </r>
  </si>
  <si>
    <t>La Oficina de Control Interno evidenció la realización de mesas de trabajo entre la Oficina de Planeación y la Oficina de Tecnologías de la Información, cuya finalidad fue la actualización del mapa de riesgos del proceso de Gestión de Tecnologías de la Información, sobre lo cual se observó los riesgos contruidos.
Al respecto, se debe mencionar que en el marco del informe de "Seguimiento Plan Anticorrupción y de Atención al Ciudadano / Mapa de Riesgos de Corrupción" (OCI-2024-012), la Oficina de Control Interno evaluó el cumplimiento de los lineamientos internos para la construcción del mapa de riesgos y a su vez la documentación de los controles derivados de cada riesgo, sin obtener observaciones y/o desviaciones.
Dado lo expuesto, se considera existen sustentos correctivos del proceso en la construcción del mapa de riesgos, por ende es viable el cierre del hallazgo, recomendando mantener un monitereo periodico frente a la gestión del riesgo, en lo que respecta a la correcta y oportuna ejecución de controles y acciones para abordar riesgos.
A su vez, se debe fortalecer las gestiones en la formulación de planes de mejoramiento, pues si bien existen mejoras en lo que respecta al hallazgo, la construcción del presente plan carecía de fundamentos escenciales, lo que en otros aspectos puede dificultar su seguimiento y la definición de avances cualitativos y cuantitativos.</t>
  </si>
  <si>
    <t>Auditoría al “Modelo de Seguridad y Privacidad de la Información”.</t>
  </si>
  <si>
    <t xml:space="preserve">Incumplimiento de la “Política de Seguridad para la Adquisición, Desarrollo y Mantenimiento de Sistemas” definida en la resolución 081 de 2021 “Por la cual se adopta la política general de seguridad y privacidad de la información, seguridad digital y continuidad de la operación de los servicios, así como definir lineamientos frente al uso y manejo de la información de la Agencia de Desarrollo Rural”
</t>
  </si>
  <si>
    <t>Desconocimiento en los funcionarios en las políticas del SGSI, derivada de la falta de apropiación de los documentos del SGSI y complejidad en la busqueda o ubicación de la política General de seguridad de la Información que no se encuentra publicada en Isolucion.</t>
  </si>
  <si>
    <t xml:space="preserve">1. Asesorar a la Vicepresidencia de Proyectos, brindando las recomendaciones necesarias para el cumplimiento de lineamientos de seguridad para la recepción de los aspectos que tengan que ver con tecnología en el convenito con la UTP
</t>
  </si>
  <si>
    <t xml:space="preserve">Informes de los aspectos y criterios de seguridad de la información que deben ser ajustadas en lo entregado por el convenito con la UTP
</t>
  </si>
  <si>
    <t xml:space="preserve">Jefe Oficina de
Tecnología de la
Información
</t>
  </si>
  <si>
    <r>
      <rPr>
        <b/>
        <sz val="12"/>
        <rFont val="Arial"/>
        <family val="2"/>
      </rPr>
      <t>Julio 2024:</t>
    </r>
    <r>
      <rPr>
        <sz val="12"/>
        <rFont val="Arial"/>
        <family val="2"/>
      </rPr>
      <t xml:space="preserve"> La OTI manifestó que</t>
    </r>
    <r>
      <rPr>
        <i/>
        <sz val="12"/>
        <rFont val="Arial"/>
        <family val="2"/>
      </rPr>
      <t xml:space="preserve"> "Con respecto a la solicitud de  dar visto bueno para la recepción del software por parte de la Vicepresidencia de Proyectos, se genero informe en el mes de febrero donde se realizo una revisión de la aplicación y se genero el respectivo informe y recomendación, para proceder con el visto bueno de recepción de la aplicación.
En este sentido desde el mes de febrero hasta el mes de septiembre se estuvo en constante retroalimentación con la UTP y la Vicepresidencia de Proyectos y reuniones de los lineamientos y aspectos a cumplir por la aplicación, para ser recibida a satisfacción.
Como evidencia de lo anterior se adjunta correos de trazabilidad de primera revisión, procesos de retest, hasta el visto bueno para recepción de la aplicación dado en el mes de septiembre, una vez cumplidos los criterios de seguridad  en el desarrollo de software".</t>
    </r>
    <r>
      <rPr>
        <sz val="12"/>
        <rFont val="Arial"/>
        <family val="2"/>
      </rPr>
      <t xml:space="preserve">
Frente a lo manifestado por la OTI, se evidenció lo siguiente:
• Correo electrónico del 8 de febrero de 2023, donde se aportó a la Vicepresidencia de Proyectos tres (3) informes con los resultados del análisis de vulnerabilidades para el proyecto UTP
• Correo electrónico del 12 de abril de 2023 sobre el cual se da respuesta a la contestación emitida por la UTP a las observaciones elevadas en los informes del correo anterior
•Acta del 14 de abril de 2023 de asunto "Mesa Técnica Entrega de Plataforma Contrato Interadministrativo No. 9962021", cuyo objetivo fue "verificar la ejecución de los ajustes realizados por la OTI frente a la
entrega de la plataforma Soluciones Digitales Para El Campo"
•Correos electrónicos del 10 y 26 de julio y 3 de agosto de 2023, a través del cual se comunicó el informe con los resultados del reset ejecutado sobre la aplicación derivada del contrato con la UTP
•Correo electrónico del 4 de agosto de 2023 de asunto "Revisión de aspectos exigible software convenio UTP y recomendaciones generales"
•correo electrónico del 23 de agosto de 2023 sobre el cual la OTI genera observaciones frente a informes aportados por la UTP
•Correo electrónico del 13 de septiembre y 28 de diciembre de 2023, con el cual la OTI da visto bueno para la recepción de la aplicación por parte del equipo de seguridad.
Con lo expuesto, se considera que la OTI a brnidado un acompañamiento permanente en la verificación de cumplimiento de requisitos técnicos, operatividad, funcionalidad y seguridad del aplicativo contratado con la UTP, considerando con ello se cumple la acción propuesta.</t>
    </r>
  </si>
  <si>
    <t>En virttud de lo detallado en el avance cualitativo, la Oficina de Control Interno considera se dio cumplimiento a la acción al evidenciar la participación activa por parte de la OTI en la verificación y análisis del aplicativo contratado por la ADR con la UTP denominado "Plataforma Soluciones Digitales Para el Campo".
A partir de lo anterior, y con el fin de determinar la procedencia del cierre del hallazgo, se hace necesario contar con la totalidad de acciones cumplidas, aunado a evidenciar controles que aseguren la prevención en la reiteración de los hechos observados en el hallazgo, respecto a su participación en los procesos de contratación de soluciones tecnologícas para la ADR.</t>
  </si>
  <si>
    <t>2. Generar nuevos documentos, Política del Sistema de Gestión de Seguridad de la Información y Manual de políticas de Seguridad de la Información para el buen uso de los activos de información. De tal forma que sea más fácil su interpretación y consulta de lineamientos del SGSI. 
Solicitar la derogación de la resolución 081 de 2021.</t>
  </si>
  <si>
    <t>Política del Sistema de Gestión de Seguridad de la Información y Manual de políticas de Seguridad de la Información para el buen uso de los activos de información claros, accesibles y que sean de fácil interpretación y búsqueda por el usuario</t>
  </si>
  <si>
    <t xml:space="preserve">Grupo Seguridad de la Información
– Oficina Tecnología de la Información
Grupo Seguridad de la Información
– Oficina Tecnología de la Información
</t>
  </si>
  <si>
    <r>
      <rPr>
        <b/>
        <sz val="12"/>
        <rFont val="Arial"/>
        <family val="2"/>
      </rPr>
      <t>Julio 2024:</t>
    </r>
    <r>
      <rPr>
        <sz val="12"/>
        <rFont val="Arial"/>
        <family val="2"/>
      </rPr>
      <t xml:space="preserve"> La OTI informó que como avance se tenía lo siguiente </t>
    </r>
    <r>
      <rPr>
        <i/>
        <sz val="12"/>
        <rFont val="Arial"/>
        <family val="2"/>
      </rPr>
      <t xml:space="preserve">"Se generan documentos MO-GTI-001 Manual de Políticas de Seguridad de la Información para el Buen Uso de los Activos de Información y DE-GTI-001 Política General del Subsistema de Seguridad y Privacidad de la Información, los anteriores son formalmente liberados en el SGI y se encuentra publicados en el software Isolución.
Se emprendió el proceso de divulgación desde el mes de febrero y en la actualidad s incluyo en el Plan de Comunicación y Concientización del SGSI para la vigencia 2024.
Como evidencia de lo anterior se adjuntan documento de políticas y pantallazo de su publicación en Isolución"
</t>
    </r>
    <r>
      <rPr>
        <sz val="12"/>
        <rFont val="Arial"/>
        <family val="2"/>
      </rPr>
      <t>De lo expuesto, se evidenció la adopción en Isolucion del Manual de Políticas de Seguridad de la Información para el Buen Uso de los Activos de Información" y de la "Política General de Seguridad y Privacidad de la Información", consierando con ello se cumple parcialmente la acción, en virtud de que a su vez se solicitó la derogación de la Resolución 821 de 2021.</t>
    </r>
  </si>
  <si>
    <r>
      <t>La Oficina de control Interno evidenció la adopción el el sistema integrado de gestión de los siguientes documentos:
•MANUAL DE POLÍTICAS DE SEGURIDAD DE LA INFORMACIÓN PARA EL BUEN USO DE LOS ACTIVOS DE INFORMACIÓN, el cual data de octubre 2023
•POLÍTICA GENERAL DE SEGURIDAD Y PRIVACIDAD DE LA INFORMACIÓN, la cual data de octubre 2023
Es preciso señalar que la acción propuesta por la OTI señala a su vez "Solicitar la derogación de la resolución 081 de 2021", sobre lo cual no se obtuvo evidencia de la gestión emprendida frente a ello.
Al respecto se insta a determinar la procedencia de esta situación y/o a soportar su cumplimiento, aunado a que, para determinar la efectividad del hallazgo,</t>
    </r>
    <r>
      <rPr>
        <b/>
        <sz val="12"/>
        <rFont val="Arial"/>
        <family val="2"/>
      </rPr>
      <t xml:space="preserve"> se debe señalar cómo se corrige lo relacionado con la participación de la OTI en la contratación de adquisición, desarrollo o implementación de soluciones tecnológicas, así como en la recepción de los productos o servicios derivados de esta contratación</t>
    </r>
  </si>
  <si>
    <t>3. Llevar los documentos Política del Sistema de Gestión de Seguridad de la Información y Manual de políticas de Seguridad de la Información para el buen uso de los activos de información a comité Institucional de Gestión y Desempeño para aprobación. 
Solicitar a la Oficina de Planeación, liberar documentos en el Sistema de gestión Integrado de Gestión para que sea cargado en el software Daruma y sea de fácil acceso o consulta.</t>
  </si>
  <si>
    <t>Publicación de los documentos en el Sistema Integrado de Gestión, para centralización y fácil consulta y búsqueda de los documentos</t>
  </si>
  <si>
    <t>Jefe Oficina de Tecnología de la Información Grupo Seguridad de
la Información – Oficina Tecnología de
la Información 
Jefe Oficina de Tecnología de la Información Grupo Seguridad de la Información – Oficina Tecnología de la
Información</t>
  </si>
  <si>
    <r>
      <rPr>
        <b/>
        <sz val="12"/>
        <rFont val="Arial"/>
        <family val="2"/>
      </rPr>
      <t xml:space="preserve">Julio 2024: </t>
    </r>
    <r>
      <rPr>
        <sz val="12"/>
        <rFont val="Arial"/>
        <family val="2"/>
      </rPr>
      <t>La OTI señaló que como avance se presentaba lo siguiente "Se generan documentos MO-GTI-001 Manual de Políticas de Seguridad de la Información para el Buen Uso de los Activos de Información y DE-GTI-001 Política General del Subsistema de Seguridad y Privacidad de la Información, los anteriores son formalmente liberados en el SGI y se encuentra publicados en el software Isolución.
Se emprendió el proceso de divulgación desde el mes de febrero y en la actualidad s incluyo en el Plan de Comunicación y Concientización del SGSI para la vigencia 2024.
Como evidencia de lo anterior se adjuntan pantallazo de la publicación de los documentos en Isolución"
De lo expuesto, se evidenció la adopción en Isolucion del Manual de Políticas de Seguridad de la Información para el Buen Uso de los Activos de Información" y de la "Política General de Seguridad y Privacidad de la Información", a lo que se suma que se ha observado la divulgación de tips de seguridad de la información a nivel institucional, cumplimiento con ello lo propuesto en la presente acción.</t>
    </r>
  </si>
  <si>
    <t>La Oficina de control Interno evidenció la adopción el el sistema integrado de gestión de los siguientes documentos:
•MANUAL DE POLÍTICAS DE SEGURIDAD DE LA INFORMACIÓN PARA EL BUEN USO DE LOS ACTIVOS DE INFORMACIÓN, el cual data de octubre 2023
•POLÍTICA GENERAL DE SEGURIDAD Y PRIVACIDAD DE LA INFORMACIÓN, la cual data de octubre 2023
Por lo expuesto la acción se da cumplida y la efectividad frente al hallazgo dependerá de la ejecución total de las acciones y de la prevención de los hechos observados.</t>
  </si>
  <si>
    <t>4. Llevar a cabo charlas de concientización a todo el personal de la entidad, respecto a la Política del Sistema de Gestión de Seguridad de la Información y Manual de políticas de Seguridad de la Información para el buen uso de los activos de información
Divulgar los documentos por los diferentes medios establecidos en el Plan de Comunicación y Concientización de Seguridad de la Información de la vigencia.
Ejecutar evaluación de seguridad para medir la cultura organizacional y el nivel de apropiación de los documentos del SGSI y establecer planes de mejora en el plan de comunicación de la próxima vigencia</t>
  </si>
  <si>
    <t xml:space="preserve">Evaluación de apropiación de los lineamientos y cultura de seguridad de la información dentro de la entidad.
</t>
  </si>
  <si>
    <t>Grupo Seguridad de la Información – Oficina Tecnología de la Información
Grupo Seguridad de la Información
– Oficina Tecnología de la Información
Grupo Seguridad de la Información
– Oficina Tecnología de la Información</t>
  </si>
  <si>
    <t xml:space="preserve">29-feb-2024
</t>
  </si>
  <si>
    <r>
      <rPr>
        <b/>
        <sz val="12"/>
        <rFont val="Arial"/>
        <family val="2"/>
      </rPr>
      <t xml:space="preserve">Julio 2024: </t>
    </r>
    <r>
      <rPr>
        <sz val="12"/>
        <rFont val="Arial"/>
        <family val="2"/>
      </rPr>
      <t>Se informó por parte de la OTI que se presentaba el siguiente avance</t>
    </r>
    <r>
      <rPr>
        <i/>
        <sz val="12"/>
        <rFont val="Arial"/>
        <family val="2"/>
      </rPr>
      <t xml:space="preserve"> "En la vigencia 2023 con la liberación de los documentos, se emprendió el proceso de divulgación y apropiación de los mismos. En el proceso, se realizo evaluación del nivel de concientización y cultura de seguridad de la información, donde se incluyeron preguntas de apropiación de los documentos liberados.
Como evidencia de lo anterior, se adjunta informe de medición de apropiación del Sistema de Gestión de Seguridad del 2023 donde se incluyo temas de política del SGSU y el manual de políticas del SGSI.
Así mismo, a continuación se encuentra la grabación de la charla de divulgación realizada de los documentos para toda la entidad.
Es de tener en cuenta que  los temas, serán reforzados para la vigencia 2024 y ya se encuentra en el Plan de Comunicación y Concientización aprobado para la vigencia 2024"
Frente a lo anterior se aportó documento denominado "NFORME – RESULTADO EJECUCIÓN PLAN DE COMUNICACIÓN Y CONCIENTIZACIÓN DE SEGURIDAD DE LA INFORMACIÓN 2023 – EVALUACIÓN DE SEGURIDAD DE LA INFORMACIÓN" del 12 de diciembre de 2023</t>
    </r>
  </si>
  <si>
    <t>La Oficina de Control Interno llevó a cabo una inspección del NFORME – RESULTADO EJECUCIÓN PLAN DE COMUNICACIÓN Y
CONCIENTIZACIÓN DE SEGURIDAD DE LA INFORMACIÓN 2023 – EVALUACIÓN DE SEGURIDAD DE LA INFORMACIÓN", en el que se indica que "Para evaluar los conocimientos de los colaboradores de la Agencia de Desarrollo Rural, la Oficina de Tecnología de la Información diseño una evaluación de Seguridad de seguridad de la Información", lo cual se realizó a través de piezas informativas, detallando además los resultados de la prueba realizada.
Dado lo anterior, se considera cumplida la acción. En lo que respecta al posible cierre del hallazgo, esto dependerá  de la ejecución total de las acciones y de la prevención de los hechos observados.</t>
  </si>
  <si>
    <t>Auditoría al “Modelo de Seguridad y Privacidad de
la Información”.</t>
  </si>
  <si>
    <t xml:space="preserve"> Falta de efectividad del control “Definir y elaborar el catálogo de sistemas de información que tiene como propósito identificar y conservar una lista completa y actualizada de los sistemas de información en la ADR, con el fin de identificar como es el acceso y evaluar el control”</t>
  </si>
  <si>
    <t>Orientación erronea de la implementación del MSPI con lineamientos confusos o que se encuentrn fuera del alcance del MSPI</t>
  </si>
  <si>
    <t>1. Solicitar la anulación de los documentos del Sistema de
Gestión de Seguridad de la Información que tengan aspectos como controles o lineamientos, que no se encuentran dentro del alcance del MSPI y que la entidad actualmente no cuenta con la capacidad para implementarlos</t>
  </si>
  <si>
    <t>Solicitud de documentos anulados a la Oficina de
Planeación.</t>
  </si>
  <si>
    <t>Grupo Seguridad de la Información – Oficina Tecnología de la Información</t>
  </si>
  <si>
    <r>
      <rPr>
        <b/>
        <sz val="12"/>
        <rFont val="Arial"/>
        <family val="2"/>
      </rPr>
      <t>Julio 2024:</t>
    </r>
    <r>
      <rPr>
        <sz val="12"/>
        <rFont val="Arial"/>
        <family val="2"/>
      </rPr>
      <t xml:space="preserve"> Se informo por parte de la OTI lo siguiente </t>
    </r>
    <r>
      <rPr>
        <i/>
        <sz val="12"/>
        <rFont val="Arial"/>
        <family val="2"/>
      </rPr>
      <t xml:space="preserve">"De conformidad al proceso de transición que se esta realizando por la fusión de los procesos de Tecnologia de la Información, se esta realizando de forma gradual la anulación de los documentos de los procesos de estrategia y operación antiguos y la liberación de los nuevos documentos en el nuevo proceso tecnología.
Como evidencia de lo anterior, se adjunta pantallazo y links de las solicitudes de anulación de documentos y solicitudes de liberación de nuevos documento realizadas por medio del software Isolución"
</t>
    </r>
    <r>
      <rPr>
        <sz val="12"/>
        <rFont val="Arial"/>
        <family val="2"/>
      </rPr>
      <t>Frente a esta afirmación, la OCI validó en el sistema Integrado de Gestión, evidenciando que entre octubre 2023 y junio 2024 se llevó a cabo la actualización de documentación asociada al proceso de "Gestión de Tecnologías de la Información", desde la caracterización, procedimientos, manuales y formatos.
Por lo expuesto, se considera que se gestionó con la Oficina de Planeación la inactivación de documentación para dar lugar a la que actualmente se encuentra vigente, lo cual se ejecuta en directamente en la herramiento Isolucion donde s epuede observar los documentos anteriores y su fecha de vigencia, considerando así el cumplimiento de la acción.</t>
    </r>
  </si>
  <si>
    <r>
      <t>Frente a la ejecución de las acciones de mejoramiento, se evidenció lo siguiente:</t>
    </r>
    <r>
      <rPr>
        <b/>
        <sz val="12"/>
        <rFont val="Arial"/>
        <family val="2"/>
      </rPr>
      <t xml:space="preserve">
Acción 1:</t>
    </r>
    <r>
      <rPr>
        <sz val="12"/>
        <rFont val="Arial"/>
        <family val="2"/>
      </rPr>
      <t xml:space="preserve"> La Oficina de Control Interno evidenció en la plataforma Isolucion la actualización de la documentación asociada al proceso de "Gestión de Tecnologías de la Información y las Comunicaciones", lo cual dio lugar a una nueva primera versión de caracterización, procedimientos, manuales y formatos e inactivando documentación anterior, destacando dentro de ellos, los siguientes:
•Manual de Políticas de Seguridad de la Información para el Buen Uso de los Activos de Información
•Política General del Subsistema de Seguridad y Privacidad de la Información 
•Gestión de incidentes, eventos y debilidades de Seguridad de la Información
</t>
    </r>
    <r>
      <rPr>
        <b/>
        <sz val="12"/>
        <rFont val="Arial"/>
        <family val="2"/>
      </rPr>
      <t>Acción 2:</t>
    </r>
    <r>
      <rPr>
        <sz val="12"/>
        <rFont val="Arial"/>
        <family val="2"/>
      </rPr>
      <t xml:space="preserve"> frente a esta actividad la Oficina de Control Interno evidenció que en la página web de la ADR se encuentra publicado el documento "PLAN ESTRATÉGICO DE SEGURIDAD DE LA INFORMACIÓN 2023-2026", el cual fue aprobado en sesión 001 del Comité Institucional de Gestión y Desempeño realizado el 30 de enero de 2024.
Una vez validado el cumplimiento de las dos (2) acciones, la OCI considera que por parte de la OTI se adoptaron medidas de mejora en lo que respecta a adopción, actualización y/o ajustes de controles asociados a la Seguridad de la Información, considerando de esta manera psoteriormente se deberá realziar seguimiento a su adecuada implementación.</t>
    </r>
  </si>
  <si>
    <t xml:space="preserve">2. Establecer un plan de implementación de Seguridad de la Información, orientado a las necesidades de la entidad, normatividad vigente y estándares de seguridad internacionales.
</t>
  </si>
  <si>
    <t xml:space="preserve">Plan Estratégico de Seguridad de la Información actualizado y vigente
</t>
  </si>
  <si>
    <r>
      <rPr>
        <b/>
        <sz val="12"/>
        <rFont val="Arial"/>
        <family val="2"/>
      </rPr>
      <t xml:space="preserve">Julio 2024: </t>
    </r>
    <r>
      <rPr>
        <sz val="12"/>
        <rFont val="Arial"/>
        <family val="2"/>
      </rPr>
      <t>Se informó por parte de la OTI lo siguiente:</t>
    </r>
    <r>
      <rPr>
        <i/>
        <sz val="12"/>
        <rFont val="Arial"/>
        <family val="2"/>
      </rPr>
      <t xml:space="preserve"> "Conforme al diagnostico del estado actual de implementación del Modelo de Seguridad y Privacidad de la Información, se estableció el plan de trabajo y actividad para la implementación y mantenimiento del sistema. El mismo se estableció en el documento Plan Estratégico de Seguridad y Privacidad de la Información 2023 - 2026,  el cual se encuentra actualización a enero de 2024 y publicado en la pagina de la ADR.
Como evidencia de lo anterior se adjunta Plan Estratégico de Seguridad y Privacidad de la Información".
</t>
    </r>
    <r>
      <rPr>
        <sz val="12"/>
        <rFont val="Arial"/>
        <family val="2"/>
      </rPr>
      <t>Al respecto se evidenció el documento "PLAN ESTRATÉGICO DE SEGURIDAD DE LA INFORMACIÓN 2023-2026", el cual data del 10 de enero de 2024, con lo cual se considera se dio cumplimiento a la acción.</t>
    </r>
  </si>
  <si>
    <t>Debilidades en el cumplimiento de la Política de Seguridad
Digital, frente a la inactivación de los servicios tecnológicos de funcionarios desvinculados de la Entidad</t>
  </si>
  <si>
    <t>Aplicación ineficaz de los lineamientos de seguridad, debido a la comunicación deficiente y desconocimiento de los mismos</t>
  </si>
  <si>
    <t>Solicitar la derogación de la resolución 081 de 2021.</t>
  </si>
  <si>
    <t>Política del Sistema de Gestión de Seguridad de la Información y Manual de políticas de Seguridad de la información para el buen uso de los activos de información claros, accesibles y que sean de fácil interpretación.</t>
  </si>
  <si>
    <r>
      <rPr>
        <b/>
        <sz val="12"/>
        <rFont val="Arial"/>
        <family val="2"/>
      </rPr>
      <t xml:space="preserve">Julio 2024: </t>
    </r>
    <r>
      <rPr>
        <sz val="12"/>
        <rFont val="Arial"/>
        <family val="2"/>
      </rPr>
      <t xml:space="preserve">Se informó por parte de la OTI lo siguiente </t>
    </r>
    <r>
      <rPr>
        <i/>
        <sz val="12"/>
        <rFont val="Arial"/>
        <family val="2"/>
      </rPr>
      <t xml:space="preserve">"Se generan documentos MO-GTI-001 Manual de Políticas de Seguridad de la Información para el Buen Uso de los Activos de Información y DE-GTI-001 Política General del Subsistema de Seguridad y Privacidad de la Información, los anteriores son formalmente liberados en el SGI y se encuentra publicados en el software Isolución.
Se emprendió el proceso de divulgación desde el mes de febrero y en la actualidad s incluyo en el Plan de Comunicación y Concientización del SGSI para la vigencia 2024.
Como evidencia de lo anterior se adjuntan los documentos y pantallazo de la publicación de los documentos en Isolución"
</t>
    </r>
    <r>
      <rPr>
        <sz val="12"/>
        <rFont val="Arial"/>
        <family val="2"/>
      </rPr>
      <t xml:space="preserve">
La Oficina de Control Interno evidenció la adopción del Manual de Poolíticas de Seguridad de la Información y la Política General del Subsistema de Seguridad y Privacidad de la Información, sin embargo, no se evidenció soporte de la derogación de la Resolución 821 de 2021, por lo que se concede un avance del 50%.</t>
    </r>
  </si>
  <si>
    <r>
      <t xml:space="preserve">La Oficina de control Interno evidenció la adopción el el sistema integrado de gestión de los siguientes documentos:
•MANUAL DE POLÍTICAS DE SEGURIDAD DE LA INFORMACIÓN PARA EL BUEN USO DE LOS ACTIVOS DE INFORMACIÓN, el cual data de octubre 2023
•POLÍTICA GENERAL DE SEGURIDAD Y PRIVACIDAD DE LA INFORMACIÓN, la cual data de octubre 2023
Es preciso señalar que la acción propuesta por la OTI señala  "Solicitar la derogación de la resolución 081 de 2021", sobre lo cual no se obtuvo evidencia de la gestión emprendida frente a ello.
Al respecto se insta a determinar la procedencia de esta situación y/o a soportar su cumplimiento. 
En virtud de ello, se concede un avance del 50% en cuento a la adopción de la Política de Seguridad y Privacidad de la Información propuesto como meta, faltando lo relacionado con la resolución 821 de 2021.
</t>
    </r>
    <r>
      <rPr>
        <b/>
        <sz val="12"/>
        <rFont val="Arial"/>
        <family val="2"/>
      </rPr>
      <t xml:space="preserve">
De otra parte, frente a la efectividad y posible cierre del hallazgo, se considera necesario conocer los nuevos controles relacionados con "inactivación de los servicios tecnológicos de funcionarios desvinculados de la Entidad", y su ejecución</t>
    </r>
  </si>
  <si>
    <t>Generar nuevos documentos, Política del Sistema de Gestión de Seguridad de la Información y Manual de políticas de Seguridad de la Información para el buen uso de los activos de información donde se definan claramente los roles y responsabilidades de las áreas de la ADR en materia de seguridad de la información.</t>
  </si>
  <si>
    <t>Política del Sistema de Gestión de Seguridad de la Información y Manual de políticas de Seguridad de la Información para el buen uso de los activos de información claros, accesibles y que sean de fácil interpretación</t>
  </si>
  <si>
    <r>
      <rPr>
        <b/>
        <sz val="12"/>
        <rFont val="Arial"/>
        <family val="2"/>
      </rPr>
      <t>Julio 2024:</t>
    </r>
    <r>
      <rPr>
        <sz val="12"/>
        <rFont val="Arial"/>
        <family val="2"/>
      </rPr>
      <t xml:space="preserve"> Se informó por parte de la OTI lo siguiente</t>
    </r>
    <r>
      <rPr>
        <i/>
        <sz val="12"/>
        <rFont val="Arial"/>
        <family val="2"/>
      </rPr>
      <t xml:space="preserve"> "Se generan documentos MO-GTI-001 Manual de Políticas de Seguridad de la Información para el Buen Uso de los Activos de Información y DE-GTI-001 Política General del Subsistema de Seguridad y Privacidad de la Información, los anteriores son formalmente liberados en el SGI y se encuentra publicados en el software Isolución.
Se emprendió el proceso de divulgación desde el mes de febrero y en la actualidad s incluyo en el Plan de Comunicación y Concientización del SGSI para la vigencia 2024.
Como evidencia de lo anterior se adjuntan los documentos y pantallazo de la publicación de los documentos en Isolución".
</t>
    </r>
    <r>
      <rPr>
        <sz val="12"/>
        <rFont val="Arial"/>
        <family val="2"/>
      </rPr>
      <t xml:space="preserve">
La Oficina de Control Interno evidenció la adopción del Manual de Poolíticas de Seguridad de la Información y la Política General del Subsistema de Seguridad y Privacidad de la Información, cumpliendo de esta manera lo propuesto en la acción.</t>
    </r>
  </si>
  <si>
    <r>
      <t xml:space="preserve">La Oficina de control Interno evidenció la adopción el el sistema integrado de gestión de los siguientes documentos:
•MANUAL DE POLÍTICAS DE SEGURIDAD DE LA INFORMACIÓN PARA EL BUEN USO DE LOS ACTIVOS DE INFORMACIÓN, el cual data de octubre 2023
•POLÍTICA GENERAL DE SEGURIDAD Y PRIVACIDAD DE LA INFORMACIÓN, la cual data de octubre 2023
Es preciso señalar que la acción propuesta por la OTI señala  "Solicitar la derogación de la resolución 081 de 2021", sobre lo cual no se obtuvo evidencia de la gestión emprendida frente a ello.
Al respecto se insta a determinar la procedencia de esta situación y/o a soportar su cumplimiento. 
En virtud de ello, se concede un avance del 100%
</t>
    </r>
    <r>
      <rPr>
        <b/>
        <sz val="12"/>
        <rFont val="Arial"/>
        <family val="2"/>
      </rPr>
      <t xml:space="preserve">
De otra parte, frente a la efectividad y posible cierre del hallazgo, se considera necesario conocer los nuevos controles relacionados con "inactivación de los servicios tecnológicos de funcionarios desvinculados de la Entidad", y su ejecución</t>
    </r>
  </si>
  <si>
    <t>Socializar las políticas de seguridad de la información a todas las áreas involucradas de manera directa en el funcionamiento del SGSI.</t>
  </si>
  <si>
    <t>Lineamientos plenamente comunicados a todas las áreas que tienen responsabilidades clave en la implementación del SGSI</t>
  </si>
  <si>
    <r>
      <rPr>
        <b/>
        <sz val="12"/>
        <rFont val="Arial"/>
        <family val="2"/>
      </rPr>
      <t>Julio 2024</t>
    </r>
    <r>
      <rPr>
        <sz val="12"/>
        <rFont val="Arial"/>
        <family val="2"/>
      </rPr>
      <t xml:space="preserve">: Se informó por parte de la OTI lo siguiente </t>
    </r>
    <r>
      <rPr>
        <i/>
        <sz val="12"/>
        <rFont val="Arial"/>
        <family val="2"/>
      </rPr>
      <t>"En la vigencia 2023 con la liberación de los documentos, se emprendió el proceso de divulgación y apropiación de los mismos. En el proceso, se realizo evaluación del nivel de concientización y cultura de seguridad de la información, donde se incluyeron preguntas de apropiación de los documentos liberados.
Como evidencia de lo anterior, se adjunta informe de medición de apropiación del Sistema de Gestión de Seguridad del 2023 donde se incluyo temas de política del SGSU y el manual de políticas del SGSI. 
Así mismo, a continuación se encuentra la grabación de la charla de divulgación realizada de los documentos para toda la entidad.
Es de tener en cuenta que  los temas, serán reforzados para la vigencia 2024 y ya se encuentra en el Plan de Comunicación y Concientización aprobado para la vigencia 2024"</t>
    </r>
  </si>
  <si>
    <r>
      <t xml:space="preserve">Frente a lo informado por la OTI, la OCI evidenció que a través de correo electrónico del 28 de noviembre de 2023, de asunto "Seguridad de la información un compromiso de todos", se socializó a nivel institucional la Cartilla Tips de Seguridad de la Información, socializando a su vez el MANUAL DE POLÍTICAS DE SEGURIDAD DE LA INFORMACIÓN PARA BUEN USO DE LOS ACTIVOS DE INFORMACIÓN y la POLÍTICA GENERAL DE SEGURIDAD Y PRIVACIDAD DE LA INFORMACIÓN.
De esta manera, se considera cumplida la acción.
</t>
    </r>
    <r>
      <rPr>
        <b/>
        <sz val="12"/>
        <rFont val="Arial"/>
        <family val="2"/>
      </rPr>
      <t>De otra parte, frente a la efectividad y posible cierre del hallazgo, se considera necesario conocer los nuevos controles relacionados con "inactivación de los servicios tecnológicos de funcionarios desvinculados de la Entidad", y su ejecución.</t>
    </r>
  </si>
  <si>
    <t xml:space="preserve">Incumplimiento de la gestión de vulnerabilidades identificadas de acuerdo con el Manual de Operaciones: MO-OST-003 Guía de aseguramiento de Servicios en la Red </t>
  </si>
  <si>
    <t>Incumplimiento de procedimiento, por documentos que no fueron apropiados en el proceso de tecnología y que no se adaptan a las necesidades o recursos de la entidad.</t>
  </si>
  <si>
    <t>Generación de nuevo procedimiento gestión de vulnerabilidades técnicas adaptado a las necesidades y recursos existentes de la entidad y con enfoque a análisis de activos de hardware y software.</t>
  </si>
  <si>
    <t>Borrador procedimiento y manual de gestión de
vulnerabilidades técnicas.</t>
  </si>
  <si>
    <t xml:space="preserve">Grupo de Seguridad de la Información de la Oficina de tecnología
</t>
  </si>
  <si>
    <r>
      <rPr>
        <b/>
        <sz val="12"/>
        <rFont val="Arial"/>
        <family val="2"/>
      </rPr>
      <t>Julio 2024:</t>
    </r>
    <r>
      <rPr>
        <sz val="12"/>
        <rFont val="Arial"/>
        <family val="2"/>
      </rPr>
      <t xml:space="preserve"> Se evidenció en el sistema Integrado de Gestión (Isolucion) que el 10 de julio de 2024 se adoptó el procedimiento "Gestion de Vulnerabilidades Tecnicas", cuyo objetivo es </t>
    </r>
    <r>
      <rPr>
        <i/>
        <sz val="12"/>
        <rFont val="Arial"/>
        <family val="2"/>
      </rPr>
      <t xml:space="preserve">"Establecer y estandarizar las actividades para identificar, prevenir y tratar las vulnerabilidades técnicas a los que están expuestos los componentes de la infraestructura tecnológica o activos de información de la Agencia de Desarrollo Rural"
</t>
    </r>
    <r>
      <rPr>
        <sz val="12"/>
        <rFont val="Arial"/>
        <family val="2"/>
      </rPr>
      <t xml:space="preserve">
Dado lo expuesto, se considera se dio cumplimiento a la acción.</t>
    </r>
  </si>
  <si>
    <t>De acuerdo con lo descrito en el avance cualitativo, se evidenció la adopción del procedimiento PR-GTI-010  "Gestion de Vulnerabilidades Tecnicas", con el cual se da cumplimiento a la acción.
Al respecto, se debe continuar el seguimiento al presente hallazgo, hasta tanto se de cumplimiento a la totalidad de acciones de mejoramiento propuestas, aunado a buscar soportar la corrección de los hechos observados en el hallazgo.</t>
  </si>
  <si>
    <t xml:space="preserve">Generación de plan de gestión de vulnerabilidades técnicas del SGSI para la vigencia 2023
</t>
  </si>
  <si>
    <t>Plan de gestión de Vulnerabilidades técnicas</t>
  </si>
  <si>
    <r>
      <rPr>
        <b/>
        <sz val="12"/>
        <rFont val="Arial"/>
        <family val="2"/>
      </rPr>
      <t>Julio 2024:</t>
    </r>
    <r>
      <rPr>
        <sz val="12"/>
        <rFont val="Arial"/>
        <family val="2"/>
      </rPr>
      <t xml:space="preserve"> Frente a la presente ación la OTI informó que</t>
    </r>
    <r>
      <rPr>
        <i/>
        <sz val="12"/>
        <rFont val="Arial"/>
        <family val="2"/>
      </rPr>
      <t xml:space="preserve"> "Una vez sea realizada la aprobación y liberación del nuevo procedimiento en Isolución se procederá con el proceso de apropiación y cumplimiento del mismo.
Para la actividad 2 agradezco su apoyo permitir la actualización a septiembre de 2024"
</t>
    </r>
    <r>
      <rPr>
        <sz val="12"/>
        <rFont val="Arial"/>
        <family val="2"/>
      </rPr>
      <t xml:space="preserve">
Dado lo expuesto, no se presentan avances para la presente acción, por lo que la misma se tipifica en estado ABIERTA - VENCIDA, y se insta a priroizar su ejecución. </t>
    </r>
  </si>
  <si>
    <t>Dado lo expuesto por la OTI frente al cumplimiento de la acción, lo cual redunda en que a la fecha del presente seguimiento no se tengan avances que soporten el cumplimiento de la acción, esta se tipifica en estado ABIERTA - VENCIDA, y se insta a priroizar su ejecución. 
Se recuerda al área que toda modificación a los planes de mejoramiento se deben gestionar a través de memorando dirigido al jefe de la OCI, presentando los ajustes requeridos con su respectivo sustento que lo motiva.</t>
  </si>
  <si>
    <t xml:space="preserve">Ejecutar plan de gestión de vulnerabilidades técnicas del SGSI para la vigencia 2023
</t>
  </si>
  <si>
    <t>Informes de Gestión de Vulnerabilidades Informes de Remediación</t>
  </si>
  <si>
    <t xml:space="preserve">Oficina de Tecnología de la Información
</t>
  </si>
  <si>
    <r>
      <rPr>
        <b/>
        <sz val="12"/>
        <rFont val="Arial"/>
        <family val="2"/>
      </rPr>
      <t>Julio 2024</t>
    </r>
    <r>
      <rPr>
        <sz val="12"/>
        <rFont val="Arial"/>
        <family val="2"/>
      </rPr>
      <t>: Frente a la presente ación la OTI informó que</t>
    </r>
    <r>
      <rPr>
        <i/>
        <sz val="12"/>
        <rFont val="Arial"/>
        <family val="2"/>
      </rPr>
      <t xml:space="preserve"> "Una vez sea realizada la aprobación y liberación del nuevo procedimiento en Isolución se procederá con el proceso de apropiación y cumplimiento del mismo.
Para la actividad 2 agradezco su apoyo permitir la actualización a septiembre de 2024"
</t>
    </r>
    <r>
      <rPr>
        <sz val="12"/>
        <rFont val="Arial"/>
        <family val="2"/>
      </rPr>
      <t xml:space="preserve">
Dado lo expuesto, no se presentan avances para la presente acción, por lo que la misma se tipifica en estado ABIERTA - VENCIDA, y se insta a priroizar su ejecución. </t>
    </r>
  </si>
  <si>
    <t>Solicitar la liberación del documento en el SGI a la Oficina de Planeación.</t>
  </si>
  <si>
    <t xml:space="preserve">Solicitud de liberación de documento en el SGI
</t>
  </si>
  <si>
    <t xml:space="preserve">Realizar la apropiación del documento gestión de vulnerabilidades técnicas al personal de la Oficina de Tecnología.
</t>
  </si>
  <si>
    <t>Acta de socialización del documento gestión de vulnerabilidades técnicas</t>
  </si>
  <si>
    <t xml:space="preserve">Asignación de calificación no congruente con las evidencias obtenidas en la fase de Diagnóstico MSPI </t>
  </si>
  <si>
    <r>
      <t xml:space="preserve">HALLAZGO NO ACEPTADO
</t>
    </r>
    <r>
      <rPr>
        <b/>
        <sz val="12"/>
        <rFont val="Arial"/>
        <family val="2"/>
      </rPr>
      <t>JUSTIFICACIÓN:</t>
    </r>
    <r>
      <rPr>
        <sz val="12"/>
        <rFont val="Arial"/>
        <family val="2"/>
      </rPr>
      <t xml:space="preserve"> “Este hallazgo en particular la oficina no lo acepta, teniendo en cuenta que los criterios de evaluación de los controles son subjetivos, si bien existen criterios y escalas para la evaluación, estas están sujetas a interpretaciones por parte de quien lo diligencia, adicionalmente, en las brechas están todas las actividades pendientes por ejecutar respecto a cada control, de este modo no se desconocen las falencias existentes. Por lo que este hallazgo no es aceptado por la oficina de tecnologías de la información”.
</t>
    </r>
    <r>
      <rPr>
        <b/>
        <sz val="12"/>
        <rFont val="Arial"/>
        <family val="2"/>
      </rPr>
      <t xml:space="preserve">CONCEPTO OCI: </t>
    </r>
    <r>
      <rPr>
        <sz val="12"/>
        <rFont val="Arial"/>
        <family val="2"/>
      </rPr>
      <t>La Oficina de Control Interno no comparte la justificación de la Oficina de Tecnologías de la Información debido a:
1. No se presentó información o evidencia que desvirtúen las situaciones identificadas.
2. Cada nivel de la escala utilizada para evaluar los controles contiene las características únicas que permiten determinar la valoración dada, eliminando la subjetividad relacionada.
3. La escala está definida por la norma ISO 27001:2013, la cual es utilizada por el Instrumento de identificación de la línea base de seguridad: Autodiagnóstico.</t>
    </r>
  </si>
  <si>
    <r>
      <rPr>
        <b/>
        <sz val="12"/>
        <rFont val="Arial"/>
        <family val="2"/>
      </rPr>
      <t xml:space="preserve">Julio 2024: </t>
    </r>
    <r>
      <rPr>
        <sz val="12"/>
        <rFont val="Arial"/>
        <family val="2"/>
      </rPr>
      <t xml:space="preserve">La OTI informó frente a la presente acción lo siguiente: </t>
    </r>
    <r>
      <rPr>
        <i/>
        <sz val="12"/>
        <rFont val="Arial"/>
        <family val="2"/>
      </rPr>
      <t>"Se realiza actualización del diagnostico del Modelo de Seguridad y Privacidad de la información con corte 31 de diciembre de 2023
Como evidencia se adjunta autodiagnóstico. Teniendo en cuenta la sensibilidad de la información de brechas de seguridad que se encuentra en este archivo, es importante que el documento sea tratado como documento reservado por la Oficina de Control Interno, no podrá ser publicado o divulgado externamente."</t>
    </r>
  </si>
  <si>
    <t>En primera medida se debe señalar que, ante la no aceptación del hallazgo por parte de la OTI, y siendo este ratificado por la OCI, se dificulta cuantificar un grado de avance de corrección del presente hallazgo.
De otra parte, se sumistró el diagnóstico del Modelo de Seguridad y Privacidad de la Información con corte a 31 de diciembre de 2023, sin embargo, es indispensable determinar controles que exsiten al interior de la OTI para asegurar la realización de un autodiagnóstico de manera adecuada e integra, aunado a que en la verificación de dicho documento, no se evidencia congruencia en su diligenciamiento así como se considera no está totalmente diligenciado.
Dado lo expuesto, se hace necesario documentar el proceder de la ejecución del citado autodiagnóstico, detallando controles para su diligenciamiento y revisión, acatando los lineamientos existentes para ello.
Por lo expuesto, se mantiene abierto el presente hallazgo.</t>
  </si>
  <si>
    <t xml:space="preserve">Incumplimiento de política de control de acceso por no
actualización de contraseñas de cuentas genéricas </t>
  </si>
  <si>
    <t>Deficiencias en la aplicación de los lineamientos de seguridad establecidos</t>
  </si>
  <si>
    <t>Actualización de los lineamientos relacionados con el control de acceso lógico para que se adecuen.</t>
  </si>
  <si>
    <t>Lineamientos actualizados y adecuados con las
necesidades de la entidad.</t>
  </si>
  <si>
    <r>
      <rPr>
        <b/>
        <sz val="12"/>
        <rFont val="Arial"/>
        <family val="2"/>
      </rPr>
      <t>Julio 2024:</t>
    </r>
    <r>
      <rPr>
        <sz val="12"/>
        <rFont val="Arial"/>
        <family val="2"/>
      </rPr>
      <t xml:space="preserve"> Se evidenció en el sistema Integrado de Gestión (Isolucion) que el 22 de mayo de 2024 se adoptó el procedimiento "Control de Acceso Lógico", cuyo objetivo es </t>
    </r>
    <r>
      <rPr>
        <i/>
        <sz val="12"/>
        <rFont val="Arial"/>
        <family val="2"/>
      </rPr>
      <t xml:space="preserve">"Definir los lineamientos y las actividades para controlar y gestionar el acceso lógico a los diversos sistemas de información, equipos y en general de los recursos digitales de la ADR, con el objetivo de garantizar su confidencialidad, integridad y disponibilidad."
</t>
    </r>
    <r>
      <rPr>
        <sz val="12"/>
        <rFont val="Arial"/>
        <family val="2"/>
      </rPr>
      <t>A su vez, se evidenció la adopción del</t>
    </r>
    <r>
      <rPr>
        <i/>
        <sz val="12"/>
        <rFont val="Arial"/>
        <family val="2"/>
      </rPr>
      <t xml:space="preserve"> "MANUAL DE CONTROL DE ACCESO LÓGICO", </t>
    </r>
    <r>
      <rPr>
        <sz val="12"/>
        <rFont val="Arial"/>
        <family val="2"/>
      </rPr>
      <t>aprobado el 10 de mayo de 2024</t>
    </r>
    <r>
      <rPr>
        <i/>
        <sz val="12"/>
        <rFont val="Arial"/>
        <family val="2"/>
      </rPr>
      <t xml:space="preserve">
</t>
    </r>
    <r>
      <rPr>
        <sz val="12"/>
        <rFont val="Arial"/>
        <family val="2"/>
      </rPr>
      <t xml:space="preserve">
Dado lo expuesto, se considera se dio cumplimiento a la acción.</t>
    </r>
  </si>
  <si>
    <t>De acuerdo con lo descrito en el avance cualitativo, se evidenció la adopción del procedimiento PR-GTI-008  "Control de Acceso Lógico", así como del  "MANUAL DE CONTROL DE ACCESO LÓGICO", con lo cual se da cumplimiento a la acción.
Al respecto, se debe continuar el seguimiento al presente hallazgo, hasta tanto se de cumplimiento a la totalidad de acciones de mejoramiento propuestas, aunado a buscar soportar la corrección de los hechos observados en el hallazgo.</t>
  </si>
  <si>
    <t>Solicitar a la Oficina de Planeación que se brinde acceso de lectura por defecto a toda la Oficina de TI para la documentación disponible en Isolución.</t>
  </si>
  <si>
    <t>Acceso a consulta de los lineamientos vigentes del
Sistema de Gestión de Seguridad para toda la Oficina de TI</t>
  </si>
  <si>
    <r>
      <rPr>
        <b/>
        <sz val="12"/>
        <rFont val="Arial"/>
        <family val="2"/>
      </rPr>
      <t xml:space="preserve">Julio 2024: </t>
    </r>
    <r>
      <rPr>
        <sz val="12"/>
        <rFont val="Arial"/>
        <family val="2"/>
      </rPr>
      <t>Frente a la presente ación la OTI informó que</t>
    </r>
    <r>
      <rPr>
        <i/>
        <sz val="12"/>
        <rFont val="Arial"/>
        <family val="2"/>
      </rPr>
      <t xml:space="preserve"> "Una vez sea realizada la aprobación y liberación del nuevo procedimiento en Isolución se procederá con el proceso de apropiación y cumplimiento del mismo.
Para la actividad 2 agradezco su apoyo permitir la actualización a septiembre de 2024"
</t>
    </r>
    <r>
      <rPr>
        <sz val="12"/>
        <rFont val="Arial"/>
        <family val="2"/>
      </rPr>
      <t xml:space="preserve">
Dado lo expuesto, no se presentan avances para la presente acción, por lo que la misma se tipifica en estado ABIERTA - VENCIDA, y se insta a priroizar su ejecución. </t>
    </r>
  </si>
  <si>
    <t xml:space="preserve">Realizar comunicación de los lineamientos establecidos a los roles que tienen una interacción directa con la gestión de control de acceso.
</t>
  </si>
  <si>
    <t xml:space="preserve">Lineamientos comunicados y apropiados por el
personal de la Oficina de TI
</t>
  </si>
  <si>
    <t>Informe OCI-2020-037 PARTICIPACIÓN Y ATENCIÓN AL CIUDADANO</t>
  </si>
  <si>
    <t xml:space="preserve">OCI-2020-037  </t>
  </si>
  <si>
    <t>Participación y Atención al Ciudadano</t>
  </si>
  <si>
    <t>Desviaciones en la formulación del Plan de Participación Ciudadana.</t>
  </si>
  <si>
    <t>Desconocimiento del procedimiento de Participación Ciudadana</t>
  </si>
  <si>
    <t xml:space="preserve">1. Revisar, ajustar y actualizar el procedimiento de Participación Ciudadana (PR-PAC-002), teniendo en cuenta la operatividad del proceso, ajustar los controles y lineamientos para su cumplimiento en donde se determine: un responsable para cada actividad, periodicidad y se defina cómo se realiza la misma; especificando la evidencia que soporta su cumplimiento. </t>
  </si>
  <si>
    <t xml:space="preserve">Procedimiento de Participación Ciudadana actualizado </t>
  </si>
  <si>
    <t>Analista T2 Grado 06</t>
  </si>
  <si>
    <t>30-abr2021
17-07-2023</t>
  </si>
  <si>
    <t>Claudia Marcela Pinzón Martínez
Maicol Stiven Zipamocha</t>
  </si>
  <si>
    <r>
      <t xml:space="preserve">La Secretaría General - Dirección Administrativa y Financiera (Grupo Atención al Ciudadano),a través de correo electrónico del 17 de julio de 2023, informó:
</t>
    </r>
    <r>
      <rPr>
        <i/>
        <sz val="12"/>
        <rFont val="Arial"/>
        <family val="2"/>
      </rPr>
      <t xml:space="preserve">
"Teniendo en cuenta lo solicitado en el correo que precede, de manera atenta informamos que la actualización del proceso de Servicio al Ciudadano se realizó mediante mesas técnicas en el equipo de trabajo, de manera conjunta con la Secretaria General -Dra. Elizabeth Gómez y posterior socialización y validación con la Oficina de Planeación de la Entidad, en donde se hicieron los ajustes acordados . En el proceso de actualización se analizó en detalle el ciclo PHVA Planear, Hacer, Verificar y Actuar, actividades previstas para dar cumplimiento de la implementación de la política pública propia de la materia en Servicio al Ciudadano, dejando como objetivo: Asesorar y orientar a los Ciudadanos, organizaciones y grupos de valor, mediante los distintos canales de servicio dispuestos por la Agencia de Desarrollo Rural, así como responder en términos de ley a las peticiones, quejas, reclamos, sugerencias y denuncias recibidas, lo cual se logra con la articulación institucional con acciones desde el front office (atención a ciudadanos mediante los canales de servicio presencial, telefónico virtual) y back office (quehacer institucional de las dependencias de la Agencia para atender los requerimientos ciudadanos que llegan vía sistema de gestión documental).
Así mismo, se incluyó en la actualización, actividades propias de evaluación de la percepción frente al servicio recibido, para dar cuenta de la gestión realizada por la Entidad, frente al servicio requerido por el Ciudadano, organización o grupo de valor.
En este contexto, y para dar cuenta del quehacer institucional en la materia y de acuerdo con la política pública de Servicio al Ciudadano, se actualizaron también los procedimientos que hacen parte del proceso, para garantizar la coherencia frente al accionar institucional."</t>
    </r>
  </si>
  <si>
    <r>
      <rPr>
        <b/>
        <sz val="12"/>
        <color theme="1"/>
        <rFont val="Arial"/>
        <family val="2"/>
      </rPr>
      <t>Nota:</t>
    </r>
    <r>
      <rPr>
        <sz val="12"/>
        <color theme="1"/>
        <rFont val="Arial"/>
        <family val="2"/>
      </rPr>
      <t xml:space="preserve"> Mediante memorando 20236000016943 del 4 de abril de 2023, con alcance realizado el 28 de abril de 2023, se solicitó la ampliación de plazo de ejecución de la presente acción.
Dado el sustento presentad por el proceso, respecto a la actualización en el SIG de la documentación asociada a este, se pudo observar lo siguiente:
En sesión 07 del Comité Institucional de Gestión y Desempeño realizada el 12 de mayo de 2023, en el numeral 9 "Proposiciones y varios", se presentó ante los participantes la actualización documentall, partiendo de la caracterización del proceso, sobre lo cual en el acta del comité se plasmó lo siguiente:
"la caracterización tiene cambios desde el nombre, hasta cada una de las actividades del ciclo Planear, Hacer, Verificar y Actuar – PHVA. Ahora bien, en la propuesta, para el nuevo nombre se tiene “Proceso del Servicio al Ciudadano” el objetivo y alcance para esta propuesta lo detalla de la siguiente manera: 
</t>
    </r>
    <r>
      <rPr>
        <b/>
        <u/>
        <sz val="12"/>
        <color theme="1"/>
        <rFont val="Arial"/>
        <family val="2"/>
      </rPr>
      <t>Objetivo:</t>
    </r>
    <r>
      <rPr>
        <sz val="12"/>
        <color theme="1"/>
        <rFont val="Arial"/>
        <family val="2"/>
      </rPr>
      <t xml:space="preserve"> Asesorar y orientar a los Ciudadanos, organizaciones y grupos de valor, mediante los distintos canales de servicio dispuestos por la Agencia de Desarrollo Rural, así como responder en términos de ley a las peticiones, quejas, reclamos, sugerencias y denuncias recibidas
</t>
    </r>
    <r>
      <rPr>
        <b/>
        <u/>
        <sz val="12"/>
        <color theme="1"/>
        <rFont val="Arial"/>
        <family val="2"/>
      </rPr>
      <t xml:space="preserve">
Alcance: </t>
    </r>
    <r>
      <rPr>
        <sz val="12"/>
        <color theme="1"/>
        <rFont val="Arial"/>
        <family val="2"/>
      </rPr>
      <t xml:space="preserve">Inicia con la recepción de los requerimientos formulados por los ciudadanos, organizaciones y grupos de valor ante la Agencia de Desarrollo Rural, hasta obtener la respuesta a dichos requerimientos y finaliza con la evaluación de la percepción ciudadana frente a los servicios recibidos.
Se culmina señalando que "Ahora bien, se informa que hacer esa modificación del proceso, conlleva realizar la eliminación del Procedimiento de Participación Ciudadana, todo esto en concordancia del accionar actual en el tema del Servicio al Ciudadano y en línea con las políticas que ha determinado el gobierno por parte de la Secretaria General.".
Se entiende que la eliminación del procedimiento de "Participación Ciudadana", se da luego de analizar y ajustar el proceso a la política pública de Servicio al Ciudadano, señalando entonces que los temas de participación Ciudadana, hacen parte del accionar institucional liderado desde la Oficina de Planeación y Comunicaciones, desde los escenarios de Rendición de Cuentas y demás acciones propias de la materia, en donde se dará apoyo a la gestión, según sea requerido.
De esta manera, teniendo en cuenta que el presente hallazgo se originó por el incumplimiento de  criterios procedimentales de participación ciudadana, y dada la actualización del proceso mencionada, no se considera viable la ejecución de las acciones propuestas, puesto que la situación de hecho que originó el hallazgo ha sido modificada, por lo cual ningún actuara por parte del Proceso de Atención al Ciudadano será efectivo.
De esta manera se considera que se debe dar por cerrado el hallazgo.
</t>
    </r>
  </si>
  <si>
    <t>2. Socializar el procedimiento de Participación Ciudadana (PR-PAC-002) a los enlaces encargados de reportar las actividades del cumplimiento del plan de participación 2021 y al interior del proceso.
Socializar el procedimiento por correo electrónico a todas las áreas de la ADR.</t>
  </si>
  <si>
    <t>Procedimiento socializado por correo electrónico, y de manera virtual o presencial.</t>
  </si>
  <si>
    <t>Debilidades en la gestión documental del proceso</t>
  </si>
  <si>
    <t xml:space="preserve">3. Implementar un repositorio de información (SharePoint) donde se conserve la documentación del cumplimiento de cada una de las actividades del plan de participación ciudadana. Esta actividad debe quedar registrada dentro del desarrollo del procedimiento de Participación Ciudadana. Esto, con el fin de soportar la gestión realizada y el cumplimiento del cronograma establecido. </t>
  </si>
  <si>
    <t>Carpeta creada (SharePoint) y actualizada de forma trimestral</t>
  </si>
  <si>
    <t>Gestor T1 
Grado 09</t>
  </si>
  <si>
    <t>La Secretaría General - Dirección Administrativa y Financiera (Grupo Atención al Ciudadano), informó:
Se implementó el repositorio de información de share point dentro de la carpeta de Secretaria General, este tiene como nombre atención al ciudadano. https://adrgov.sharepoint.com/ADR/SG/Atencion%20al%20Ciudadano/SitePages/Inicio.aspx?e=1%3A19919543bf9141d495cc867ace9f9f04&amp;CT=1619455269820&amp;OR=OWA%2DNT&amp;CID=cac2589f%2Db3d7%2Db4a0%2Dc79b%2Db7643df45d96</t>
  </si>
  <si>
    <t xml:space="preserve">OCI-2020-037 </t>
  </si>
  <si>
    <t xml:space="preserve">Incumplimiento en la comunicación, socialización y ejecución de las actividades definidas en el cronograma del Plan de Participación Ciudadana </t>
  </si>
  <si>
    <t>Desconocimiento de los compromisos adquiridos en el plan de participación ciudadana aprobado.</t>
  </si>
  <si>
    <t>1. Revisar, ajustar y actualizar el procedimiento de Participación Ciudadana (PR-PAC-002) fortaleciendo las actividades de control, comunicación y seguimiento al plan de participación ciudadana, teniendo en cuenta la operatividad del proceso.</t>
  </si>
  <si>
    <t>Procedimiento de Participación Ciudadana actualizado</t>
  </si>
  <si>
    <r>
      <rPr>
        <b/>
        <sz val="12"/>
        <color theme="1"/>
        <rFont val="Arial"/>
        <family val="2"/>
      </rPr>
      <t>Nota:</t>
    </r>
    <r>
      <rPr>
        <sz val="12"/>
        <color theme="1"/>
        <rFont val="Arial"/>
        <family val="2"/>
      </rPr>
      <t xml:space="preserve"> Mediante memorando 20236000016943 del 4 de abril de 2023, con alcance realizado el 28 de abril de 2023, se solicitó la ampliación de plazo de ejecución de la presente acción.
En primera medida, es preciso señalar que las acciones 3 y 5, fueron ejecutadas de acuerdo con lo planteado.
De otra parte, respecto a las acciones 1, 2 y 4, dado el sustento presentado por el proceso, respecto a la actualización en el SIG de la documentación asociada a este, se pudo observar lo siguiente:
En sesión 07 del Comité Institucional de Gestión y Desempeño realizada el 12 de mayo de 2023, en el numeral 9 "Proposiciones y varios", se presentó ante los participantes la actualización documentall, partiendo de la caracterización del proceso, sobre lo cual en el acta del comité se plasmó lo siguiente:
"la caracterización tiene cambios desde el nombre, hasta cada una de las actividades del ciclo Planear, Hacer, Verificar y Actuar – PHVA. Ahora bien, en la propuesta, para el nuevo nombre se tiene “Proceso del Servicio al Ciudadano” el objetivo y alcance para esta propuesta lo detalla de la siguiente manera: 
</t>
    </r>
    <r>
      <rPr>
        <b/>
        <u/>
        <sz val="12"/>
        <color theme="1"/>
        <rFont val="Arial"/>
        <family val="2"/>
      </rPr>
      <t>Objetivo:</t>
    </r>
    <r>
      <rPr>
        <sz val="12"/>
        <color theme="1"/>
        <rFont val="Arial"/>
        <family val="2"/>
      </rPr>
      <t xml:space="preserve"> Asesorar y orientar a los Ciudadanos, organizaciones y grupos de valor, mediante los distintos canales de servicio dispuestos por la Agencia de Desarrollo Rural, así como responder en términos de ley a las peticiones, quejas, reclamos, sugerencias y denuncias recibidas
</t>
    </r>
    <r>
      <rPr>
        <b/>
        <u/>
        <sz val="12"/>
        <color theme="1"/>
        <rFont val="Arial"/>
        <family val="2"/>
      </rPr>
      <t xml:space="preserve">
Alcance: </t>
    </r>
    <r>
      <rPr>
        <sz val="12"/>
        <color theme="1"/>
        <rFont val="Arial"/>
        <family val="2"/>
      </rPr>
      <t xml:space="preserve">Inicia con la recepción de los requerimientos formulados por los ciudadanos, organizaciones y grupos de valor ante la Agencia de Desarrollo Rural, hasta obtener la respuesta a dichos requerimientos y finaliza con la evaluación de la percepción ciudadana frente a los servicios recibidos.
Se culmina señalando que "Ahora bien, se informa que hacer esa modificación del proceso, conlleva realizar la eliminación del Procedimiento de Participación Ciudadana, todo esto en concordancia del accionar actual en el tema del Servicio al Ciudadano y en línea con las políticas que ha determinado el gobierno por parte de la Secretaria General.".
Se entiende que la eliminación del procedimiento de "Participación Ciudadana", se da luego de analizar y ajustar el proceso a la política pública de Servicio al Ciudadano, señalando entonces que los temas de participación Ciudadana, hacen parte del accionar institucional liderado desde la Oficina de Planeación y Comunicaciones, desde los escenarios de Rendición de Cuentas y demás acciones propias de la materia, en donde se dará apoyo a la gestión, según sea requerido.
De esta manera, teniendo en cuenta que el presente hallazgo se originó por el incumplimiento de  criterios procedimentales de participación ciudadana, y dada la actualización del proceso mencionada, no se considera viable la ejecución de las acciones propuestas, puesto que la situación de hecho que originó el hallazgo ha sido modificada, por lo cual ningún actuara por parte del Proceso de Atención al Ciudadano será efectivo.
De esta manera se considera que se debe dar por cerrado el hallazgo.
</t>
    </r>
  </si>
  <si>
    <t>2. Socializar el procedimiento de Participación Ciudadana (PR-PAC-002) a los enlaces encargados de reportar las actividades del cumplimiento del Plan de Participación Ciudadana 2021.
Socializar el procedimiento por correo electrónico a todas las áreas de la ADR</t>
  </si>
  <si>
    <t>Procedimiento socializado por correo electrónico, y de manera virtual o presencial</t>
  </si>
  <si>
    <t>Falta de designación formal de un responsable para realizar el seguimiento (documentar, consolidar y reportar) a los indicadores y resultados de la implementación del plan de participación ciudadana.</t>
  </si>
  <si>
    <t>3. Designar formalmente a un funcionario y/o contratista del proceso de Participación y Atención al Ciudadano como responsable de realizar el seguimiento a los indicadores, documentar, consolidar el soporte respectivo y reportar al líder del proceso trimestralmente.</t>
  </si>
  <si>
    <t>Designación del responsable.
Seguimientos trimestrales realizados</t>
  </si>
  <si>
    <r>
      <rPr>
        <b/>
        <sz val="12"/>
        <rFont val="Arial"/>
        <family val="2"/>
      </rPr>
      <t xml:space="preserve">Abril 2021: </t>
    </r>
    <r>
      <rPr>
        <sz val="12"/>
        <rFont val="Arial"/>
        <family val="2"/>
      </rPr>
      <t xml:space="preserve">La Secretaría General - Dirección Administrativa y Financiera (Grupo Atención al Ciudadano), informó:
A traves de la circular 012 se solicitó la designación de los enlaces en atención al plan de participación ciudadana.
</t>
    </r>
    <r>
      <rPr>
        <b/>
        <sz val="12"/>
        <rFont val="Arial"/>
        <family val="2"/>
      </rPr>
      <t xml:space="preserve">Julio 2023: </t>
    </r>
    <r>
      <rPr>
        <sz val="12"/>
        <rFont val="Arial"/>
        <family val="2"/>
      </rPr>
      <t>Se allegó copia del contrato N° 3662023, cuyo objetivo es "Prestar sus servicios profesionales en la secretaría general, para apoyar las actividades de implementación y seguimiento de las políticas de servicio al ciudadano, participación ciudadana y transparencia y acceso a la información definidas en el modelo integrado de planeación y gestión de la entidad", y en el cual, se observó como obligaciones contractuales, las siguientes:
2. Participar en la construcción y revisión de informes que se producen, en materia de Servicio al Ciudadano, transparencia, acceso a la Información y rendición de cuentas.
4. Apoyar el seguimiento del Plan de Acción y Plan de Mejoramiento, en los temas relacionados con Servicio al Ciudadano, transparencia, acceso a la Información y rendición de cuentas. 
6. Apoyar en las actividades de recolección y procesamiento de la información y datos generados dentro del Proceso de Participación y atención al ciudadano. 
Dado lo anterior, se considera que se cuenta con el profesional encargado de realizar actividades de consolidación, procesamiento de información y construcción de informes derivados de la gestión de Atención al Ciudadano, por lo cual se da por cumplida la acción.</t>
    </r>
  </si>
  <si>
    <t>Omisión de la documentación de los seguimientos realizados.</t>
  </si>
  <si>
    <t>4. Realizar de forma trimestral un reporte ejecutivo del cumplimiento de las actividades del Plan de Participación Ciudadana, en donde se comunicará el seguimiento al cumplimiento del cronograma de dicho plan, teniendo en cuenta los indicadores establecidos. Este reporte debe ser entregado al Líder del Proceso, con el fin de tomar acciones oportunas en caso de desviaciones.</t>
  </si>
  <si>
    <t>4 reportes ejecutivos trimestrales</t>
  </si>
  <si>
    <r>
      <rPr>
        <b/>
        <sz val="12"/>
        <rFont val="Arial"/>
        <family val="2"/>
      </rPr>
      <t xml:space="preserve">Abril 2021: </t>
    </r>
    <r>
      <rPr>
        <sz val="12"/>
        <rFont val="Arial"/>
        <family val="2"/>
      </rPr>
      <t xml:space="preserve">La Secretaría General - Dirección Administrativa y Financiera (Grupo Atención al Ciudadano) no reporto la gestión realizada de esta acción ni documentación soporte que permitiera verificar el grado de avance y/o cumplimiento frente al reporte del primer trimestre de 2021.
</t>
    </r>
    <r>
      <rPr>
        <b/>
        <sz val="12"/>
        <rFont val="Arial"/>
        <family val="2"/>
      </rPr>
      <t xml:space="preserve">
Julio 2023:</t>
    </r>
    <r>
      <rPr>
        <sz val="12"/>
        <rFont val="Arial"/>
        <family val="2"/>
      </rPr>
      <t xml:space="preserve"> Si bien la acción se encuentra en términos, dadas las explicaciones para las acciones 1 y 2, no es viable la ejecución de la presente acción.</t>
    </r>
  </si>
  <si>
    <t xml:space="preserve">5. Implementar un repositorio de información (SharePoint) donde se conserve la documentación del cumplimiento de cada una de las actividades del Plan de Participación Ciudadana; esta actividad debe quedar registrada dentro del desarrollo del procedimiento de Participación Ciudadana. Esto, con el fin de soportar la gestión realizada del cumplimiento del cronograma establecido. </t>
  </si>
  <si>
    <t>Gestor T1 - Grado 09</t>
  </si>
  <si>
    <t>Deficiencias e incumplimiento de los lineamientos establecidos para la aplicación de las encuestas de calidad de servicio y satisfacción del usuario.</t>
  </si>
  <si>
    <t>Desconocimiento de los lineamientos metodológicos contenidos en el procedimiento "Evaluación de Satisfacción del Servicio Prestado“ (PR-PAC-004) y la aplicación de encuestas.</t>
  </si>
  <si>
    <t>1. Revisar, ajustar y actualizar el procedimiento “Evaluación de Satisfacción del Servicio Prestado” (PR-PAC-004), teniendo en cuenta la operatividad del proceso, ajustar los controles y lineamientos para su cumplimiento en donde se determine: asignación de un responsable para cada actividad, se defina una periodicidad y cómo se realiza la misma, especificando la evidencia que soporta su cumplimiento.</t>
  </si>
  <si>
    <t>Procedimiento de Evaluación de Satisfacción del Servicio Prestado actualizado</t>
  </si>
  <si>
    <t>30-abr2021
06-07-2023</t>
  </si>
  <si>
    <r>
      <rPr>
        <b/>
        <sz val="12"/>
        <rFont val="Arial"/>
        <family val="2"/>
      </rPr>
      <t xml:space="preserve">Abril 2021: </t>
    </r>
    <r>
      <rPr>
        <sz val="12"/>
        <rFont val="Arial"/>
        <family val="2"/>
      </rPr>
      <t xml:space="preserve">La Secretaría General - Dirección Administrativa y Financiera (Grupo Atención al Ciudadano), informó:
El procedimiento se encuentra en la etapa de borrador a la espera de la información solicitada a la OTI para la digitalización de la encuesta y su tabulación.
</t>
    </r>
    <r>
      <rPr>
        <b/>
        <sz val="12"/>
        <rFont val="Arial"/>
        <family val="2"/>
      </rPr>
      <t xml:space="preserve">
Julio 2023:</t>
    </r>
    <r>
      <rPr>
        <sz val="12"/>
        <rFont val="Arial"/>
        <family val="2"/>
      </rPr>
      <t xml:space="preserve"> Se observó en el Sistema Integrado de Gestión que el 11 de agosto de 2021 se adoptó la versión 5 del procedimiento PR-PAC-004 "EVALUACIÓN DE SATISFACCIÓN DEL SERVICIO PRESTADO"</t>
    </r>
  </si>
  <si>
    <t xml:space="preserve">La Oficina de Control Interno observó que el 11 de agosto de 2021 se aprobó la versión 5 del procedimiento PR-Pac-004 EVALUACIÓN DE SATISFACCIÓN DEL SERVICIO PRESTADO, en el cual se ajustó la  el desarrollo del procedimiento estableciendo controles para la verificación de la información.
Adicionalmente, por parte del proceso se allegó información relacionada con:
•Indicaciones para la aplicación de las encuestas de satisfacción para el tercer informe de 2022, en los cuales e copia a los directores de las UTTs
•Reiteración de información a las UTTs frente a los incumplimientos procedimentales en la aplicación de encuentas
•Soportes de aplicación de encuentas de la UTT 4 y 8 y el soporte de envío a nivel Central
De igual forma se observó que en la página Web de la ADR se encuentran publicados los informes de Calidad de Servicio y Satisfacción del Ciudadano y Usuario
De esta manera, se puede concluir que el proceso se encuentra dando cumplimiento procedimiental en lo que respecta a la reiteración de aporte de información, la consolidación de datos y la emisión de los informes de resultados, por lo cual, se considera que las acciones ejecutadas han sido efectivas y por ende es viable el cierre del hallazgo.
</t>
  </si>
  <si>
    <t>2. Realizar capacitación al personal encargado de los Puntos de Atención al Ciudadano sobre los lineamientos metodológicos del procedimiento “Evaluación de Satisfacción del Servicio Prestado” (PR-PAC-004) y las características del formato F-PAC-004 (Encuesta) para realizar la aplicación adecuada de este instrumento.</t>
  </si>
  <si>
    <t>3 capacitaciones realizadas al personal encargado de los Puntos de Atención al Ciudadano</t>
  </si>
  <si>
    <r>
      <rPr>
        <b/>
        <sz val="12"/>
        <rFont val="Arial"/>
        <family val="2"/>
      </rPr>
      <t xml:space="preserve">Abril 2021: </t>
    </r>
    <r>
      <rPr>
        <sz val="12"/>
        <rFont val="Arial"/>
        <family val="2"/>
      </rPr>
      <t xml:space="preserve">No hay avance, teniendo en cuenta que a la fecha el procedimiento no se ha actualizado.
</t>
    </r>
    <r>
      <rPr>
        <b/>
        <sz val="12"/>
        <rFont val="Arial"/>
        <family val="2"/>
      </rPr>
      <t xml:space="preserve">
Junio 2023: </t>
    </r>
    <r>
      <rPr>
        <sz val="12"/>
        <rFont val="Arial"/>
        <family val="2"/>
      </rPr>
      <t xml:space="preserve">Los responsables de proceso allegaron capturas de pantalla de reuniones realizadas de manera virtual, cuyos objetivos fueron:
Reunión 16-mar-2021: Primera capacitación enlaces atención al ciudadano
Reunión 2-mar-2022: Inducción 2022 - Enlaces Atención al Ciudadano
Reunión 24-may-2022: Capacitación procedimiento PR-PAC-004
</t>
    </r>
  </si>
  <si>
    <t>La Oficina de Control Interno observó que en los meses de marzo 2021, marzo y mayo 2022, se brindó capacitación a los enlaces designados por las unidades Técnicas Territoriales para llevar a cabo actividades de atención al ciudadano.
De esta manera se considera se dio cumplimiento a la acción de mejora propuesta.</t>
  </si>
  <si>
    <t>Insuficiencia de personal o falta de asignación de este a labores de seguimiento y monitoreo al cumplimiento de los lineamientos establecidos.</t>
  </si>
  <si>
    <t>3. Asignar mediante circular los Enlaces de Atención al Ciudadano para dar cumplimiento al monitoreo y control de los lineamientos establecidos en el procedimiento.</t>
  </si>
  <si>
    <t>1 circular emitida
13 respuestas de UTT</t>
  </si>
  <si>
    <t>Claudia Marcela Pinzón Martínez</t>
  </si>
  <si>
    <t>La Secretaría General - Dirección Administrativa y Financiera (Grupo Atención al Ciudadano), informó:
A traves de la circular 011 se solicitó la designación de los enlaces en atención al plan de participación ciudadana</t>
  </si>
  <si>
    <t>La Ofiicina de Control Interno  evidenció Circular 012 del 24 de febrero de 2021, la cual tiene como asunto  "Actualización enlaces Atención al Ciudadano en las UTT", así mismo, se evidenció la respuesta emitida de cada uno de las UTT.
Queda pendiente veriifcar la efectividad de esta acción, donde se verificará el envío periodicamente de cada una de las UTT's.
De esta manera se considera se dio cumplimiento a la acción de mejora propuesta.</t>
  </si>
  <si>
    <t>4. Implementar una actividad de control dentro del procedimiento para realizar seguimiento y monitoreo al cumplimiento de la muestra de las encuestas solicitadas y efectuar la correcta aplicación y oportunidad de estas.</t>
  </si>
  <si>
    <t>Procedimiento de Evaluación de Satisfacción del Servicio Prestado actualizado.</t>
  </si>
  <si>
    <r>
      <rPr>
        <b/>
        <sz val="12"/>
        <rFont val="Arial"/>
        <family val="2"/>
      </rPr>
      <t xml:space="preserve">Abril 2021: </t>
    </r>
    <r>
      <rPr>
        <sz val="12"/>
        <rFont val="Arial"/>
        <family val="2"/>
      </rPr>
      <t xml:space="preserve">La Secretaría General - Dirección Administrativa y Financiera (Grupo Atención al Ciudadano), informó:
El procedimiento se encuentra en la etapa de borrador a la espera de la información solicitada a la OTI para la digitalización de la encuesta y su tabulación.
</t>
    </r>
    <r>
      <rPr>
        <b/>
        <sz val="12"/>
        <rFont val="Arial"/>
        <family val="2"/>
      </rPr>
      <t xml:space="preserve">
Julio 2023:</t>
    </r>
    <r>
      <rPr>
        <sz val="12"/>
        <rFont val="Arial"/>
        <family val="2"/>
      </rPr>
      <t xml:space="preserve"> Se observó en el Sistema Integrado de Gestión que el 11 de agosto de 2021 se adoptó la versión 5 del procedimiento PR-PAC-004 "EVALUACIÓN DE SATISFACCIÓN DEL SERVICIO PRESTADO", en las cuales, se ajustó la redacción de las actividades 6 y 7, del numeral 6 "Desarrollo", quedando de la siguiente manera:
Actividad 6 "Analizar y validar la información recibida": El nivel central valida en el FORM las evidencias entregadas por los enlaces de las UTT´s y sede central en donde se revisa el buen diligenciamiento del FORM o (F-PAC-0044) (F-PAC-009) que permita la correcta y completa elaboración del informe de resultados de las encuestas.
Actividad 7 "Devolver la información":  
Si no se puede utilizar la herramienta digital (FORM) y en la tabulación se encuentran inconsistencias en el formato (F-PAC-009) o la encuesta no brinda la información adecuada, se envía un correo al enlace de atención al ciudadano de la UTT o sede central con copia al Director territorial para que se corrija el formato (F-PAC-009) y se verifique la información diligenciada en la encuesta"</t>
    </r>
  </si>
  <si>
    <t>La Oficina de Control Interno observó que el 11 de agosto de 2021 se aprobó la versión 5 del procedimiento PR-Pac-004 EVALUACIÓN DE SATISFACCIÓN DEL SERVICIO PRESTADO, en el cual se ajustó la  el desarrollo del procedimiento estableciendo atividades de validación de información apartada por las UTTs y de reiteración ante inconsistencias o información no adecuada para su tabulación
De esta manera se considera se dio cumplimiento a la acción de mejora propuesta.</t>
  </si>
  <si>
    <t>Inconsistencias en resultados reportados en el Informe de Evaluación de la Encuesta</t>
  </si>
  <si>
    <t xml:space="preserve">Falta de mecanismos de control que permitan identificar la veracidad de los resultados de la evaluación aplicada, como de la información tabulada y, por consiguiente, publicada </t>
  </si>
  <si>
    <t>1. Revisar, ajustar y actualizar el procedimiento “Evaluación de Satisfacción del Servicio Prestado” (PR-PAC-004) fortaleciendo las actividades de control de consolidación y elaboración del informe de resultados de la encuesta, teniendo en cuenta la operatividad del proceso, bajo la implementación de filtros de verificación que soportan el informe.</t>
  </si>
  <si>
    <r>
      <t xml:space="preserve">Procedimiento de </t>
    </r>
    <r>
      <rPr>
        <sz val="12"/>
        <color rgb="FF000000"/>
        <rFont val="Arial"/>
        <family val="2"/>
      </rPr>
      <t>Evaluación de Satisfacción del Servicio Prestado actualizado</t>
    </r>
  </si>
  <si>
    <t>La Oficina de Control Interno observó que el 11 de agosto de 2021 se aprobó la versión 5 del procedimiento PR-PAC-004 EVALUACIÓN DE SATISFACCIÓN DEL SERVICIO PRESTADO, en el cual se ajustó la  el desarrollo del procedimiento estableciendo controles para la verificación de la información que aportan las territoriales para la emisión de los informes de análisis de encuestas de satisfacción.
A su vez, se observó el cumplimiento de la segunda acción respecto a la realización de capacitaciones al personal encargado de los puntos de atención al ciudadano, frente al procedimiento PR-PAC-004, entro otro tipo de capacitaciones.
De igual forma se observó que en la página Web de la ADR se encuentran publicados los informes de Calidad de Servicio y Satisfacción del Ciudadano y Usuario.
Esta Oficina llevó a cabo la validación de la información contenida en la "TERCERA ENCUESTA DE CALIDAD DE
SERVICIO Y SATISFACCIÓN DEL CIUDADANO Y
USUARIO", observando que se aplicó correctamente la metodología para la selección de muestras de encuestas y los resultados sustraídos de las mismas, por lo cual, se consideran que las acciones han ayudado a mejorar la gestión del proceso, por lo cual se consdiera viable el cierre del hallazgo.</t>
  </si>
  <si>
    <t>2. Socializar el procedimiento de Evaluación de Satisfacción del Servicio Prestado” (PR-PAC-004) al personal encargado de los Puntos de Atención al Ciudadano.
Socializar el procedimiento por correo electrónico a todas las áreas de la ADR.</t>
  </si>
  <si>
    <r>
      <rPr>
        <b/>
        <sz val="12"/>
        <rFont val="Arial"/>
        <family val="2"/>
      </rPr>
      <t xml:space="preserve">Abril 2021: </t>
    </r>
    <r>
      <rPr>
        <sz val="12"/>
        <rFont val="Arial"/>
        <family val="2"/>
      </rPr>
      <t xml:space="preserve">No hay avance, teniendo en cuenta que a la fecha el procedimiento no se ha actualizado.
</t>
    </r>
    <r>
      <rPr>
        <b/>
        <sz val="12"/>
        <rFont val="Arial"/>
        <family val="2"/>
      </rPr>
      <t xml:space="preserve">
Julio 2023: </t>
    </r>
    <r>
      <rPr>
        <sz val="12"/>
        <rFont val="Arial"/>
        <family val="2"/>
      </rPr>
      <t xml:space="preserve">Los responsables de proceso allegaron capturas de pantalla de reuniones realizadas de manera virtual, cuyos objetivos fueron:
Reunión 16-mar-2021: Primera capacitación enlaces atención al ciudadano
Reunión 2-mar-2022: Inducción 2022 - Enlaces Atención al Ciudadano
Reunión 24-may-2022: Capacitación procedimiento PR-PAC-004
Así mismo se allegaron soportes de cápsulas informativas a través de las cuales se informó a colaboradores y servidores de la Entidad sobre la publicación de los informes de análisis de encuestas de satisfacción de la Entidad
</t>
    </r>
  </si>
  <si>
    <t>Inobservancia de Identificación de acciones para mejorar la calidad de la atención al ciudadano</t>
  </si>
  <si>
    <t>Desconocimiento del procedimiento de Evaluación de Satisfacción del Servicio Prestado (PR-PAC-004)</t>
  </si>
  <si>
    <t>1. Revisar, ajustar y actualizar el Procedimiento de Evaluación de Satisfacción del Servicio Prestado (PR-PAC-004), fortaleciendo la actividad de control de socialización e Identificación de acciones para mejorar la calidad de la atención al ciudadano en donde se determine:   responsable, la periodicidad y se defina como se realiza la misma; especificando la evidencia que soporta su cumplimiento.</t>
  </si>
  <si>
    <t>Procedimiento de Evaluación de Satisfacción del Servicio Prestado (PR-PAC-004) actualizado</t>
  </si>
  <si>
    <r>
      <t>La Oficina de Control Interno observó que se dio cumplimiento a la totalidad de acciones propuestas, de la siguiente manera:
• El 11 de agosto de 2021 se aprobó la versión 5 del procedimiento PR-Pac-004 EVALUACIÓN DE SATISFACCIÓN DEL SERVICIO PRESTADO, en el cual se ajustó la  el desarrollo del procedimiento donde se estableció, en la actividad N° 10 "Identificar acciones para mejorar la calidad de la atención al ciudadano", lo siguiente:
"Presentación de forma presencial o virtual del Informe de resultados de la encuesta a las UTT´s de la Agencia y establecer acciones para mejorar la calidad de la atención al ciudadano".
• Se realizaron las capacitaciones del procedimiento actualizado al personal cuyas funciones se encuentran relacionadas con la atención al ciudadano.
•Se cuenta con personal formalmente designado (por obligaciones contractuales), para realizar la recopilación, consolidación, análisis y elaboración de informes de la gestión de atención al ciudadano.
•Se cuenta con repositorio documental (virtual), para la conservación de la documentación derivada de las gestiones del proceso.
De otra parte, de acuerdo con lo establecido en la actividad 10 del procedimiento PR-PAC-004, en donde se estableció</t>
    </r>
    <r>
      <rPr>
        <i/>
        <sz val="12"/>
        <color theme="1"/>
        <rFont val="Arial"/>
        <family val="2"/>
      </rPr>
      <t xml:space="preserve"> "Presentación de forma presencial o virtual del Informe de resultados de la encuesta a las UTT´s de la Agencia y establecer acciones para mejorar la calidad de la atención al ciudadano", se informó por parte de los procesos que "durante la vigencia del 2022 y el 1 cuatrimestre del 2023 la calificación y satisfacción de los  ciudadanos y usuarios supera el 95% de aprobación por lo cual se realizan recomendaciones preventivas y de fortalecimiento sin requerirse de elaborar y/o construir un plan de mejora"</t>
    </r>
    <r>
      <rPr>
        <sz val="12"/>
        <color theme="1"/>
        <rFont val="Arial"/>
        <family val="2"/>
      </rPr>
      <t>, lo cual fue corroborado por la OCI en los informes publicados en la página Web de la ADR, observando que la calificación de la prestación del servicio y satisfacción del ciudadano para la ADR es positiva, , lo cual conlleva a no tener la necesidad de formular un plan de mejora, no obstante, en el informe se disponen de recomendaciones para mantener esta calificación, por lo cual se considera que las acciones emprendidas han permitido fortalecer la gestión del proceso.</t>
    </r>
    <r>
      <rPr>
        <sz val="12"/>
        <color rgb="FFFF0000"/>
        <rFont val="Arial"/>
        <family val="2"/>
      </rPr>
      <t xml:space="preserve">
</t>
    </r>
  </si>
  <si>
    <t>2. Socializar el procedimiento de Evaluación de Satisfacción del Servicio Prestado (PR-PAC-004) actualizado a servidores del punto de atención al ciudadano en el nivel central y a los enlaces encargados de realizar las actividades del procedimiento.</t>
  </si>
  <si>
    <t>Procedimiento socializado por correo electrónico y virtual o presencial</t>
  </si>
  <si>
    <r>
      <rPr>
        <b/>
        <sz val="12"/>
        <rFont val="Arial"/>
        <family val="2"/>
      </rPr>
      <t xml:space="preserve">Abril 2021: </t>
    </r>
    <r>
      <rPr>
        <sz val="12"/>
        <rFont val="Arial"/>
        <family val="2"/>
      </rPr>
      <t xml:space="preserve">No hay avance, teniendo en cuenta que a la fecha el procedimiento no se ha actualizado.
</t>
    </r>
    <r>
      <rPr>
        <b/>
        <sz val="12"/>
        <rFont val="Arial"/>
        <family val="2"/>
      </rPr>
      <t xml:space="preserve">
Julio 2023: </t>
    </r>
    <r>
      <rPr>
        <sz val="12"/>
        <rFont val="Arial"/>
        <family val="2"/>
      </rPr>
      <t xml:space="preserve">Los responsables de proceso allegaron capturas de pantalla de reuniones realizadas de manera virtual, cuyos objetivos fueron:
Reunión 16-mar-2021: Primera capacitación enlaces atención al ciudadano
Reunión 2-mar-2022: Inducción 2022 - Enlaces Atención al Ciudadano
Reunión 24-may-2022: Capacitación procedimiento PR-PAC-004
</t>
    </r>
  </si>
  <si>
    <t>Inobservancia en la implementación y seguimiento a las actividades de control aplicables a la unidad auditada.</t>
  </si>
  <si>
    <r>
      <t xml:space="preserve">3. Designar un miembro del equipo de Participación y Atención al Ciudadano como responsable de realizar </t>
    </r>
    <r>
      <rPr>
        <sz val="12"/>
        <color theme="1"/>
        <rFont val="Arial"/>
        <family val="2"/>
      </rPr>
      <t>seguimiento al plan de mejora, consolide, documente y reporte su avance al líder del proceso mensualmente.</t>
    </r>
  </si>
  <si>
    <t>Correo electrónico de asignación del responsable</t>
  </si>
  <si>
    <r>
      <rPr>
        <b/>
        <sz val="12"/>
        <rFont val="Arial"/>
        <family val="2"/>
      </rPr>
      <t xml:space="preserve">Abril 2021: </t>
    </r>
    <r>
      <rPr>
        <sz val="12"/>
        <rFont val="Arial"/>
        <family val="2"/>
      </rPr>
      <t xml:space="preserve">La Secretaría General - Dirección Administrativa y Financiera (Grupo Atención al Ciudadano), informó:
Mediante correo electrónico del Secretario General se realizó la designación de responsabilidades que permitan la mejora del proceso y el seguimiento de los planes de mejoramiento 
</t>
    </r>
    <r>
      <rPr>
        <b/>
        <sz val="12"/>
        <rFont val="Arial"/>
        <family val="2"/>
      </rPr>
      <t xml:space="preserve">Julio 2023: </t>
    </r>
    <r>
      <rPr>
        <sz val="12"/>
        <rFont val="Arial"/>
        <family val="2"/>
      </rPr>
      <t>Se allegó copia del contrato N° 3662023, cuyo objetivo es "Prestar sus servicios profesionales en la secretaría general, para apoyar las actividades de implementación y seguimiento de las políticas de servicio al ciudadano, participación ciudadana y transparencia y acceso a la información definidas en el modelo integrado de planeación y gestión de la entidad", y en el cual, se observó como obligaciones contractuales, las siguientes:
2. Participar en la construcción y revisión de informes que se producen, en materia de Servicio al Ciudadano, transparencia, acceso a la Información y rendición de cuentas.
4. Apoyar el seguimiento del Plan de Acción y Plan de Mejoramiento, en los temas relacionados con Servicio al Ciudadano, transparencia, acceso a la Información y rendición de cuentas. 
6. Apoyar en las actividades de recolección y procesamiento de la información y datos generados dentro del Proceso de Participación y atención al ciudadano. 
Dado lo anterior, se considera que se cuenta con el profesional encargado de realizar actividades de consolidación, procesamiento de información y construcción de informes derivados de la gestión de Atención al Ciudadano, por lo cual se da por cumplida la acción.</t>
    </r>
  </si>
  <si>
    <t>4. Crear un repositorio de información (SharePoint) donde se conserve la documentación del cumplimiento de cada de las actividades del Procedimiento de Evaluación de Satisfacción del Servicio Prestado esto quedará registrado dentro del desarrollo del Procedimiento.</t>
  </si>
  <si>
    <t>Carpeta creada (SharePoint) y actualizada de forma cuatrimestral</t>
  </si>
  <si>
    <r>
      <rPr>
        <b/>
        <sz val="12"/>
        <color theme="1"/>
        <rFont val="Arial"/>
        <family val="2"/>
      </rPr>
      <t xml:space="preserve">Abril 2021: </t>
    </r>
    <r>
      <rPr>
        <sz val="12"/>
        <color theme="1"/>
        <rFont val="Arial"/>
        <family val="2"/>
      </rPr>
      <t>La Secretaría General - Dirección Administrativa y Financiera (Grupo Atención al Ciudadano), informó:
Se implementó el repositorio de información de share point dentro de la carpeta de Secretaria General, este tiene como nombre atención al ciudadano. https://adrgov.sharepoint.com/ADR/SG/Atencion%20al%20Ciudadano/SitePages/Inicio.aspx?e=1%3A19919543bf9141d495cc867ace9f9f04&amp;CT=1619455269820&amp;OR=OWA%2DNT&amp;CID=cac2589f%2Db3d7%2Db4a0%2Dc79b%2Db7643df45d96
Julio 2023:  No se obutvo evidencia de la actualización periodica del repositorio creado para el proceso de Participación y Atención al Ciudadano, como se dispuso en la acción.</t>
    </r>
  </si>
  <si>
    <t>Omisión de lineamientos procedimentales para la divulgación de la Oferta Institucional, Trámites y Servicios</t>
  </si>
  <si>
    <t>Desconocimiento del procedimiento Oferta Institucional, Trámites y Servicios (PR-PAC-003)</t>
  </si>
  <si>
    <r>
      <t>1. Revisar, ajustar y actualizar el procedimiento “</t>
    </r>
    <r>
      <rPr>
        <sz val="12"/>
        <color theme="1"/>
        <rFont val="Arial"/>
        <family val="2"/>
      </rPr>
      <t xml:space="preserve">Oferta Institucional, Trámites y Servicios (PR-PAC-003), teniendo en cuenta la operatividad del proceso donde se fortalecerán las actividades de control, definiendo: </t>
    </r>
    <r>
      <rPr>
        <sz val="12"/>
        <color rgb="FF000000"/>
        <rFont val="Arial"/>
        <family val="2"/>
      </rPr>
      <t xml:space="preserve">un responsable, periodicidad, cómo se realiza el control, </t>
    </r>
    <r>
      <rPr>
        <sz val="12"/>
        <color theme="1"/>
        <rFont val="Arial"/>
        <family val="2"/>
      </rPr>
      <t>qué hacer cuando éste no se pueda ejecutar como está establecido y</t>
    </r>
    <r>
      <rPr>
        <sz val="12"/>
        <color rgb="FF000000"/>
        <rFont val="Arial"/>
        <family val="2"/>
      </rPr>
      <t xml:space="preserve"> la evidencia que soporta su cumplimiento.</t>
    </r>
  </si>
  <si>
    <r>
      <t>Procedimiento “</t>
    </r>
    <r>
      <rPr>
        <sz val="12"/>
        <color theme="1"/>
        <rFont val="Arial"/>
        <family val="2"/>
      </rPr>
      <t>Oferta Institucional, Trámites y Servicios” (PR-PAC-003)</t>
    </r>
    <r>
      <rPr>
        <sz val="12"/>
        <color rgb="FF000000"/>
        <rFont val="Arial"/>
        <family val="2"/>
      </rPr>
      <t xml:space="preserve"> actualizado</t>
    </r>
  </si>
  <si>
    <t>30-abr2021
06-07-2023
02-06-2024</t>
  </si>
  <si>
    <t>Claudia Marcela Pinzón Martínez
Maicol Stiven Zipamocha
Carolina Saavedra Manco</t>
  </si>
  <si>
    <r>
      <rPr>
        <b/>
        <sz val="12"/>
        <rFont val="Arial"/>
        <family val="2"/>
      </rPr>
      <t xml:space="preserve">Abril 2021: </t>
    </r>
    <r>
      <rPr>
        <sz val="12"/>
        <rFont val="Arial"/>
        <family val="2"/>
      </rPr>
      <t xml:space="preserve">El procedimiento se encuentra en la etapa de borrador.
</t>
    </r>
    <r>
      <rPr>
        <b/>
        <sz val="12"/>
        <rFont val="Arial"/>
        <family val="2"/>
      </rPr>
      <t xml:space="preserve">Julio 2023: </t>
    </r>
    <r>
      <rPr>
        <sz val="12"/>
        <rFont val="Arial"/>
        <family val="2"/>
      </rPr>
      <t xml:space="preserve">Se observó en el Sistema Integrado de Gestión que el 23 de agosto de 2021 se adoptó la versión 4 del procedimiento PR-PAC-003 "Oferta Institucional, Trámites y Servicios"
</t>
    </r>
    <r>
      <rPr>
        <b/>
        <sz val="12"/>
        <rFont val="Arial"/>
        <family val="2"/>
      </rPr>
      <t>Junio 2024:</t>
    </r>
    <r>
      <rPr>
        <sz val="12"/>
        <rFont val="Arial"/>
        <family val="2"/>
      </rPr>
      <t xml:space="preserve">
En el seguimiento realizado por la Oficina de Control Interno en el marco de la auditoría de Servicio al Ciudadano, se observó que el procedimiento  PR-PAC-003 OFERTA INSTITUCIONAL, TRÁMITES Y SERVICIOS, continua en la versión versión 4 del 06 de julio de 2021, por lo tanto, no se evidenciaron los ajustes requeridos que permita corroborar la efectividad de la acción.</t>
    </r>
  </si>
  <si>
    <t>La oficina de Control Interno realizó una evaluación del cumplimiento de las acciones propuestas para eliminar la causa raíz del presente hallazgo, observando que se llevaron a cabo las siguientes acciones:
 -El 21 de agosto de 2021 se aprobó la versión 4 del procedimiento PR-PAC-003 OFERTA INSTITUCIONAL, TRÁMITES Y SERVICIOS
 - Se evidenció que en la página web de la ADR, en el vinvulo "Participa / Participación para el diagnóstico de necesidades e identificación de Problemas", se dispone del documento "Instructivo Ferias PAC",el cual además fue socializado de manera masiva a los colaboradores y servidores de la Entidad a través de cápsula informativa remitida mediante correo electrón
 -La Oficina de Control Interno observó que a través de cápsula informativa dirigida a la totalidad de servidores y colaboradores, se socializó la actualización del procedimiento PR-PAC-003 OFERTA INSTITUCIONAL, TRÁMITES Y SERVICIOS, en su versión 4.
 -La Oficina de Control Interno evidenció la implementación del repositorio de información de share point y el cargue de documentación asociada a ferias.
Dado lo anterior, se consideran cumplidas las acciones definidas por el proceso, no obstante, en la validación realizada por la Oficina de Control Interno se evidenció que en las ferias de participación ciudadana no se están aplicando los lineamientos procedimentales existentes, toda vez que se observó lo siguiente:
a. No se evidenció el diligenciamiento del formato F-PAC-001-Registro de usuarios atendidos, para la feria llevada a cabo en el municipio de Tadó-Chocó
b. Una vez verificada la información aportada por el proceso de Servicio al Ciudadano, se observó que 04 ferias, de un total de 08, llevadas a cabo en los municipios de Santander de Quilichao-Cauca, Hacarí-Norte de Santander, Tadó-Chocó y Barbosa Santander no contaban con el formato de encuesta de satisfacción
c. Al verificar los soportes remitidos por el proceso de Servicio al Ciudadano, se evidenció que 06 ferias sobre un total de 08, celebradas en los municipios de San Jacinto-Bolívar, Sardinata-Norte de Santander, Santander de Quilichao-Cauca, Hacarí-Norte de Santander, Tadó-Chocó y Barbosa Santander Dibulla-La Guajira y Acarí-Norte de Santander no cuentan con el respectivo registro de tratamiento de datos.
Teniendo en cuenta lo anterior la Oficina de Control Interno considera que las acciones ejecutadas no son efectivdas, dado que existe reiteración de los hechos observados en el presente hallazgo, por lo cual se invita al proceso a realizar una reformulación del presente plan en línea con lo observado en el informe OCI-2024-013.</t>
  </si>
  <si>
    <t>2. Crear y divulgar un instructivo de las actividades que se deben realizar antes durante y después de asistir a una feria.
Remitir el instructivo a todo el personal de la Agencia, mediante circular emitida por Secretaría General.</t>
  </si>
  <si>
    <t>Instructivo socializado y remitido a todo el personal de la Agencia</t>
  </si>
  <si>
    <t>30-abr2021
06-07-2023
17-06-2024</t>
  </si>
  <si>
    <r>
      <rPr>
        <b/>
        <sz val="12"/>
        <rFont val="Arial"/>
        <family val="2"/>
      </rPr>
      <t xml:space="preserve">Abril 2021: </t>
    </r>
    <r>
      <rPr>
        <sz val="12"/>
        <rFont val="Arial"/>
        <family val="2"/>
      </rPr>
      <t xml:space="preserve">Se encuentra en borrador para firma del Secretario General
</t>
    </r>
    <r>
      <rPr>
        <b/>
        <sz val="12"/>
        <rFont val="Arial"/>
        <family val="2"/>
      </rPr>
      <t xml:space="preserve">Julio 2023: </t>
    </r>
    <r>
      <rPr>
        <sz val="12"/>
        <rFont val="Arial"/>
        <family val="2"/>
      </rPr>
      <t xml:space="preserve">La Secretaría General informó que "Se creó Instructivo de Participación en Ferias de Atención al Ciudadano de la ADR. Se encuentra en la página web de la ADR en “Participa” y “Descripción General”, sobre lo cual la Oficina de control Interno logró corroborar la existencia de dicho instructivo, el cual data de abril de 2021, el cual además fue socializado de manera masiva a los colaboradores y servidores de la Entidad a través de cápsula informativa remitida mediante correo electrónico.
</t>
    </r>
    <r>
      <rPr>
        <b/>
        <sz val="12"/>
        <rFont val="Arial"/>
        <family val="2"/>
      </rPr>
      <t>Junio 2024:</t>
    </r>
    <r>
      <rPr>
        <sz val="12"/>
        <rFont val="Arial"/>
        <family val="2"/>
      </rPr>
      <t xml:space="preserve">  Se evalúa el cumplimiento de los lineamientos procedimentales aplicados en las ferias (Registro de usuarios atendidos, registro de PQRSD, encuestas y autorización de tratamiento de datos personales), observando debilidades en los controles.</t>
    </r>
  </si>
  <si>
    <t>3. Socializar el procedimiento “Oferta Institucional, Trámites y Servicios” (PR-PAC-003) actualizado a todo el personal de la ADR y servidores del Punto de Atención al Ciudadano en el nivel central y a los enlaces encargados de realizar las actividades del procedimiento.</t>
  </si>
  <si>
    <r>
      <rPr>
        <b/>
        <sz val="12"/>
        <rFont val="Arial"/>
        <family val="2"/>
      </rPr>
      <t xml:space="preserve">Abril 2021: </t>
    </r>
    <r>
      <rPr>
        <sz val="12"/>
        <rFont val="Arial"/>
        <family val="2"/>
      </rPr>
      <t xml:space="preserve">No hay avance, teniendo en cuenta que a la fecha el procedimiento no se ha actualizado.
</t>
    </r>
    <r>
      <rPr>
        <b/>
        <sz val="12"/>
        <rFont val="Arial"/>
        <family val="2"/>
      </rPr>
      <t xml:space="preserve">Julio 2023: </t>
    </r>
    <r>
      <rPr>
        <sz val="12"/>
        <rFont val="Arial"/>
        <family val="2"/>
      </rPr>
      <t xml:space="preserve">Se Allegó correo electrónico a través del cual se emitió cápsula informativa, socialización la actualización del procedimiento PR-PAC-003
</t>
    </r>
    <r>
      <rPr>
        <b/>
        <sz val="12"/>
        <rFont val="Arial"/>
        <family val="2"/>
      </rPr>
      <t xml:space="preserve">Junio 2024: </t>
    </r>
    <r>
      <rPr>
        <sz val="12"/>
        <rFont val="Arial"/>
        <family val="2"/>
      </rPr>
      <t>Se observó socialización del procedimiento</t>
    </r>
  </si>
  <si>
    <t xml:space="preserve">4. Crear un repositorio de información (SharePoint) donde se conserve la documentación de las ferias en las que ha participado la Agencia. </t>
  </si>
  <si>
    <t>Carpeta creada (SharePoint) y actualizada de forma quincenal</t>
  </si>
  <si>
    <t>Gestor T1 –Grado 09
Servidores y contratistas que asistan a ferias</t>
  </si>
  <si>
    <t>30-abr2021
06-07-2023
17-06-2024</t>
  </si>
  <si>
    <r>
      <rPr>
        <b/>
        <sz val="12"/>
        <color theme="1"/>
        <rFont val="Arial"/>
        <family val="2"/>
      </rPr>
      <t xml:space="preserve">Abril 2021: </t>
    </r>
    <r>
      <rPr>
        <sz val="12"/>
        <color theme="1"/>
        <rFont val="Arial"/>
        <family val="2"/>
      </rPr>
      <t xml:space="preserve">La Secretaría General - Dirección Administrativa y Financiera (Grupo Atención al Ciudadano), informó:
Se implementó el repositorio de información de share point dentro de la carpeta de Secretaria General, este tiene como nombre atención al ciudadano. https://adrgov.sharepoint.com/ADR/SG/Atencion%20al%20Ciudadano/SitePages/Inicio.aspx?e=1%3A19919543bf9141d495cc867ace9f9f04&amp;CT=1619455269820&amp;OR=OWA%2DNT&amp;CID=cac2589f%2Db3d7%2Db4a0%2Dc79b%2Db7643df45d96
</t>
    </r>
    <r>
      <rPr>
        <b/>
        <sz val="12"/>
        <color theme="1"/>
        <rFont val="Arial"/>
        <family val="2"/>
      </rPr>
      <t xml:space="preserve">Julio 2023: </t>
    </r>
    <r>
      <rPr>
        <sz val="12"/>
        <color theme="1"/>
        <rFont val="Arial"/>
        <family val="2"/>
      </rPr>
      <t xml:space="preserve"> No se obutvo evidencia de la actualización periodica del repositorio creado para el proceso de Participación y Atención al Ciudadano, como se dispuso en la acción.
</t>
    </r>
    <r>
      <rPr>
        <b/>
        <sz val="12"/>
        <color theme="1"/>
        <rFont val="Arial"/>
        <family val="2"/>
      </rPr>
      <t xml:space="preserve">
Junio 2024:  </t>
    </r>
    <r>
      <rPr>
        <sz val="12"/>
        <color theme="1"/>
        <rFont val="Arial"/>
        <family val="2"/>
      </rPr>
      <t>Se obtuvo evidencia del repositorio de información para la conservación de los documentos asociados a la participación en ferias.https://adrgov.sharepoint.com/ADR/SG/Atencion%20al%20Ciudadano/SitePages/Inicio.aspx?RootFolder=%2FADR%2FSG%2FAtencion%20al%20Ciudadano%2FDocumentos%20compartidos%2FOFERTA%20MISIONAL%2C%20TRAMITES%20Y%20SERVICIOS&amp;FolderCTID=0x0120008C408B238DADF94C80990FC0D0D3659A&amp;View=%7B4C09652B%2DA751%2D465D%2D88BE%2D093F26FC0C9B%7D</t>
    </r>
  </si>
  <si>
    <t>Incumplimiento de la Política de Administración de Riesgo
adoptada por la Entidad</t>
  </si>
  <si>
    <t>Desconocimiento de los lineamientos metodológicos contenidos en la Política de Administración del Riesgo (DE-SIG-002) y en la Guía para la administración del riesgo y el diseño de controles en entidades públicas.</t>
  </si>
  <si>
    <t>1. Solicitar a la Oficina de Planeación capacitar al personal del Proceso de Participación y Atención al Ciudadano sobre los lineamientos metodológicos contenidos en la Política de Administración del Riesgo (DE-SIG-002) y en la Guía para la administración del riesgo y el diseño de controles en entidades públicas.</t>
  </si>
  <si>
    <t>Soporte de asistencia a una Capacitación</t>
  </si>
  <si>
    <t>Técnico Asistencial 01 Grado -12</t>
  </si>
  <si>
    <r>
      <rPr>
        <b/>
        <sz val="12"/>
        <color theme="1"/>
        <rFont val="Arial"/>
        <family val="2"/>
      </rPr>
      <t xml:space="preserve">Abril 2021: </t>
    </r>
    <r>
      <rPr>
        <sz val="12"/>
        <color theme="1"/>
        <rFont val="Arial"/>
        <family val="2"/>
      </rPr>
      <t xml:space="preserve">La Secretaría General - Dirección Administrativa y Financiera (Grupo Atención al Ciudadano), informó:
Se realizó la solicitud y capacitación a la oficina de planeación con el fin de capacitar a los enlaces y el personal del punto de atención al ciudadano de la sede central en la política de administración del riesgo.
</t>
    </r>
    <r>
      <rPr>
        <b/>
        <sz val="12"/>
        <color theme="1"/>
        <rFont val="Arial"/>
        <family val="2"/>
      </rPr>
      <t xml:space="preserve">
Julio 2023: </t>
    </r>
    <r>
      <rPr>
        <sz val="12"/>
        <color theme="1"/>
        <rFont val="Arial"/>
        <family val="2"/>
      </rPr>
      <t>Se obtuvo evidencia de correo electrónico del 12 de abril de 2021, a través del cual se solicitó a la Oficina de Planeación se brindara una capacitación relacionada con la Política de Administración de riesgos de la Entidad, sobre lo cual se observó que se llevaron a cabo dos capacitaciones, los días 21 de abril de 2021 y 6 de octubre de 2022.</t>
    </r>
  </si>
  <si>
    <r>
      <rPr>
        <b/>
        <sz val="12"/>
        <color theme="1"/>
        <rFont val="Arial"/>
        <family val="2"/>
      </rPr>
      <t xml:space="preserve">Acción 1: </t>
    </r>
    <r>
      <rPr>
        <sz val="12"/>
        <color theme="1"/>
        <rFont val="Arial"/>
        <family val="2"/>
      </rPr>
      <t xml:space="preserve">Se evidenció soporte de solicitud de capacitación, así como el soporte de la capacitación realizada el 20 de abril de 2021 y 6 de octubre de 2022, sobre la politica de riesgos de la Entidad.
</t>
    </r>
    <r>
      <rPr>
        <b/>
        <sz val="12"/>
        <color theme="1"/>
        <rFont val="Arial"/>
        <family val="2"/>
      </rPr>
      <t>Acción 2:</t>
    </r>
    <r>
      <rPr>
        <sz val="12"/>
        <color theme="1"/>
        <rFont val="Arial"/>
        <family val="2"/>
      </rPr>
      <t xml:space="preserve"> Dado que la actualización de los riesgos de la Entidad se realiza de manera anual, la Oficina de control Interno corroboró que el proceso de Participación y de Atención al Ciudadano contaba con los riesgos, tanto de gestión como de corrupción, dispuestos en la página Web de la Entidad, desde la vigencia 2021 a 2023. Para la vigencia 2023, se contó con soportes de listados de asistencia, en donde se corroboró la participación conjunta del proceso y de la Oficina de Planeación en la construcción de los riesgos.
De otra parte, en esta misma vigencia se observó que el proceso llevó a cabo ajustes a los riesgos identificados, propendiento de esta menra por cumplir los lineamientos de la Política de Administración del riesgo de la Entidad.
</t>
    </r>
    <r>
      <rPr>
        <b/>
        <sz val="12"/>
        <color theme="1"/>
        <rFont val="Arial"/>
        <family val="2"/>
      </rPr>
      <t>Acción 3:</t>
    </r>
    <r>
      <rPr>
        <sz val="12"/>
        <color theme="1"/>
        <rFont val="Arial"/>
        <family val="2"/>
      </rPr>
      <t xml:space="preserve"> La Oficina de Control Interno obtuvo evidencia del seguimiento realizado a los riesgos del proceso el cual fue remitido  a la Oficina de Planeación, tanto de la vigencia 2021, como del primer cuatrimestre 2023, dado los tiempos de los seguimientos realizados.
De esta manera, la Oficina de Control Interno observó el cumplimiento de las acciones de mejoramiento propuestas, y considera que se han adoptado medidas preventivas frente a debilidades o desviaciones en la construcción del mapa de riesgos, por lo cual se considera procedente el cierre del hallazgo.
</t>
    </r>
  </si>
  <si>
    <t>Falta de apoyo en la generación de la matriz de riesgos para el proceso</t>
  </si>
  <si>
    <t>2. Revisar y ajustar con la asesoría de Planeación el nuevo mapa de riesgos del proceso de Participación y Atención al Ciudadano en el cual se fortalecerán las debilidades identificadas  : inadecuado diseño de controles, causas sin controles e inexistencia de acciones para abordar riesgos.</t>
  </si>
  <si>
    <t>Mapa de Riesgos – ISOLUCIÓN</t>
  </si>
  <si>
    <r>
      <rPr>
        <b/>
        <sz val="12"/>
        <color theme="1"/>
        <rFont val="Arial"/>
        <family val="2"/>
      </rPr>
      <t xml:space="preserve">Abril 2021: </t>
    </r>
    <r>
      <rPr>
        <sz val="12"/>
        <color theme="1"/>
        <rFont val="Arial"/>
        <family val="2"/>
      </rPr>
      <t xml:space="preserve">La Secretaría General - Dirección Administrativa y Financiera (Grupo Atención al Ciudadano), informó:
Se realizó en compañía de la oficina de planeación la revisión de los riesgos del proceso y se realizó la carga de las acciones para abordar riesgos en la plataforma de Isolución.
</t>
    </r>
    <r>
      <rPr>
        <b/>
        <sz val="12"/>
        <color theme="1"/>
        <rFont val="Arial"/>
        <family val="2"/>
      </rPr>
      <t>Julio 2023</t>
    </r>
    <r>
      <rPr>
        <sz val="12"/>
        <color theme="1"/>
        <rFont val="Arial"/>
        <family val="2"/>
      </rPr>
      <t>: Se obtuvo evidencia de mesas de trabajo realizadas en noviembre de 2023para  la estructuración conjunta de los riesgos del proceso auditado  entre personal adscirto al gruupo de Atención al Ciudadano y la Oficina de planeación para la vigencia 2023, así como soportes del monitoreo del primer cuatrimestre de 2023 de dichos riesgos.</t>
    </r>
  </si>
  <si>
    <t>3. Realizar el seguimiento al mapa de riesgos, conforme a la periodicidad y contenido definidos por la Política de Administración del Riesgo.</t>
  </si>
  <si>
    <t>Un (1) seguimiento al Mapa de Riesgos por proceso cuatrimestral</t>
  </si>
  <si>
    <t xml:space="preserve">
La Secretaría General - Dirección Administrativa y Financiera (Grupo Atención al Ciudadano), informó:
Se realizó mesa de trabajo con la Oficina de Planeación en apoyo al infore del primer seguimiento que se encuentra programado para el 30 de abril.</t>
  </si>
  <si>
    <t>ACCIONES  INFORME OCI-2018-012</t>
  </si>
  <si>
    <t>ACCIONES  INFORME OCI-2020-037</t>
  </si>
  <si>
    <t>CERRADA</t>
  </si>
  <si>
    <t>MEJORA</t>
  </si>
  <si>
    <t>VENCIDA</t>
  </si>
  <si>
    <t>FECHA  DE REALIZACIÓN DE SEGUIMIENTO</t>
  </si>
  <si>
    <r>
      <t xml:space="preserve">AVANCE CUANTITATIVO
</t>
    </r>
    <r>
      <rPr>
        <b/>
        <i/>
        <sz val="12"/>
        <rFont val="Arial"/>
        <family val="2"/>
      </rPr>
      <t>(Porcentaje de Avance)</t>
    </r>
  </si>
  <si>
    <t>AUDITORÍA VIGENCIA 2021 (INFORME OCI-2019-018)</t>
  </si>
  <si>
    <t>Gestión Documental</t>
  </si>
  <si>
    <t>Incumplimiento en la implementación de los instrumentos archivísticos adoptados por la Entidad, teniendo en cuenta que se observaron actividades programadas sin avance y/o el plazo programado para su ejecución estaba vencido.</t>
  </si>
  <si>
    <t>Deficiente planeación de los tiempos y responsables determinados para la realización de las actividades programadas en los Instrumentos Archivísticos adoptados por la Entidad.</t>
  </si>
  <si>
    <t>1. Formular el PGD (programa Gestión Documental)</t>
  </si>
  <si>
    <t>PGD Formulado</t>
  </si>
  <si>
    <t xml:space="preserve"> 
26/04/2024</t>
  </si>
  <si>
    <t>Richard Rangel Vergel
Emilcen Monroy</t>
  </si>
  <si>
    <r>
      <t xml:space="preserve">
</t>
    </r>
    <r>
      <rPr>
        <b/>
        <sz val="12"/>
        <color theme="1"/>
        <rFont val="Arial"/>
        <family val="2"/>
      </rPr>
      <t xml:space="preserve">Mayo 2023: </t>
    </r>
    <r>
      <rPr>
        <sz val="12"/>
        <color theme="1"/>
        <rFont val="Arial"/>
        <family val="2"/>
      </rPr>
      <t xml:space="preserve">Acción en términos. No existen avances a la fecha del presente seguimiento
</t>
    </r>
    <r>
      <rPr>
        <b/>
        <sz val="12"/>
        <color theme="1"/>
        <rFont val="Arial"/>
        <family val="2"/>
      </rPr>
      <t xml:space="preserve">Abril 2024: </t>
    </r>
    <r>
      <rPr>
        <sz val="12"/>
        <color theme="1"/>
        <rFont val="Arial"/>
        <family val="2"/>
      </rPr>
      <t xml:space="preserve">La Secretaria General aporto documento denominado "PROGRAMA DE GESTIÓN DOCUMENTAL PGD" el cal fue emitido en septiembre 2023, adotado mediante Resolución 676 del 11 de octubre de 2023.
Adiconalmente, el grupo de Gestión Documental aporto la siguiente documentación, correspondiente al primer trimestre de 2024. 
Soporte  Capacitación “Gestión de Comunicaciones Oficiales y Sistema de Gestión Documental” (Virtual)
Soporte  Capacitación “Gestión de Comunicaciones Oficiales y Sistema de Gestión Documental” presencial a las siguientes áreas: 
• Oficina Jurídica 
• Vicepresidencia de Integración Productiva 
• Dirección de Asistencia Técnica 
• Dirección de Activos Productivos 
• Dirección de Adecuación de Tierras    
• Vicepresidencia De Proyectos 
• Dirección de Calificación y Financiación 
• Dirección de Participación y Asociatividad 
• Vicepresidencia de Gestión Contractual 
• Oficina de Tecnologías OTI
• Oficina de Comunicaciones 
• Oficina de Control Interno
• Oficina de Planeación 
• Dirección de Comercialización 
• Dirección de Seguimiento Y Control 
Plan de Capacitación de Gestión Documental 2024
Reporte del Programa de Gestión Documental – PGD Enero Febrero 2024
Reporte Plan Institucional de Archivos PINAR Enero Febrero 2024
F-DER-001 Capacitación “Sistema de Gestión Documental ORFEO” Sesión Virtual
F-DER-002 Capacitación Práctica de ORFEO- Sistema de Gestión Documental a las siguientes dependencias 
• Dirección de Asociatividad
• Oficina de Presidencia 
F-DER-002  Soporte de inspección de archivos y condiciones de archivos de gestión en las siguientes dependencias:
• Presidencia
• Planeación 
• Integración Productiva
• Dirección y Asistencia técnica 
• Accesos Productivos 
• Oficina de Dirección de Adecuación de Tierras 
• Dirección de Comercialización 
• Vicepresidencia de Proyectos 
• Vicepresidencia de Gestión Contractual 
• Secretaria General – Procesos Disciplinarios 
• Dirección de Calificación y Financiación 
• Dirección Administrativa y Financiera 
• Talento Humano
• Oficina de Gestión Documental 
Formato de Inspección y mantenimiento e instalaciones físicas  
●Oficina Jurídica 
●Vicepresidencia de Integración Productiva 
●Dirección de Asistencia Técnica 
●Dirección de Activos Productivos 
●Dirección de Adecuación de Tierras    
●Vicepresidencia De Proyectos 
●Dirección de Calificación y Financiación 
●Dirección de Participación y Asociatividad 
●Vicepresidencia de Gestión Contractual 
●Secretaria General 
●Procesos Disciplinarios 
●Dirección Administrativa y Financiera - Contabilidad 
●Dirección Administrativa y Financiera – Tesorería 
●Talento Humano 
●Gestión Documental 
●Oficina de Tecnologías OTI
●Oficina de Planeación 
●Oficina de Control Interno
●Dirección de Comercialización 
●Dirección de Seguimiento Y Control
Documento Actualización Archivos De Gestión De La Agencia De Desarrollo Rural – ADR - Vigencia 2024 Trimestre 1
Reporte del Programa de Gestión Documental – PGD Enero Febrero 2024
Reporte Plan Institucional de Archivos -  PINAR Enero Marzo 2024
</t>
    </r>
  </si>
  <si>
    <r>
      <rPr>
        <sz val="12"/>
        <rFont val="Arial"/>
        <family val="2"/>
      </rPr>
      <t xml:space="preserve">Una vez verificado el cumplimiento de las acciones propuestas, se procedió de la siguiente manera, con el fin de validar la efectividad de las actividades ejecutadas frente a la causa del hallazgo:
- Respecto a la actualización del Plan de Gestión Documenta PGD, se evidenció que el mismo establece un cronograma de implementación y puesta en marcha para su ejecución. De acuardo con lo anterior, y con el fin de evidenciar la ejecución de las actividades contempladas dentro del PGD y cuya fecha estuviera dentro de los términos del presente seguimiento,  la Oficina de Control Interno procedión a verifico dos de las actividades plasmadas en el cronograma, obteniendo lo siguiente:
</t>
    </r>
    <r>
      <rPr>
        <b/>
        <sz val="12"/>
        <rFont val="Arial"/>
        <family val="2"/>
      </rPr>
      <t xml:space="preserve">Plan de capacitación. </t>
    </r>
    <r>
      <rPr>
        <sz val="12"/>
        <rFont val="Arial"/>
        <family val="2"/>
      </rPr>
      <t xml:space="preserve">Se pudo verificar el documento denominado Plan de Capacitación de Gestión Documental 2024 que se encuentra armonizado con el Plan Institucional de Formación y Capacitación PIFC en sus diferentes ejes,  las capacitaciones se han realizado de forma virtual y presencial y cuentan con sus debidos soportes, han tratado temas netamente relacionados con la gestión documental, las áreas y temáticas que se abordaron durante el primer trimestre de 2024 se encuentran relacionadas en la descripción cualitativa. 
</t>
    </r>
    <r>
      <rPr>
        <b/>
        <sz val="12"/>
        <rFont val="Arial"/>
        <family val="2"/>
      </rPr>
      <t>Seguimiento y Acompañamiento en la Actualización de los Archivos de Gestión de la ADR.</t>
    </r>
    <r>
      <rPr>
        <sz val="12"/>
        <rFont val="Arial"/>
        <family val="2"/>
      </rPr>
      <t xml:space="preserve"> Se evidencio el documento correspondiente al primer trimestre de 2024, en el cual se relacionan los archivos de gestión en el nivel central sin intervención archivística en las áreas, archivos de gestión en las Unidades técnicas territoriales sin intervención archivística en las áreas, asignación de actividades al personal del área de gestión documental para la actualización de archivos de gestión en el nivel central y en las unidades técnicas territoriales. 
De esta manera se considera se tomaron correctivos respecto a la implementación del PGD. 
-Frente a la implementacion del SIC,  y teniendo en cuenta los documentos que se enuncian en el avance cualitativo, la Oficina de Control Interno considera que los informes de segumiento son una herramienta que permite monitorear la adecuada ejecucion de las actividadas contempladas en este instrumento, concibiendo esto como un control que busca prevenir la reiteracion de los hechos  que dieron origen al hallazgo en lo que respecta a la implementación del SIC.
De otra parte, la Oficina de control Interno con el fin de verificar la ejecucion de actividades a corto plazo (Primer Trimestre de 2024) tomo y verificó dos programas reportados en el Informe de Implementación del Sistema Integrado de Conservación – SIC  contra las evidencias aportadas, encontrando lo siguiente. 
</t>
    </r>
    <r>
      <rPr>
        <b/>
        <sz val="12"/>
        <rFont val="Arial"/>
        <family val="2"/>
      </rPr>
      <t xml:space="preserve">
Programa de inspección y mantenimiento de sistemas de almacenamiento e instalaciones físicas.</t>
    </r>
    <r>
      <rPr>
        <sz val="12"/>
        <rFont val="Arial"/>
        <family val="2"/>
      </rPr>
      <t xml:space="preserve"> En la verificacion que realizo la OCI se pudo determinar que durante el el primer timestre de 2024 se ejecuto este programa en las siguientes dependencias:
●Oficina Jurídica 
●Vicepresidencia de Integración Productiva 
●Dirección de Asistencia Técnica 
●Dirección de Activos Productivos 
●Dirección de Adecuación de Tierras    
●Vicepresidencia De Proyectos 
●Dirección de Calificación y Financiación 
●Dirección de Participación y Asociatividad 
●Vicepresidencia de Gestión Contractual 
●Secretaria General 
●Procesos Disciplinarios 
●Dirección Administrativa y Financiera - Contabilidad 
●Dirección Administrativa y Financiera – Tesorería 
●Talento Humano 
●Gestión Documental 
●Oficina de Tecnologías OTI
●Oficina de Planeación 
●Oficina de Control Interno
●Dirección de Comercialización 
●Dirección de Seguimiento Y Control 
</t>
    </r>
    <r>
      <rPr>
        <b/>
        <sz val="12"/>
        <rFont val="Arial"/>
        <family val="2"/>
      </rPr>
      <t>Programa de emergencias y atención de desastres de archivos</t>
    </r>
    <r>
      <rPr>
        <sz val="12"/>
        <rFont val="Arial"/>
        <family val="2"/>
      </rPr>
      <t>. Se evidencia una mesas de trabajo con el equipo SST de la Entidad con el fin de unificar criterios y aunar esfuerzos en la elaboración de un Panorama de Riesgos que involucre puntualmente los archivos.
Frente a lo expuesto, se considera existen medidas de control que permiten monitorear la ejecución de las actividades de los instrumentos archivísticos, sobre lo cual la OCI recomienda continuar con el seguimiento periódico a la ejecución de las diferentes actividades contempladas dentro de estos.
Una ves realizado el analisis mencionado se considera por parte de la oficina de Control Interno que la entidad tomo medidas para subsanar lo observado en el hallazgo., por ende se considera viable el cierre del hallazgo.</t>
    </r>
    <r>
      <rPr>
        <sz val="12"/>
        <color theme="8" tint="-0.249977111117893"/>
        <rFont val="Arial"/>
        <family val="2"/>
      </rPr>
      <t xml:space="preserve">
</t>
    </r>
  </si>
  <si>
    <t>2. Actualización del SIC</t>
  </si>
  <si>
    <t>SIC- Actualizado</t>
  </si>
  <si>
    <t xml:space="preserve">
26/04/2024</t>
  </si>
  <si>
    <t>Richard Rangel Vergel
 Emilcen Monroy</t>
  </si>
  <si>
    <r>
      <rPr>
        <b/>
        <sz val="12"/>
        <color theme="1"/>
        <rFont val="Arial"/>
        <family val="2"/>
      </rPr>
      <t xml:space="preserve">Mayo 2023: </t>
    </r>
    <r>
      <rPr>
        <sz val="12"/>
        <color theme="1"/>
        <rFont val="Arial"/>
        <family val="2"/>
      </rPr>
      <t xml:space="preserve">Acción en términos. No existen avances a la fecha del presente seguimiento
</t>
    </r>
    <r>
      <rPr>
        <b/>
        <sz val="12"/>
        <color theme="1"/>
        <rFont val="Arial"/>
        <family val="2"/>
      </rPr>
      <t xml:space="preserve">Junio 2024:  </t>
    </r>
    <r>
      <rPr>
        <sz val="12"/>
        <color theme="1"/>
        <rFont val="Arial"/>
        <family val="2"/>
      </rPr>
      <t xml:space="preserve">La Secretaria General Aporto el documento denominado "SISTEMA INTEGRADO DE CONSERVACIÓN SIC" El cual fue emitido en septiembre de 2023
Adicionalmente, el grupo de Gestion Documental aporto la siguiente documentación: 
Informe Implementación Sistema Integrado de Conservación – SIC – vigencia 2023
Informe Implementación Sistema Integrado de Conservación – SIC  Primer Trimestre de 2024, del cual se aportan los siguientes soportes.  
●Plan de Capacitación de Gestión Documental 2024
●Formato de Inspección y mantenimiento de Sistema de Almacenamiento e Instalaciones Físicas. 
●Anexo Técnico No 1: Condiciones de Obligatorio Cumplimiento. Contratar el servicio de desinfección, fumigación, control de plagas y vectores de las áreas administrativas y termo nebulización y limpieza de archivos en la Sede Central y Unidades Técnicas Territoriales-UTT de la Agencia de Desarrollo Rural.
●Soportes de correos electrónicos para tramitar la aprobación del cronograma de visitas a las UTTs 
●Contrato Interadministrativo 10622024. “Prestar los servicios de administración Integral y custodia de los archivos de la Agencia nacional de Desarrollo Rural de conformidad con la normatividad vigente”. 
●Acta de reunión de mesa de trabajo sobre revisión de actividades a desarrollar del Sistema Integrado de Conservación. 
●Programa de Gestión de Documentos Electrónicos de Archivo – PGDEA
●Modelo De Requisitos del Sistema de Gestión de Documentos Electrónicos De Archivo – SGDEA
●Estudios previos para contratos de prestación de servicios SIC. 
●4 Actas de soporte Plan de Capacitación correspondientes a la vigencia 2024. </t>
    </r>
  </si>
  <si>
    <t>Deficiencias y/o insuficiencia de los espacios y/o instalaciones destinadas para el almacenamiento, conservación y custodia de archivos dado que no cumplían las condiciones establecidas en el Acuerdo N° 049 de 2000 del Archivo General de la Nación y en el Sistema Integrado de Conservación (SIC) de la Entidad.</t>
  </si>
  <si>
    <t>Falta de identificación de las necesidades existentes relacionadas con el almacenamiento y custodia del archivo en la sede central y las Unidades Técnicas Territoriales.</t>
  </si>
  <si>
    <t>1. Identificar el volumen documental de las trece (13) UTT´s para confirmar el estado del espacio y del mobiliario para el archivo de gestión.</t>
  </si>
  <si>
    <t>Un (1) Informe consolidado de las UTT del volumen documental (metros lineales)</t>
  </si>
  <si>
    <t>John Edisson Montañez Rey
Gestor T1, Grado 09, Secretaría General (Dirección Administrativa y Financiera – Gestión Documental)</t>
  </si>
  <si>
    <t>Iván Arturo Márquez Rincón</t>
  </si>
  <si>
    <r>
      <t xml:space="preserve">Se evidencia la remisión de un (1) correo electrónico el 22 de julio de 2019, en el cual se solicita "(…) </t>
    </r>
    <r>
      <rPr>
        <i/>
        <sz val="12"/>
        <color theme="1"/>
        <rFont val="Arial"/>
        <family val="2"/>
      </rPr>
      <t>que se identifique y establezca el volumen documental que se conserva en cada Unidad Técnica Territorial</t>
    </r>
    <r>
      <rPr>
        <sz val="12"/>
        <color theme="1"/>
        <rFont val="Arial"/>
        <family val="2"/>
      </rPr>
      <t xml:space="preserve"> (…)".
Así mismo, se observa un (1) documento en el cual se relaciona las respuesta emitidas por cada UTT en el cual, entre otros aspectos, se identifica el volumen documental de cada una.</t>
    </r>
  </si>
  <si>
    <t xml:space="preserve">
Una vez revisada la evidencia suministrada, la Oficina de Control Interno considera que se cumplió con la ejecución de la acción propuesta y la misma se puede dar por cerrada.</t>
  </si>
  <si>
    <t>2. Informar mediante correo electrónico a la Dirección Administrativa y Financiera – Mantenimiento, el volumen documental de cada UTT para realizar las adecuaciones de espacios y el mobiliario requeridos para la conservación de los archivos de gestión de acuerdo con la normatividad aplicable.</t>
  </si>
  <si>
    <t>Correo electrónico con volumen documental de cada UTT y la normatividad aplicable</t>
  </si>
  <si>
    <t>Maicol Stiven Zipamocha Murcia</t>
  </si>
  <si>
    <t>Mediante correo electrónico del 20 de septiembre de 2019, desde el grupo de Gestión Documento se informó al líder de la Dirección Administrativa y Financiera sobre las adecuaciones que se consideran necesarias para el cumplimiento de la normatividad expedida por el Archivo General de la Nación en materia de espacios destinados para archivo en las Unidades Técnicas Territoriales. Esta solicitud fue reiterada mediante correo electrónico del 9 de noviembre de 2019.
Adicionalmente, se observó que se realizó la presentación ante el líder de la Dirección Administrativa del formato de "Priorización - Solicitud para intervención de las Instalaciones de la ADR", cuyo fin era gestionar las adecuaciones en  los espacios de archivo de la sede central, observadas durante actividades de inspección que se realizaron en las instalaciones del nivel central.
Dentro del plan de mantenimiento 2020, se observó que se priorizó la realización de adecuaciones y/o mantenimientos relacionados con el mobiliario y/o espacios destinados para almacenamiento de archivo. De igual forma, la Secretaría General manifestó que se encuentra en curso la adquisición y adecuación de mobiliario de archivo para las UTT 10 y 12 de Pasto y Villavicencio.</t>
  </si>
  <si>
    <t>3. Realizar cápsula informando a las dependencias la necesidad conservar solamente el archivo de gestión en los espacios destinados para esto, por consiguiente si se encuentran elementos diferentes deben ser reubicados en otros espacios de la dependencia.</t>
  </si>
  <si>
    <t>Una (1) Cápsula informativa por correo electrónico masivo</t>
  </si>
  <si>
    <t>John Edisson Montañez Rey
Gestor T1, Grado 09, Secretaría General (Dirección Administrativa y Financiera – Gestión Documental) en conjunto con la Oficina de Comunicaciones</t>
  </si>
  <si>
    <r>
      <t xml:space="preserve">La Oficina de Control Interno observó la divulgación el 29 de julio de 2019 por parte de la Oficina de Comunicaciones de un correo electrónico en el cual se "(…) </t>
    </r>
    <r>
      <rPr>
        <i/>
        <sz val="12"/>
        <color theme="1"/>
        <rFont val="Arial"/>
        <family val="2"/>
      </rPr>
      <t xml:space="preserve">les recuerda a todas las áreas, que en los espacios destinados para conservar los archivos de gestión </t>
    </r>
    <r>
      <rPr>
        <b/>
        <i/>
        <sz val="12"/>
        <color theme="1"/>
        <rFont val="Arial"/>
        <family val="2"/>
      </rPr>
      <t>no deben existir materiales diferentes a las cajas de archivo X-200 y carpetas o expedientes generados por el área;</t>
    </r>
    <r>
      <rPr>
        <b/>
        <sz val="12"/>
        <color theme="1"/>
        <rFont val="Arial"/>
        <family val="2"/>
      </rPr>
      <t xml:space="preserve"> (...)</t>
    </r>
    <r>
      <rPr>
        <sz val="12"/>
        <color theme="1"/>
        <rFont val="Arial"/>
        <family val="2"/>
      </rPr>
      <t>".</t>
    </r>
  </si>
  <si>
    <t>4. Realizar visita a las dependencias de la sede central en la que se confirme que los espacios destinados para el archivo de gestión no se encuentran elementos diferentes a los permitidos.</t>
  </si>
  <si>
    <t>Diecinueve (19) Listas de asistencias y fotografía por dependencia.</t>
  </si>
  <si>
    <t>Se suministro copia de diecinueve (19) comunicados con los cuales se socializó a las áreas de nivel central, los resultados derivados de las visitas de inspección a los depósitos de archivo.
Adicionalmente se obtuvo como evidencia, listado de asistencia del 29 de agosto de 2019 de asunto "Verificación Remisión Hojas de Control y FUID dependencias y Depositos de Archivo Visitados", en los que se observó la participación de personal de Presidencia, Oficina Jurídica, Dirección Financiera, Oficina de Planeación, Dirección de Comercialización, Talento Humano y Vicepresidencia de Integración Productiva. Asimismo, se allegó registro fotográfico de los espacios destinados para archivo en las áreas mencionadas, incluyendo la Oficina de Control Interno.
Al respecto, los responsables del proceso manifestaron que se priorizó aquellas áreas en las que se identificó que existían elementos diferentes al archivo, de acuerdo a las visitas realizadas y evidenciadas en la acción 6 del hallazgo 1. Por consiguiente la dependencia donde se encontraron elementos diferentes en el espacio destinado para archivo fue en la Dirección de Talento Humano. De igual manera se emitió una cápsula informativa a todas las áreas en la que se recuerda que en los espacios de archivo no deben haber elementos diferentes a los documentos generados o recibidos por la dependencia,.</t>
  </si>
  <si>
    <t>Incumplimiento de las condiciones del mobiliario para almacenamiento de archivo.</t>
  </si>
  <si>
    <t>5. Solicitar a la Dirección Administrativa y Financiera – Mantenimiento, la adecuación del mobiliario que se encuentre con afectaciones y que no cumplan con las especificaciones en los espacios destinados para archivo de gestión de las áreas de la ADR.</t>
  </si>
  <si>
    <t>Correo electrónico con la relación de las áreas y adecuaciones a realizar en materia de mobiliario.</t>
  </si>
  <si>
    <t>John Edisson Montañez Rey
Gestor T1, Grado 09, Secretaría General (Dirección Administrativa - Gestión Documental)</t>
  </si>
  <si>
    <r>
      <t>Mediante correo electrónico del 6 de abril de 2020, los responsables del proceso informaron que "</t>
    </r>
    <r>
      <rPr>
        <i/>
        <sz val="12"/>
        <color theme="1"/>
        <rFont val="Arial"/>
        <family val="2"/>
      </rPr>
      <t>Se informó a la Dirección Administrativa sobre la adecuación del mobiliario de archivo de acuerdo a las inspecciones realizadas. (...)</t>
    </r>
    <r>
      <rPr>
        <sz val="12"/>
        <color theme="1"/>
        <rFont val="Arial"/>
        <family val="2"/>
      </rPr>
      <t>"; Al observar los soportes allegados, se evidenció que en correo electrónico del del 20 de septiembre de 2019 (reiterado el 9 de noviembre de 2019), se informó de las necesidades de adecuación y/o mantenimiento del espacio o mobiliario destinado para archivo en las UTTs.
Dentro del plan de mantenimiento 2020, se observó que se priorizó la realización de adecuaciones y/o mantenimientos relacionados con el mobiliario y/o espacios destinados para almacenamiento de archivo. De igual forma, la Secretaría General manifestó que se encuentra en curso la adquisición y adecuación de mobiliario de archivo para las UTT 10 y 12 de Pasto y Villavicencio.</t>
    </r>
  </si>
  <si>
    <t>Ausencia de lineamientos procedimentales asociados a la clasificación de los documentos recibidos y la oportunidad en la distribución de las comunicaciones oficiales producidas por la Entidad, lo cual ha afectado el cumplimiento de los términos establecidos en la Ley 1755 de 2015 para dar trámite a las PQRSD.</t>
  </si>
  <si>
    <t>Falta de lineamiento y controles relacionados la recepción, entrega y/o devolución de las comunicaciones oficiales producidas por la Agencia de Desarrollo Rural (ADR).</t>
  </si>
  <si>
    <t xml:space="preserve">1. Construcción de la guía Administración de Comunicaciones Oficiales y actualización del PR-DOC-002 Radicación-de-comunicaciones-oficiales </t>
  </si>
  <si>
    <t>Guía y Procedimiento actualizado  PR-DOC-002</t>
  </si>
  <si>
    <t xml:space="preserve"> 
26/04/2024
20/06/2024</t>
  </si>
  <si>
    <t>Richard Rangel Vergel
Emilcen Monroy Vega</t>
  </si>
  <si>
    <r>
      <t xml:space="preserve">
</t>
    </r>
    <r>
      <rPr>
        <b/>
        <sz val="12"/>
        <rFont val="Arial"/>
        <family val="2"/>
      </rPr>
      <t>Mayo 2023:</t>
    </r>
    <r>
      <rPr>
        <sz val="12"/>
        <rFont val="Arial"/>
        <family val="2"/>
      </rPr>
      <t xml:space="preserve"> De acuerdo a la evidencia aportada el área de Gestión Documental esta Oficina de Control Interno evidenció que:
- En el aplicativo Isolucion se actualizó el procedimiento PR-DOC-002 Gestión y Trámite de las comunicaciones oficiales V6 24 el día 24 de abril 2023 
- En el aplicativo Isolucion se actualizó la Guía GU-DOC-001 Administración de Comunicaciones Oficiales V2 del día 08 de mayo 2023.
</t>
    </r>
    <r>
      <rPr>
        <b/>
        <sz val="12"/>
        <rFont val="Arial"/>
        <family val="2"/>
      </rPr>
      <t>Junio 2024</t>
    </r>
    <r>
      <rPr>
        <sz val="12"/>
        <rFont val="Arial"/>
        <family val="2"/>
      </rPr>
      <t>: Respecto con la verificación realizada por la OCI frente a la actualización del procedimiento PR-DOC-002 y la Guía GU-DOC-001 en el aplicativo se evidenció que estos fueron actualizados el 24 abril 2023 y 08 mayo 2023, respectivamente, por lo tanto se corrobora el cumplimiento de la acción propuesta, de otra parte,  a partir de la actualización del procedimiento PR-DOC-002 y el detalle consignado en el ítem 6 Desarrollo del mismo,  La oficina de Control Interno corrobora la efectividad de la acción mediante la información aportada por el área de Gestión Documental así:
F-DOC- 015 Entrega de Comunicaciones Oficiales, diligenciados con información correspondiente a diferentes áreas de la Agencia, correspondientes al tercer trimestre de la vigencia 2023.
F-DOC- 016 Control Devoluciones Despachadas, diligenciados con información de la Oficina Jurídica y la Secretaria general de la Agencia, correspondientes al mes de septiembre de 2023.
F-DOC- 017 Control de Despachos Unidades Técnicas territoriales UTT, diligenciados con información de diferentes UTT de la Agencia, correspondientes al al tercer trimestre de la vigencia 2023. 
De esta forma una vez verificada la aplicación del procedimiento, se evidencia un avance tangible,  por lo tanto esta acción se da por por efectiva.</t>
    </r>
  </si>
  <si>
    <t xml:space="preserve">De acuerdo con los diferentes seguimientos realizados por la Oficina de control Interno, se puede concluir que los responsables del proceso de Gestión Documenta han aportado las evidencias correspondientes al cumplimiento de las acciones así como su efectividad frente a las causas identificadas, de conformidad con lo expuesto en el avance cualitativo, específicamente lo relacionado con la acción 1, donde se sustenta y soporta la adecuada implementación del porcedimiento actualizado en lo que respecta a los aspectos que dieron origen al hallazgo, considerando de esta manera el cierre del hallazgo. 
</t>
  </si>
  <si>
    <t>Falta de registros y controles relacionados con el establecimiento de plazos para la recepción, entrega y/o devolución de las comunicaciones oficiales producidas por la Agencia de Desarrollo Rural (ADR), así como para la clasificación de documentos que se reciben en la Entidad.</t>
  </si>
  <si>
    <t>2. Validar el Reporte Consolidado de envíos con su respectivo estado de manera quincenal, enviado por el proveedor de correspondencia Servicios Postales Nacionales – 472, y remitir a cada una de las dependencias, mediante correo electrónico, el reporte de las devoluciones presentadas de los envíos.</t>
  </si>
  <si>
    <t>Correo electrónico con las devoluciones identificadas en el Reporte quincenal por dependencia</t>
  </si>
  <si>
    <t>Marlon A. Rodríguez O.
Analista T2 G 06, Sec. General
(Dir. Administrativa y Financiera) – Gestión Documental.</t>
  </si>
  <si>
    <t>31-dic-19
(Esta actividad se continuará desarrollando a lo largo de las demás vigencias</t>
  </si>
  <si>
    <t>Los responsables del proceso suministraron archivo consolidado con el reporte de envíos realizados a través del operador 4/72, desde febrero a diciembre de 2019. 
Las comunicaciones oficiales de salida que fueron objeto de devolución física se encuentran evidenciado en las planillas de devolución de julio, agosto, septiembre, octubre, noviembre, diciembre 2019 y de enero a marzo de 2020.</t>
  </si>
  <si>
    <t>3. Actualizar el Procedimiento de Radicación de Comunicaciones Oficiales, respecto a que, si el envío se realiza por tercera vez, siendo la misma causal de devolución sin modificar la información de destinatario, el envío no se procederá a realizar.</t>
  </si>
  <si>
    <t>Procedimiento de Radicación de Comunicaciones Oficiales actualizado</t>
  </si>
  <si>
    <r>
      <t xml:space="preserve">La Oficina de Control Interno observó en el Sistema Integrado de Gestión (Isolucion), que el 26 de diciembre de 2019 se aprobó la actualización del procedimiento PR-DOC-002 RADICACIÓN DE COMUNICACIONES OFICIALES, el cual, en su numeral 6 "Desarrollo",  actividad 13 se estableció </t>
    </r>
    <r>
      <rPr>
        <i/>
        <sz val="12"/>
        <rFont val="Arial"/>
        <family val="2"/>
      </rPr>
      <t>"(...) Re-envía si la dependencia corrige el motivo de la devolución y entrega un nuevo sobre.Solo es enviado un máximo de tres (3) veces los oficios que mantengan la misma información del destinatario causal de devolución. (...)"</t>
    </r>
    <r>
      <rPr>
        <sz val="12"/>
        <rFont val="Arial"/>
        <family val="2"/>
      </rPr>
      <t>.</t>
    </r>
  </si>
  <si>
    <t>Falta de solicitud del soporte de entrega o número de guía del envío realizado.</t>
  </si>
  <si>
    <t>4. Solicitar al proveedor de correspondencia en las UTT el soporte de entrega o número de guía del envío realizado para verificar la entrega al destinatario final.</t>
  </si>
  <si>
    <t>Soportes de entrega o números de guía del envío.</t>
  </si>
  <si>
    <t>Responsable de la Ventanilla Única de Correspondencia en cada una de las UTT’s.
Marlon A. Rodríguez O.
Analista T2 G 06, Sec. General
(Dir. Administrativa y Financiera) – Gestión Documental.</t>
  </si>
  <si>
    <t>31-dic-19
(Esta actividad se continuará desarrollando a lo largo de las demás vigencias)</t>
  </si>
  <si>
    <r>
      <t xml:space="preserve">Mediante correo electrónico del 6 de abril de 2020, los responsables del proceso auditado informaron que </t>
    </r>
    <r>
      <rPr>
        <i/>
        <sz val="12"/>
        <rFont val="Arial"/>
        <family val="2"/>
      </rPr>
      <t>"Los soportes de las entregas de las comunicaciones oficiales enviadas se encuentran en el reporte que se genera para el hallazgo 3 Acción 2. La guía de envío con su respectivo número puede ser consultada a traves de la página de Servicios Postales Nacionales 472.</t>
    </r>
    <r>
      <rPr>
        <sz val="12"/>
        <rFont val="Arial"/>
        <family val="2"/>
      </rPr>
      <t>"; Al analizar el documento consolidado con el reporte de envíos realizados a través del operador 4/72, con el que se indica se soporta esta acción, la Oficina de Control Interno observó que dicho archivo contempla el número de guía de cada envío, así como el estado de entrega del mismo.</t>
    </r>
  </si>
  <si>
    <t>Deficiencia en identificación para la clasificación de la correspondencia allegada a la Entidad.</t>
  </si>
  <si>
    <t>5. Actualizar el procedimiento de Radicación de Comunicaciones Oficiales incluyendo la clasificación de ingreso de la correspondencia establecida por la Entidad, y en la “Guía para responder a solicitudes de acceso a información pública” emitida por Secretaría de Transparencia, guía que “tiene como objetivo orientar las respuestas a solicitudes de información pública que reciban los sujetos obligados por la Ley 1712 de 2014”.</t>
  </si>
  <si>
    <r>
      <t xml:space="preserve">La Oficina de Control Interno observó en el Sistema Integrado de Gestión (Isolucion), que el 26 de diciembre de 2019 se aprobó la actualización del procedimiento PR-DOC-002 RADICACIÓN DE COMUNICACIONES OFICIALES, el cual, en el ítem 5.8, del numeral 5 "Condiciones Especiales" señala: </t>
    </r>
    <r>
      <rPr>
        <i/>
        <sz val="12"/>
        <rFont val="Arial"/>
        <family val="2"/>
      </rPr>
      <t>"Las comunicaciones oficiales de ingreso a la ADR, se tipifican conforme al CLASS_ING (clasificación de ingreso) elaborado por el proceso de Gestión Documental de la ADR así: (...)"</t>
    </r>
    <r>
      <rPr>
        <sz val="12"/>
        <rFont val="Arial"/>
        <family val="2"/>
      </rPr>
      <t xml:space="preserve">
En este se encuentran las clasificaciones que se deben usar para la radicación de un documento recibido en la Entidad, así como de igual forma se estipula los términos para su trámite.</t>
    </r>
  </si>
  <si>
    <t>6. Socializar los tipos de clasificación de ingreso de correspondencia al personal de la Ventanilla Única de correspondencia, tanto en Sede Central como en las UTT’s</t>
  </si>
  <si>
    <t>Listados de Asistencia</t>
  </si>
  <si>
    <t>12/08/2019
25/09/2022</t>
  </si>
  <si>
    <t>Iván Arturo Márquez Rincón
Richard Rangel Vergel</t>
  </si>
  <si>
    <r>
      <t xml:space="preserve">La Oficina de Control Interno observó la ejecución de cinco (5) capacitaciones entre el 17 y el 21 de junio de 2019, en las cuales se contó con la participación de al menos un (1) funcionario de cada Unidad Técnica Territorial y los enlaces de las dependencias en el nivel central, en las cuales se presentó todo lo relacionado con el trámite documental al interior de la Entidad.
</t>
    </r>
    <r>
      <rPr>
        <b/>
        <sz val="12"/>
        <rFont val="Arial"/>
        <family val="2"/>
      </rPr>
      <t xml:space="preserve">
Septiembre 2022</t>
    </r>
    <r>
      <rPr>
        <sz val="12"/>
        <rFont val="Arial"/>
        <family val="2"/>
      </rPr>
      <t>: En el seguimiento adelantado por la Oficina de Control Interno a septiembre 2022,  y a partir del informe OCI-2022-017": Informe Semestral de Atención al Ciudadano y Gestión de Peticiones, Quejas, Reclamos, Sugerencias y Denuncias (PQRSD)"  no se evidenciaron diferencias en la tipificación en la clasificación de los documentos, por lo tanto esta acción se da por por efectiva.</t>
    </r>
  </si>
  <si>
    <t>Radicación y seguimiento de comunicaciones oficiales sin observar los lineamientos normativos y procedimentales, respecto a duplicidad en la numeración de resoluciones, documentos sin envío al destinatario, así como su devolución al área productora y comunicaciones oficiales sin la inclusión de elementos básicos, de acuerdo con lo determinado en la Circular N° 031 del 10 de abril de 2017 (ADR).</t>
  </si>
  <si>
    <t>Error humano en el momento de aplicar los lineamientos y/o controles procedimentales y normativos por parte del personal que interviene en el proceso de Gestión Documental en la Sede Central y las Unidades Técnicas Territoriales.</t>
  </si>
  <si>
    <t>1. Socializar con el personal que interviene en la actividad de numeración de Circulares y Resoluciones el instructivo conforme a los lineamientos y controles establecidos.</t>
  </si>
  <si>
    <t>Instructivo socializado en sede central y UTT’s</t>
  </si>
  <si>
    <t>Marlon Rodríguez
Analista T2 G06, Sec. General 
(Dir. Administrativa y Financiera) – Gestión Documental</t>
  </si>
  <si>
    <t>Se observó listados de asistencia del 20 y 21 de junio de 2019, con los cuales se soporta las capacitaciones que se brindaron a las Unidades Técnicas Territoriales en lo relacionado con Numeración de Resoluciones y Circulares. Así mismo, a nivel central dicha socialización se realizó el 29 de julio de 2019.</t>
  </si>
  <si>
    <t>2. Continuar aplicando los controles establecidos en el Instructivo Numeración de Circulares y Resoluciones respecto a la actividad de: “Numerar y fechar Resolución o Circular emitida” donde se realice: “Asigna fecha y número conforme al consecutivo registrado en el FUID del documento en cada una de las hojas de su contenido”.</t>
  </si>
  <si>
    <t>Formato Único de Inventario Documental (FUID) diligenciado</t>
  </si>
  <si>
    <t>Alejandro Ceballos
Técnico Asistencial O1 Grado 12 – Sec. General</t>
  </si>
  <si>
    <t>31-dic-19 
(Esta actividad se continuará desarrollando a lo largo de las demás vigencias)</t>
  </si>
  <si>
    <t>28/07/2020
29/09/2022</t>
  </si>
  <si>
    <t>Maicol Stiven Zipamocha Murcia
Richard Rangel Vergel</t>
  </si>
  <si>
    <r>
      <t xml:space="preserve">Los responsables del proceso manifestaron mediante correo electrónico del  6 de abril de 2020 que </t>
    </r>
    <r>
      <rPr>
        <i/>
        <sz val="12"/>
        <rFont val="Arial"/>
        <family val="2"/>
      </rPr>
      <t>"Se realizan los controles establecidos utilizando el FUID como instrumento de control sobre el consecutivo de numeración y la asignación de fecha"</t>
    </r>
    <r>
      <rPr>
        <sz val="12"/>
        <rFont val="Arial"/>
        <family val="2"/>
      </rPr>
      <t xml:space="preserve">. Si bien se allegó el FUID de las las resoluciones expedidas durante la vigencia 2019, en el cual se evidencian 1217 registros, de los cuales 1202 corresponden a resoluciones.
Por otra parte, se obtuvo FUID mediante el cual se lleva el control de la numeración de Circulares de la vigencia 2019, en la cual se observó la emisión de 154 circulares.
Es de precisar que, la Oficina de Control Interno en la ejecución de la auditoría interna a la "Gestión de la Cartera generada con ocasión de la Prestación del Servicio Público de Adecuación de Tierras",  observó que en la vigencia 2018 hubo duplicación en la numeración de diez (10) Resolución seleccionadas como muestra para la verificación de la prescripción de cartera, por lo cual se solicitó a Gestión Documental se aportara copia de las resoluciones 61 de 2019, 66 de 2019, 68 de 2019, 29 de 2019, 14 de 2020, 15 de 2020, 17 de 2020, 18 de 2020, 19 de 2020 y 20 de 2020,  observando que el objeto las mismas difieren de las Resoluciones aportadas por la Oficina Jurídica, por lo cual en las vigencias 2019 y 2020 persiste la emisión de resoluciones de manera independiente por la Oficina Jurídica.
</t>
    </r>
    <r>
      <rPr>
        <b/>
        <sz val="12"/>
        <rFont val="Arial"/>
        <family val="2"/>
      </rPr>
      <t>Septiembre 2022:</t>
    </r>
    <r>
      <rPr>
        <sz val="12"/>
        <rFont val="Arial"/>
        <family val="2"/>
      </rPr>
      <t xml:space="preserve"> Es importante mencionar que esta Oficina de Control Interno solicitó a través de correo electrónico de 29 septiembre 2022 evidencia del control realizado por el área para evitar la duplicación de Resoluciones emitidas en la Entidad; por lo tanto hasta no contar con esta evidencia no es posible medir su efectividad.
</t>
    </r>
    <r>
      <rPr>
        <b/>
        <sz val="12"/>
        <rFont val="Arial"/>
        <family val="2"/>
      </rPr>
      <t xml:space="preserve">Efectividad: </t>
    </r>
    <r>
      <rPr>
        <sz val="12"/>
        <rFont val="Arial"/>
        <family val="2"/>
      </rPr>
      <t>De acuerdo con la evidencia aportada por el área de Gestión Documental para medir su efectividad se corrobora que:
- Se realiza un control a través del formato F-DOC-001 Formato Único de Inventario Documental FUID donde se diligencia la información de actas de posesión, circulares, acuerdos y resoluciones expedidas con corte a 31 de diciembre 2022, donde se evidencia un control sobre la numeración y la expedición de los mismo dentro de la entidad.</t>
    </r>
  </si>
  <si>
    <r>
      <t xml:space="preserve">Si bien la Oficina de Control Interno observó que la emisión de Circulares y Resoluciones Internas se controla a través de Formato Único de Inventario Documental (FUID), se debe tener presente las situaciones que se han observado respecto a la duplicación de Resoluciones en la Entidad, indicando controles que se tienen para evitar este tipo de situaciones.
 Es indispensable conocer si existe alguna excepción para la emisión de Resoluciones por la Oficina Jurídica de la ADR, o que control se tiene para evitar este tipo de situaciones.
Por lo anterior la Oficina de Control Interno considera pertinente continuar con el seguimiento al presente hallazgo, a causa de la situación evidenciada.
</t>
    </r>
    <r>
      <rPr>
        <b/>
        <sz val="12"/>
        <color theme="1"/>
        <rFont val="Arial"/>
        <family val="2"/>
      </rPr>
      <t>Septiembre 2022:</t>
    </r>
    <r>
      <rPr>
        <sz val="12"/>
        <color theme="1"/>
        <rFont val="Arial"/>
        <family val="2"/>
      </rPr>
      <t xml:space="preserve"> De acuerdo al correo electrónico remitido el 29 septiembre 2022 al área de Gestión Documental donde esta Oficina de Control Interno solicitó evidencia del control realizado por el área para evitar la duplicación de Resoluciones emitidas en la Entidad, es importante mencionar que hasta no contar con esta evidencia no es posible medir su efectividad por lo tanto no se puede dar por cerrada la misma.
</t>
    </r>
    <r>
      <rPr>
        <b/>
        <sz val="12"/>
        <color theme="1"/>
        <rFont val="Arial"/>
        <family val="2"/>
      </rPr>
      <t xml:space="preserve">
Mayo 2023:</t>
    </r>
    <r>
      <rPr>
        <sz val="12"/>
        <color theme="1"/>
        <rFont val="Arial"/>
        <family val="2"/>
      </rPr>
      <t xml:space="preserve"> De acuerdo a la evidencia aportada el área de Gestión Documental esta Oficina de Control Interno concluye que para corroborar la efectividad de la acción propuesta es necesario contar con la evidencia de los controles implementados para evitar la duplicidad en la numeración de las circulares y  las resoluciones y así mismo allegar el FUID actualizado con los trámites realizados a diciembre 2022, donde el área de Gestión Documental allegó el formato F-DOC-001 Formato Único de Inventario Documental FUID donde se diligencia la información sobre la numeración, asunto y fecha de las actas de posesión, circulares, acuerdos y resoluciones expedidas con corte a 31 de diciembre 2022, donde se evidencia un control sobre la numeración y la expedición de los mismo dentro de la entidad.
De acuerdo con lo anterior, esta Oficina de Control Interno realizó la verificación de que la numeración y el asunto reportada en el FUID coincida con los documentos publicados en la página web de la entidad referente a:
- Resoluciones: Nª 619 octubre, 719 noviembre, 720 noviembre y 729 noviembre de 2022 
- Acuerdos: Nª 001 febrero, 002 febrero, 003 febrero, 004 febrero, 005 marzo, 006 abril, 007 abril, 008 mayo, 009 junio de 2022
- Circulares: Nª 001 enero, 006 enero, 028 abril, 036 mayo, 045 junio de 2022
Donde en cada una de estas se verificó que tanto su numeración como su asunto coincidieran con el registrado en el FUID con corte  a diciembre 2022, por lo tanto esta OCI considera que esta acción se encuentra cumplida y a partir de la efectividad verificada por la OCI se evidencia un control efectivo.</t>
    </r>
  </si>
  <si>
    <t>3. Socializar el Procedimiento de Radicación de Comunicaciones Oficiales al personal de las Unidades Técnicas Territoriales</t>
  </si>
  <si>
    <t>Procedimiento socializado</t>
  </si>
  <si>
    <t>John Édisson Montañez Rey - Gestor T1, Sec. General 
(Dir. Administrativa y Financiera)
Marlon Rodríguez
Analista T2 G 06, Sec. General
(Dir. Administrativa y Financiera) – Gestión Documental.</t>
  </si>
  <si>
    <t>Se realizaron entre mayo y abril de 2019 nueve (9) mesas de trabajo lideradas por el proceso de "Gestión Documental" en las  dependencias con el objetivo de realizar capacitaciones relacionadas con la elaboración y radicación de comunicaciones oficiales mediante ORFEO para el adecuado seguimiento de las PQRSD.
Adicionalmente, el procedimiento de radicación de comunicaciones oficiales fue socializado a las personas encargadas de la Unidad de Correspondencia de las UTT´s en la sede central del 17 al 21 de junio de 2019.</t>
  </si>
  <si>
    <t>Falta de solicitud del soporte de entrega o número de guía del envío realizado por la entidad en las Unidades Técnicas Territoriales.</t>
  </si>
  <si>
    <t>4. Solicitar al proveedor de correspondencia el soporte de entrega o número de guía del envío realizado por la entidad en las Unidades Técnicas Territoriales para verificar la evidencia de su envío al destinatario y/o devolución.</t>
  </si>
  <si>
    <t>Responsable de la Ventanilla Única de Correspondencia de cada una de las UTT’s.
Marlon Rodríguez
Analista T2 G 06, Sec. General
(Dir. Administrativa y Financiera) – Gestión Documental.</t>
  </si>
  <si>
    <t>La ADR obtuvo a través del proveedor de correspondencia archivo consolidado con el reporte de envíos realizados a través del operador 4/72, desde febrero a diciembre de 2019, el cual contempla la guía del envío y su estado de entrega.
Por otra parte, cuando por alguna circunstancia no se ha podido realizar un envío por el Sistema de Información Postal SIPOS la Unidad de Correspondencia solicita al representante de Servicios Postales Nacionales el número de guía para realizar el seguimiento. Evidencia de lo anterior se allegan cuatro (4) correos electrónicos (tres (3) de julio y uno (1) de septiembre de 2019), mediante los cuales las UTTs de Pasto, Neiva e Ibagué solicitaron a 4/72 suministrar número de guía de envío y/o soporte de entrega de este.</t>
  </si>
  <si>
    <t>Falta de verificación del cargue y/o soporte de los anexos conforme a los lineamientos establecidos para la herramienta de radicación de adoptada por la entidad.</t>
  </si>
  <si>
    <t>5. Continuar con la socialización del Procedimiento de Radicación de Comunicaciones Oficiales y capacitar al personal de la Ventanilla Única de Correspondencia con relación a la verificación del cargue y/o soporte de los anexos conforme a los lineamientos establecidos para la herramienta de radicación de adoptada por la entidad.</t>
  </si>
  <si>
    <t>Procedimiento socializado y Personal capacitado
Oficios verificados con los anexos cargados</t>
  </si>
  <si>
    <t>John Édisson Montañez Rey - Gestor T1, Sec. General 
(Dir. Administrativa y Financiera)
Marlon Rodríguez
Analista T2 G 06, Sec. General
(Dir. Administrativa y Financiera) – Gestión Documental.
Personal de la Ventanilla Única de Correspondencia en Sede Central y en las UTT</t>
  </si>
  <si>
    <t>5/06/2020
25/09/2022</t>
  </si>
  <si>
    <r>
      <t xml:space="preserve">La Oficina de Control Interno observó la ejecución de cinco (5) capacitaciones entre el 17 y el 21 de junio de 2019, en las cuales se contó con la participación de al menos un (1) funcionario de cada Unidad Técnica Territorial y los enlaces de las dependencias en el nivel central, en las cuales se presentó todo lo relacionado con el trámite documental al interior de la Entidad, dentro de o que se observó las siguientes relacionadas con la presente acción:
18 de junio de 2019 Atención al ciudadano, Gestión y radicación de PQRSD y seguimiento Tablas de Radicación
21 de junio de 2019 - Capacitación herramienta de radicación.
Respecto a la efectividad de la presente acción, la Oficina de Control Interno tomó como muestra 9 oficios de entrada y 9 de salida con el fin de verificar que los mismos contaran con los anexos mencionados en el comunicado, de lo cual se observó que 3 radicados no contaban con los anexos mencionados (20193620099821, 20193000089992 y 20196000098602)
</t>
    </r>
    <r>
      <rPr>
        <b/>
        <sz val="12"/>
        <rFont val="Arial"/>
        <family val="2"/>
      </rPr>
      <t>Septiembre 2022:</t>
    </r>
    <r>
      <rPr>
        <sz val="12"/>
        <rFont val="Arial"/>
        <family val="2"/>
      </rPr>
      <t xml:space="preserve"> Respecto a la efectividad de la presente acción, la Oficina de Control Interno a través del informe OCI-2022-017 evidenció deficiencias en la identificación de los radicados de respuesta así </t>
    </r>
    <r>
      <rPr>
        <i/>
        <sz val="12"/>
        <rFont val="Arial"/>
        <family val="2"/>
      </rPr>
      <t xml:space="preserve">"Teniendo en cuenta los resultados de la revisión de las cincuenta (50) PQRSD, la Entidad presenta oportunidades de mejoramiento para su atención y trámite adecuado, toda vez que se evidenció: Diferencias entre la información de los radicados de entrada y/o salida inspeccionados frente a los que figuran en la base de datos de ORFEO, inadecuada clasificación de las PQRSD, dificultad para establecer la oportunidad en la respuesta según los términos de ley y atendiendo a la tipología de la PQRSD, no se identificaron los radicados de respuesta, sin respuesta de fondo o sin respuesta asociada para concluir."  </t>
    </r>
    <r>
      <rPr>
        <sz val="12"/>
        <rFont val="Arial"/>
        <family val="2"/>
      </rPr>
      <t xml:space="preserve">evidenciando que la efectividad de la presente acción sigue siendo deficiente en las áreas.
</t>
    </r>
    <r>
      <rPr>
        <b/>
        <sz val="12"/>
        <rFont val="Arial"/>
        <family val="2"/>
      </rPr>
      <t xml:space="preserve">Efectividad: </t>
    </r>
    <r>
      <rPr>
        <sz val="12"/>
        <rFont val="Arial"/>
        <family val="2"/>
      </rPr>
      <t xml:space="preserve">De acuerdo con la evidencia aportada por el área de Gestión Documental se corrobora que:
- Se llevo a cabo mesa de trabajo el 30 y 31 de marzo 2023 de objeto </t>
    </r>
    <r>
      <rPr>
        <i/>
        <sz val="12"/>
        <rFont val="Arial"/>
        <family val="2"/>
      </rPr>
      <t>"Capacitar al personal de la Agencia de desarrollo Rural, en Gestión  Documental y en la nueva herramienta para el trámite de radicación de  comunicaciones oficiales en el Gestor Documental Orfeo."</t>
    </r>
    <r>
      <rPr>
        <sz val="12"/>
        <rFont val="Arial"/>
        <family val="2"/>
      </rPr>
      <t xml:space="preserve"> realizada de manera virtual al nivel central y las UTT donde a través del acta de reunión se evidenció el link de la reunión y la presentación llevada a cabo en la misma.
- Se llevo a cabo mesa de trabajo los días 12 y 13 de abril 2023 de objeto </t>
    </r>
    <r>
      <rPr>
        <i/>
        <sz val="12"/>
        <rFont val="Arial"/>
        <family val="2"/>
      </rPr>
      <t>"Capacitar al personal de la Agencia de desarrollo Rural, en Gestión  Documental y en la nueva herramienta para el trámite de radicación de  comunicaciones oficiales en el Gestor Documental Orfeo."</t>
    </r>
    <r>
      <rPr>
        <sz val="12"/>
        <rFont val="Arial"/>
        <family val="2"/>
      </rPr>
      <t xml:space="preserve"> realizada de manera virtual  las UTT 1, 2, 3, 4 donde a través del acta de reunión se evidenció el link de la reunión y la presentación llevada a cabo en la misma.</t>
    </r>
  </si>
  <si>
    <t>Teniendo en cuenta que se verificó y observó que aun persiste el no cargue de los anexos en el aplicativo de Gestión documental, se solicita informar si posterior a las actividades ejecutadas al respecto existen acciones adicionales, o si se tienen excepciones para esta actividad y las mismas se encuentran documentadas que sustenten la no disponibilidad de anexos para los radicados objeto de prueba que no cuentan con los anexos.
Septiembre 2022: Al persistir la deficiencia del cargue de los anexos en el aplicativo de Gestión Documental (Orfeo), esta acción se encuentra pendiente de efectividad y hasta no evidenciar su cumplimiento no es posible darla por cerrada.
Mayo 2023: Se informó por parte del equipo de Gestión Documental que en el primer trimestre 2023 se realizaron capacitaciones y mesas de trabajo con las UTT 1,2,3,4 y a Nivel Central con el objeto de "Capacitar al personal de la Agencia de desarrollo Rural, en Gestión  Documental y en la nueva herramienta para el trámite de radicación de  comunicaciones oficiales en el Gestor Documental Orfeo", donde se abordaron temas relacionados con el cargue de anexos.
Para la efectividad se realizó una verificación de 5 radicados de entrada cuya fecha de radicación se encontraba entre el 01 de abril a 16 junio 2023 observando que cada uno de ellos contaba con sus respectivos anexos en el sistema Orfeo ORFEO (Papel de Trabajo - Efectividad Hallazgo 4 Acción 5), por lo cual se considera que se ha logrado corregir la situación que dio origen al hallazgo</t>
  </si>
  <si>
    <t>Omisión de los criterios establecidos para la elaboración de las comunicaciones oficiales y falta de verificación por parte del personal de la Ventanilla Única de Correspondencia.</t>
  </si>
  <si>
    <t xml:space="preserve">6. Socialización de la Circular N° 031 de 2017 de la ADR o el documento establecido con las directrices para la elaboración de las comunicaciones oficiales. </t>
  </si>
  <si>
    <t>Seis (6) Cápsulas informativas para al personal de la Entidad.</t>
  </si>
  <si>
    <t>Marlon Rodríguez
Analista T2 G 06, Sec. General
(Dir. Administrativa y Financiera) – Gestión Documental.
Lina Barbosa
Jefe Oficina de Comunicaciones</t>
  </si>
  <si>
    <t>Se observó que se a través de cápsulas informativas emitidas entre el 30 de agosto y el 10 de septiembre de 2019, se socializó a toda la Entidad los lineamientos que contempla la Circular 031 de 2017.</t>
  </si>
  <si>
    <t>Una vez revisada la evidencia suministrada, la Oficina de Control Interno considera que se cumplió con la ejecución de la acción propuesta y la misma se puede dar por cerrada.</t>
  </si>
  <si>
    <t>7. Verificar por parte del personal de la Ventanilla Única de Correspondencia que las comunicaciones oficiales contengan los criterios establecidos para la elaboración (código, ciudad de origen, plantilla actual, etc.)</t>
  </si>
  <si>
    <t>Oficios verificados</t>
  </si>
  <si>
    <t>Personal de la Ventanilla Única de Correspondencia</t>
  </si>
  <si>
    <r>
      <t>Los responsables del proceso manifestaron mediante correo electrónico del  6 de abril de 2020 que</t>
    </r>
    <r>
      <rPr>
        <i/>
        <sz val="12"/>
        <rFont val="Arial"/>
        <family val="2"/>
      </rPr>
      <t xml:space="preserve"> "la verificación</t>
    </r>
    <r>
      <rPr>
        <sz val="12"/>
        <rFont val="Arial"/>
        <family val="2"/>
      </rPr>
      <t xml:space="preserve"> (de comunicaciones)</t>
    </r>
    <r>
      <rPr>
        <i/>
        <sz val="12"/>
        <rFont val="Arial"/>
        <family val="2"/>
      </rPr>
      <t xml:space="preserve"> se realiza cada vez que se recibe o se inicia la actividad de envío de las comunicaciones oficiales, cuando existen devoluciones se indica el motivo a través de una nota a la dependencia y se alimenta una relación en Excel de las devoluciones"</t>
    </r>
    <r>
      <rPr>
        <sz val="12"/>
        <rFont val="Arial"/>
        <family val="2"/>
      </rPr>
      <t>. Como resultado de la labor de verificación se suministró formato "DOC-015 "Entrega Comunicaciones Oficiales", el cual contempla la relación de comunicados objeto de devolución a las áreas productoras, entre julio y diciembre de 2019.</t>
    </r>
  </si>
  <si>
    <t>Deficiencias de los sistemas de información y/o herramientas utilizados para el control y seguimiento de las Comunicaciones Oficiales.</t>
  </si>
  <si>
    <t>8. Módulo de anulación en ORFEO.</t>
  </si>
  <si>
    <t>Prueba de funcionamiento y el acta de anulación.</t>
  </si>
  <si>
    <r>
      <rPr>
        <b/>
        <sz val="12"/>
        <color theme="1"/>
        <rFont val="Arial"/>
        <family val="2"/>
      </rPr>
      <t xml:space="preserve">Mayo 2023: </t>
    </r>
    <r>
      <rPr>
        <sz val="12"/>
        <color theme="1"/>
        <rFont val="Arial"/>
        <family val="2"/>
      </rPr>
      <t xml:space="preserve">De acuerdo a la evidencia aportada el área de Gestión Documental esta Oficina de Control Interno evidenció que:
- El acta de anulación No. 5 del 20/04/2023 del radicado tomado como prueba para la implementación de esta funcionalidad de Orfeo, con la periodicidad instada en donde se dio cobertura a los radicados solicitados como nulos.
- Así mismo se logro evidenciar a través de los pantallazos del funcionamiento y el trámite de anulación de los radicados, no obstante es importante aclarar que de acuerdo con lo indagado por la OCI se concluye que esta anulación la realiza directamente el área de Gestión Documentalde manera mensual  de acuerdo con las solicitudes realizadas por las diferentes áreas de la ADR, para este caso se solicitan las actas de anulación del mes de abril 2023, así mismo es importante que este proceso se encuentre documentado dentro del procedimiento para así contar con lineamientos  de ejecución de esta funcionalidad.
</t>
    </r>
    <r>
      <rPr>
        <b/>
        <sz val="12"/>
        <color theme="1"/>
        <rFont val="Arial"/>
        <family val="2"/>
      </rPr>
      <t xml:space="preserve">Efectividad: </t>
    </r>
    <r>
      <rPr>
        <sz val="12"/>
        <color theme="1"/>
        <rFont val="Arial"/>
        <family val="2"/>
      </rPr>
      <t>De acuerdo con la evidencia aportada por el área de Gestión Documental se corrobora que:
- Se realizó el acta de anulación No. 001 del 01/06/2023 donde se realiza la anulación de los radicados 01 enero a 31 enero 2023, donde esta OCI realizó la respectiva verificación en el aplicativo ORFEO de que estos se encuentren anulados y no se puedan modificar para ser utilizados posteriormente.
- Se realizó el acta de anulación No. 002 del 02/06/2023 donde se realiza la anulación de los radicados 01 enero a 31 enero 2023, donde esta OCI realizó la respectiva verificación en el aplicativo ORFEO de que estos se encuentren anulados y no se puedan modificar para ser utilizados posteriormente.</t>
    </r>
  </si>
  <si>
    <r>
      <rPr>
        <b/>
        <sz val="12"/>
        <color theme="1"/>
        <rFont val="Arial"/>
        <family val="2"/>
      </rPr>
      <t xml:space="preserve">Mayo 2023: </t>
    </r>
    <r>
      <rPr>
        <sz val="12"/>
        <color theme="1"/>
        <rFont val="Arial"/>
        <family val="2"/>
      </rPr>
      <t xml:space="preserve">Acción reformulada por solicitud de la Secretaría General, realizada a través de memorando 20236000016943 del 4 abril 2023 y con alcance realizado mediante correo electrónico del 28 de abril de 2023.
De acuerdo a la evidencia aportada el área de Gestión Documental esta Oficina de Control Interno concluye que:
- Se evidenció que el área de Gestión Documental expidió las actas de anulación 001 y 002 del 01 y 02 de junio 2023 respectivamente donde onde se realiza la anulación de los radicados 01 enero a 31 enero 2023, donde esta OCI realizó la respectiva verificación en el aplicativo ORFEO de que estos se encuentren anulados y no se puedan modificar para ser utilizados posteriormente, así mismo se corroboró que en la Guía Administración de Comunicaciones Oficiales GU-DOC-001 en el ítem 5.1  RECEPCIÓN, RADICACIÓN, TIPIFICACIÓN Y ASIGNACIÓN DE COMUNICACIONES OFICIALES se establecieran los lineamientos procedimentales para el trámite de anulación de los radicados por lo tanto, la acción se encuentra en estado cumplida - efectiva.
</t>
    </r>
  </si>
  <si>
    <t>9. Generar y suscribir las actas de anulación de forma manual cada mes en las Unidades Técnicas Territoriales que cuenten con las tablas de radicación manual.</t>
  </si>
  <si>
    <t>Actas de anulación de manera mensual de las Unidades Técnicas Territoriales.</t>
  </si>
  <si>
    <t>Diego E. Tiuzo García
Secretario General €</t>
  </si>
  <si>
    <t>La Oficina de Control Interno observó que se llevó a cabo la suscripción de actas de anulación de 576 consecutivos, a través de cuatro (4) actas de anulación, cuya solicitud de anulación en el sistema de gestión documental (Orfeo) se tramitó de la siguiente manera:
Acta N° de 1 ene a 31 de jul- 2019 (suscrita el 2-ago-19)
Acta N° 2 del 1 al 30 de sep- 2019 (suscrita el 21-oct-19)
Acta N° 3 del 1 al 31 de oct-2019 (suscrita el 15-nov-19)
Acta N° 4 del 1 al 30 de nov-2019  (suscrita el 15-dic-19)
Acta N° 6 del 1 al 31 de dic-2019  (suscrita el 19-jun-20)
Acta N° 7 del 1 de ene. al 31 de may-2020  (suscrita el 19-jun-20)</t>
  </si>
  <si>
    <t>10. Implementar el módulo de correspondencia del Sistema de Gestión Documental en las trece (13) Unidades Técnicas Territoriales UTT's</t>
  </si>
  <si>
    <t>Sistema de Gestión Documental en las trece (13) Unidades Técnicas Territoriales UTT's implementado</t>
  </si>
  <si>
    <t>John Édisson Montañez Rey - Gestor T1, Sec. General
(Dir. Administrativa y Financiera)
Marlon Rodríguez
Analista T2 G 06, Sec. General
(Dir. Administrativa y Financiera) – Gestión Documental.</t>
  </si>
  <si>
    <t>Se realizó la contratación del desarrollador de Orfeo con el contrato 327 del 17 de mayo de 2019 con el fin de realizar los ajustes necesarios para la puesta en producción de Orfeo en las 13 UTT´s. 
Se inicio con la implementación de orfeo en las Unidades Técnicas Territoriales, la primera fue la UTT 13 el 30 de julio de 2019.
Por consiguiente, se expidió Circular 086 del 24 de julio de 2019 en el que se informa el cronograma de la entrada en producción del Sistema de Gestión Documental Orfeo en las 13 UTT´s.   
Así mismo, se informó a toda la entidad la tabla de equivalencias de la codificación de las UTT´s y la que se generará en Orfeo en la radicación de comunicaciones oficiales debido a una inconsistencia técnica del sistema a través de la Circular 090 del 29 de julio del 2019.
La implementación del Sistema de Gestión Documental orfeo en las 13 Unidades Técnicas Territoriales fue realizada entre los meses de agosto y septiembre de 2019, hecho que se corroboró a través de la herramienta Orfeo, en la cual se puede evidenciar la emisión y recepción de documentos por parte de las UTTs.</t>
  </si>
  <si>
    <t>Incumplimiento de requisitos técnico-archivísticos exigidos en las Tablas de Retención Documental para su convalidación y aprobación por el Archivo General de la Nación (AGN).</t>
  </si>
  <si>
    <t>Falta comprensión de los Requisitos Mínimos requeridos para aprobación de la sTablas de Retención Documental</t>
  </si>
  <si>
    <r>
      <rPr>
        <b/>
        <sz val="12"/>
        <color theme="1"/>
        <rFont val="Arial"/>
        <family val="2"/>
      </rPr>
      <t>1.</t>
    </r>
    <r>
      <rPr>
        <sz val="12"/>
        <color theme="1"/>
        <rFont val="Arial"/>
        <family val="2"/>
      </rPr>
      <t xml:space="preserve"> Analizar y ajustar las tablas de Retención Documenta - TRD de acuerdo al concepto técnico emitido por el Archivo General de la Nación</t>
    </r>
  </si>
  <si>
    <t>Tablas de Retención Documental - TRD ajustadas</t>
  </si>
  <si>
    <t>Analista T2 Grado 06
Contratista Dirección Administrativa y Financiera - Gestión Documental asignado al tema de TRD</t>
  </si>
  <si>
    <t>Los responsables del proceso informaron mediante correo del 6 de abril de 2020 que "Las Tablas de Retención Documental se vienen trabajando desde el 18 octubre de 2017 con el contrato 679 cuyo objeto indicaba "Elaborar Diagnóstico Integral de Archivo y construcción de herramientas archivísticas de la ADR (Programa Gestión Documental, Plan Institucional de Archivos, Sistema Integrado de Conservación y Tablas de Retención Documental) hasta el 31 de diciembre de 2017" Como resultado de este proceso el AGN ha emitido tres conceptos técnicos, el último, del 12 de septiembre de 2019. 
En ese sentido, la Dirección Administrativa y Financiera - Gestión Documental procedió a realizar el análisis y ajuste de acuerdo a las observaciones realizadas por el AGN, así las cosas y con el ánimo de precisar las observaciones realizadas, se hicieron dos mesas técnicas con el evaluador de las TRD de fechas 21 de octubre y 03 de diciembre de 2019".
Al respecto la Oficina de Control Interno a través de los informes del seguimiento al plan de mejoramiento archivístico ha evidenciado las distintas gestiones realizadas con el objetivo de obtener la aprobación de las TRD, cuyo proceso se encuentra en la etapa de sustentación ante el comité evaluador de documentos del AGN, de acuerdo con el informe OCI-2020-017.</t>
  </si>
  <si>
    <t>En primer lugar se debe tener presente que la ADR cuenta con un plan de mejoramiento archivístico suscrito con el AGN, que contempla la aprobación de las TRD y el cual se encuentra dentro de los términos de ejecución.
Res pecto a la presente acción  la Oficina de Control Interno a través de los informes del seguimiento al plan de mejoramiento archivístico ha evidenciado las distintas gestiones realizadas con el objetivo de obtener la aprobación de las TRD, cuyo proceso avanzó a la etapa de sustentación ante el comité evaluador de documentos del AGN, de acuerdo con el informe OCI-2020-017.
Teniendo en cuenta que las gestiones de la ADR han llevado a un avance en el proceso de aprobación de las TRD, la Oficina de Control Interno considera determinar el cierre del hallazgo.</t>
  </si>
  <si>
    <r>
      <rPr>
        <b/>
        <sz val="12"/>
        <color theme="1"/>
        <rFont val="Arial"/>
        <family val="2"/>
      </rPr>
      <t>2.</t>
    </r>
    <r>
      <rPr>
        <sz val="12"/>
        <color theme="1"/>
        <rFont val="Arial"/>
        <family val="2"/>
      </rPr>
      <t xml:space="preserve"> Radicar ante el Archivo General de la Nación las TRD ajustadas, junto con todos sus anexos</t>
    </r>
  </si>
  <si>
    <t>Los responsables del proceso informaron mediante correo del 6 de abril de 2020 que "Producto de la acción anterior, se hizo la entrega de los ajustes realizados por la ADR de acuerdo a las observaciones del AGN, como soporte se encuentra el radicado ADR 20196100093982. Los soportes adicionales se encuentran en la herramienta de Gestión Documental y se pueden ubicar haciendo la consulta por este módulo". 
Al respecto la Oficina de Control Interno a través de los informes del seguimiento al plan de mejoramiento archivístico ha evidenciado las distintas gestiones realizadas con el objetivo de obtener la aprobación de las TRD, cuyo proceso se encuentra en la etapa de sustentación ante el comité evaluador de documentos del AGN, de acuerdo con el informe OCI-2020-017.</t>
  </si>
  <si>
    <t>Inconsistencias en los reportes de avances de ejecución del Plan de Acción Institucional debido al registro de valores en el aplicativo ISOLUCION que no guardaban relación con la fórmula de cálculo del indicador del producto.</t>
  </si>
  <si>
    <t>Falta de desagregación de actividades por hito y su equivalente porcentual respecto a la meta establecida en el producto de Gestión Documental del Plan de Acción frente a los reportes de avances realizados mensualmente en el aplicativo ISOLUCION.</t>
  </si>
  <si>
    <r>
      <rPr>
        <b/>
        <sz val="12"/>
        <color theme="1"/>
        <rFont val="Arial"/>
        <family val="2"/>
      </rPr>
      <t>1.</t>
    </r>
    <r>
      <rPr>
        <sz val="12"/>
        <color theme="1"/>
        <rFont val="Arial"/>
        <family val="2"/>
      </rPr>
      <t xml:space="preserve"> Realizar y cargar el listado de actividades por hito con su representación porcentual para cargar en el aplicativo ISOLUCION.</t>
    </r>
  </si>
  <si>
    <t>Siete (7) listados de actividades cargados en ISOLUCION.</t>
  </si>
  <si>
    <t>John Édisson Montañez Rey - Gestor T1, Secretaría General (Dirección Administrativa y Financiera)</t>
  </si>
  <si>
    <t>La Oficina de Control Interno evidenció el cargue en ISOLUCION, Modulo: "Medición" de los Siete (7) listados de actividades (hitos) cargados en ISOLUCION, por lo cual considera procedente determinar el cierre de la acción de mejoramiento.</t>
  </si>
  <si>
    <t>La Oficina de Control Interno considera procedente determinar el cierre del hallazgo, toda vez que el proceso ejecutó las acciones propuestas.</t>
  </si>
  <si>
    <r>
      <rPr>
        <b/>
        <sz val="12"/>
        <color theme="1"/>
        <rFont val="Arial"/>
        <family val="2"/>
      </rPr>
      <t>2.</t>
    </r>
    <r>
      <rPr>
        <sz val="12"/>
        <color theme="1"/>
        <rFont val="Arial"/>
        <family val="2"/>
      </rPr>
      <t xml:space="preserve"> Indicar en cada uno de los hitos reportados en el aplicativo ISOLUCION el avance porcentual de cada actividad.</t>
    </r>
  </si>
  <si>
    <t>Registro porcentual por hito en el aplicativo ISOLUCION por mes</t>
  </si>
  <si>
    <t>La Oficina de Control Interno evidenció el cargue en ISOLUCION, Modulo: "Medición" el reporte del avance porcentual para actividad (hito) del indicador asociado al proceso de "Gestión Documental", por lo cual considera procedente determinar el cierre de la acción de mejoramiento.</t>
  </si>
  <si>
    <t>Incumplimiento de la Política de Administración del Riesgo adoptada por la Entidad,
en cuanto a que el proceso no contaba con un mapa de riesgos de gestión, inobservancia en la descripción del riesgo de corrupción, la valoración y el diseño de
controles.</t>
  </si>
  <si>
    <t>Desconocimiento de los lineamientos metodológicos contenidos en la “Política de Administración del Riesgo” de la Entidad (DE-SIG-002), Versión 2 y en la “Guía para la administración del riesgo y el diseño de controles en entidades públicas” Versión 4.
Falta de capacitación, acompañamiento y asesoría a los responsables del proceso, en materia de gestión de riesgos y manejo de las herramientas implementadas por la Oficina de Planeación para tal fin.</t>
  </si>
  <si>
    <r>
      <rPr>
        <b/>
        <sz val="12"/>
        <color theme="1"/>
        <rFont val="Arial"/>
        <family val="2"/>
      </rPr>
      <t>1.</t>
    </r>
    <r>
      <rPr>
        <sz val="12"/>
        <color theme="1"/>
        <rFont val="Arial"/>
        <family val="2"/>
      </rPr>
      <t xml:space="preserve"> Solicitar a la Oficina de Planeación el acompañamiento para construir la Matriz de Riesgos de Gestión y la corrección de la Matriz de los Riesgos de Corrupción del proceso de Gestión Documental.</t>
    </r>
  </si>
  <si>
    <t>Un (1) Oficio remitido a la Oficina de Planeación</t>
  </si>
  <si>
    <t>Diego Edison Tiuzo García
Jefe de la Oficina Jurídica, encargado del empleo Secretario General (Dirección Administrativa y Financiera)</t>
  </si>
  <si>
    <t>El Secretario General (E) remitió el memorando N°. 20196100024513 del 27 de junio de 2018 a la Jefe de la Oficina de Planeación, en el cual se solicita la construcción y corrección de los Mapas de Riesgos de los procesos a cargo de la Secretaria General.</t>
  </si>
  <si>
    <t>Una vez revisada la evidencia suministrada, la Oficina de Control Interno considera que se cumplió con las acciones de mejoramiento establecidas y por lo tanto considera procedente determinar el cierre del hallazgo.</t>
  </si>
  <si>
    <r>
      <rPr>
        <b/>
        <sz val="12"/>
        <color theme="1"/>
        <rFont val="Arial"/>
        <family val="2"/>
      </rPr>
      <t>2.</t>
    </r>
    <r>
      <rPr>
        <sz val="12"/>
        <color theme="1"/>
        <rFont val="Arial"/>
        <family val="2"/>
      </rPr>
      <t xml:space="preserve"> Continuar con la construcción del Mapa de Riesgos de Gestión del Proceso de Gestión Documental.</t>
    </r>
  </si>
  <si>
    <t>Una (1) matriz del Mapa de Riesgos de Gestión</t>
  </si>
  <si>
    <t>La Oficina de Control Interno observó la elaboración de la Matriz del Mapa de Riegos de Gestión, en la cual se identificaron tres (3) riesgos de gestión asociados al proceso, y sobre los cuales, preliminarmente no se identificaron situaciones contrarias a la Política de Administración del Riesgo. Adicionalmente se observó que el 28 de agosto de 2019 se publicó en el Sistema Integrado de Gestión ( ISOLUCION) la matriz del riesgos del proceso.</t>
  </si>
  <si>
    <r>
      <rPr>
        <b/>
        <sz val="12"/>
        <color theme="1"/>
        <rFont val="Arial"/>
        <family val="2"/>
      </rPr>
      <t>3.</t>
    </r>
    <r>
      <rPr>
        <sz val="12"/>
        <color theme="1"/>
        <rFont val="Arial"/>
        <family val="2"/>
      </rPr>
      <t xml:space="preserve"> Revisar y ajustar los ítems errados en la Matriz del Mapa de Riesgos de Corrupción.</t>
    </r>
  </si>
  <si>
    <t>Una (1) matriz del Mapa de Riesgos
de Corrupción ajustada</t>
  </si>
  <si>
    <t>John Edisson Montañez Rey
Gestor T1, Grado 09 Secretaría General (Dirección Administrativa y Financiera – Gestión Documental)</t>
  </si>
  <si>
    <t>AUDITORÍA VIGENCIA 2021 (INFORME OCI-2021-021)</t>
  </si>
  <si>
    <t>Incumplimiento cronograma de actividades dispuesto para la implementación de los instrumentos archivísticos adoptados por la Entidad.</t>
  </si>
  <si>
    <t>15/05/2023
26/04/2024</t>
  </si>
  <si>
    <t xml:space="preserve"> Emilcen Monroy</t>
  </si>
  <si>
    <t>15/05/2023
20/06/2024</t>
  </si>
  <si>
    <t>Deficiencias en los espacios establecidos para el archivo y su organización.</t>
  </si>
  <si>
    <t>Las áreas no cuentan con espacio suficiente en sus oficinas para su archivo de gestión, por lo que, se dispone de un espacio en el archivo central para que las áreas lo ubiquen; por tanto, la responsabilidad directa de organizar esa información son las mismas dependencias, desde Gestión Documental se informa lo pertinente a través del procedimiento, las capacitaciones, las visitas realizadas y las cápsulas informativas respecto a la conservación del archivo emitidas en el 2019.</t>
  </si>
  <si>
    <t>1. Realizar la visita a los espacios de archivo en la Sede Central y las UTT.</t>
  </si>
  <si>
    <t>Un informe de las visitas al archivo de gestión de las 19 áreas de la Sede Central y las UTT</t>
  </si>
  <si>
    <t>Equipo Humano Secretaría General</t>
  </si>
  <si>
    <t>25/09/2022
15/05/2023</t>
  </si>
  <si>
    <r>
      <rPr>
        <b/>
        <sz val="12"/>
        <rFont val="Arial"/>
        <family val="2"/>
      </rPr>
      <t xml:space="preserve">Septiembre 2022: </t>
    </r>
    <r>
      <rPr>
        <sz val="12"/>
        <rFont val="Arial"/>
        <family val="2"/>
      </rPr>
      <t xml:space="preserve">Esta Oficina de Control Interno evidenció formatos de inspección del archivo en las UTT y actas de reunión donde se da a conocer el proceso de gestión documental, el procedimiento de radicación de comunicaciones oficiales y organización del archivo, por lo anterior no se evidenció un informe consolidado con las visitas realizadas a las UTT, áreas de la Sede Central con un orden cronológico, y de manera unificada mencionando los resultados obtenidos.
</t>
    </r>
    <r>
      <rPr>
        <b/>
        <sz val="12"/>
        <rFont val="Arial"/>
        <family val="2"/>
      </rPr>
      <t xml:space="preserve">Mayo 2023: </t>
    </r>
    <r>
      <rPr>
        <sz val="12"/>
        <rFont val="Arial"/>
        <family val="2"/>
      </rPr>
      <t xml:space="preserve">De acuerdo con la evidencia suministrada por el área de Gestión Documental se evidencia el informe de diagnóstico archivístico integral de diciembre 2022 consolidado con las visitas realizadas a las 13 UTT, y a las 19 áreas de la Sede Central con un orden, y de manera unificada mencionando los resultados obtenidos que es la meta establecida para esta acción.
</t>
    </r>
    <r>
      <rPr>
        <sz val="12"/>
        <color theme="1"/>
        <rFont val="Arial"/>
        <family val="2"/>
      </rPr>
      <t>Así mismo como parte de la verificación realizada por la OCI se evidenciaron soportes como la minuta del arrendamiento de la bodega</t>
    </r>
    <r>
      <rPr>
        <sz val="12"/>
        <rFont val="Arial"/>
        <family val="2"/>
      </rPr>
      <t xml:space="preserve"> hasta el 31 de diciembre 2022 de objeto "</t>
    </r>
    <r>
      <rPr>
        <i/>
        <sz val="12"/>
        <rFont val="Arial"/>
        <family val="2"/>
      </rPr>
      <t>Arrendamiento de una bodega totalmente adecuada para custodia y conservación de archivos recibidos y producidos por la Agencia de desarrollo rural"</t>
    </r>
    <r>
      <rPr>
        <sz val="12"/>
        <rFont val="Arial"/>
        <family val="2"/>
      </rPr>
      <t>, adicionalmente para la vigencia 2023 se evidenció el CDP Nª 84423 de objeto</t>
    </r>
    <r>
      <rPr>
        <i/>
        <sz val="12"/>
        <rFont val="Arial"/>
        <family val="2"/>
      </rPr>
      <t xml:space="preserve"> "Adecuación de archivos de gestión sede Central conforme de la normativa vigente" y  </t>
    </r>
    <r>
      <rPr>
        <sz val="12"/>
        <rFont val="Arial"/>
        <family val="2"/>
      </rPr>
      <t xml:space="preserve">la Guía Operativa del Plan de Acción con el desglose del producto </t>
    </r>
    <r>
      <rPr>
        <i/>
        <sz val="12"/>
        <rFont val="Arial"/>
        <family val="2"/>
      </rPr>
      <t xml:space="preserve">"1. Servicios de Gestión Documental" </t>
    </r>
    <r>
      <rPr>
        <sz val="12"/>
        <rFont val="Arial"/>
        <family val="2"/>
      </rPr>
      <t xml:space="preserve">y su cadena de valor de la proyección para los servicios de Organizar y digitalizar los archivos y migrar los archivos recibidos y producidos por la ADR.
Respecto con lo evidenciado por la Oficina de Control Interno en el seguimiento a mayo 2023 se considera que esta acción propuesta se encuentra en estado cumplida - pendiente de efectividad.
</t>
    </r>
    <r>
      <rPr>
        <b/>
        <sz val="12"/>
        <rFont val="Arial"/>
        <family val="2"/>
      </rPr>
      <t>Efectividad:</t>
    </r>
    <r>
      <rPr>
        <sz val="12"/>
        <rFont val="Arial"/>
        <family val="2"/>
      </rPr>
      <t xml:space="preserve">  De acuerdo con la evidencia suministrada por el área de Gestión Documental se corrobora que:
- Se evidenció dos otro si al contrato 5072022 donde se realiza la modificación del valor del contrato y así mismo el plazo de ejecución hasta el mes de abril de 2023.
- Se evidenció la suscripción del contrato interadministrativo 7882023 de objeto </t>
    </r>
    <r>
      <rPr>
        <i/>
        <sz val="12"/>
        <rFont val="Arial"/>
        <family val="2"/>
      </rPr>
      <t xml:space="preserve">"Prestar los Servicios de Administración Integral, Conservación y Custodia del Archivo Central  de la Agencia de Desarrollo Rural - ADR"  </t>
    </r>
    <r>
      <rPr>
        <sz val="12"/>
        <rFont val="Arial"/>
        <family val="2"/>
      </rPr>
      <t>donde su plazo de ejecución es hasta el 31 de diciembre 2023.
Respecto con lo evidenciado por la Oficina de Control Interno en el seguimiento a junio 2023 se considera que esta acción propuesta se encuentra en estado cumplida - efectiva.</t>
    </r>
  </si>
  <si>
    <r>
      <rPr>
        <b/>
        <sz val="12"/>
        <color theme="1"/>
        <rFont val="Arial"/>
        <family val="2"/>
      </rPr>
      <t>Mayo - Junio 2023</t>
    </r>
    <r>
      <rPr>
        <sz val="12"/>
        <color theme="1"/>
        <rFont val="Arial"/>
        <family val="2"/>
      </rPr>
      <t xml:space="preserve">: De acuerdo a la evidencia aportada el área de Gestión Documental esta Oficina de Control Interno concluye que:
De acuerdo con la acción propuesta el área de Gestión Documental y la evidencia aportada frente al levantamiento y diagnóstico del estado de los espacios de archivo de las UTT y dependencias de la Sede Central de la ADR a través del informe de diagnóstico archivístico integral de diciembre 2022 con la descripción del espacio que posee cada área en su almacenamiento de archivos físicos que mantienen en custodia bajo los lineamientos documentales,  así mismo esta OCI realizó la verificación de la efectividad donde se evidenció el Otro si al contrato 5072022 donde se realiza la ampliación del plazo a abril 2023 y se evidenció a su vez la suscripción del contrato interadministrativo 7882023  de objeto </t>
    </r>
    <r>
      <rPr>
        <i/>
        <sz val="12"/>
        <color theme="1"/>
        <rFont val="Arial"/>
        <family val="2"/>
      </rPr>
      <t>"Prestar los Servicios de Administración Integral, Conservación y Custodia del Archivo Central  de la Agencia de Desarrollo Rural - ADR"</t>
    </r>
    <r>
      <rPr>
        <sz val="12"/>
        <color theme="1"/>
        <rFont val="Arial"/>
        <family val="2"/>
      </rPr>
      <t xml:space="preserve">  donde su plazo de ejecución es hasta el 31 de diciembre 2023, por lo tanto, se considera por parte de la OCI que el proceso ha tomado medidas a fin de salvaguardar el archivo de gestión de la Entidad, teniendo en cuenta los espacios con que actualmente cuenta la Entidad. Por lo anterior, se considera procedente el cierre del hallazgo.</t>
    </r>
  </si>
  <si>
    <t>2. Identificar el estado de los espacios de archivo.</t>
  </si>
  <si>
    <t>Un correo a la Dirección Administrativa sobre el estado de los espacios de archivo en Sede Central y en las UTT</t>
  </si>
  <si>
    <r>
      <rPr>
        <b/>
        <sz val="12"/>
        <color theme="1"/>
        <rFont val="Arial"/>
        <family val="2"/>
      </rPr>
      <t xml:space="preserve">Septiembre 2022: </t>
    </r>
    <r>
      <rPr>
        <sz val="12"/>
        <color theme="1"/>
        <rFont val="Arial"/>
        <family val="2"/>
      </rPr>
      <t>Esta Oficina de Control Interno</t>
    </r>
    <r>
      <rPr>
        <b/>
        <sz val="12"/>
        <color theme="1"/>
        <rFont val="Arial"/>
        <family val="2"/>
      </rPr>
      <t xml:space="preserve"> </t>
    </r>
    <r>
      <rPr>
        <sz val="12"/>
        <color theme="1"/>
        <rFont val="Arial"/>
        <family val="2"/>
      </rPr>
      <t xml:space="preserve"> evidenció correo electrónico del 7 marzo 2022 remitido por el líder de Gestión Documental a Líder de Administrativa donde se informa el estado de los espacios del archivo de las UTT 05 Medellín,08 Ibagué,10 Pasto, por lo anterior no se evidenció visitas y reportes del estado del archivo de las demás UTT ni de Sede Central de la Agencia de Desarrollo Rural.
</t>
    </r>
    <r>
      <rPr>
        <b/>
        <sz val="12"/>
        <color theme="1"/>
        <rFont val="Arial"/>
        <family val="2"/>
      </rPr>
      <t>Mayo 2023:</t>
    </r>
    <r>
      <rPr>
        <sz val="12"/>
        <color theme="1"/>
        <rFont val="Arial"/>
        <family val="2"/>
      </rPr>
      <t xml:space="preserve"> De acuerdo a la evidencia aportada el área de Gestión Documental esta Oficina de Control Interno evidenció que:
- En marzo de 2023 se remitió a la Dirección Administrativa, correo electrónico con el estado de los espacios de 3 Unidades Técnicas Territoriales (UTTs 5, 8 y 10).  Luego, en el seguimiento realizado en mayo de 2023, para el presente hallazgo se allegó el informe que resulta de la acción N° 1.
- Así mismo se aporto evidencia  que a través del acta 1 del 17 de enero 2023 se realizó la presentación Integral de Archivos actualizado en Diciembre de 2022 a la Secretaria General Elizabeth Gómez Sànchez dando contexto dle trabajo realizado en cuanto al diagnóstico y visitas de inspección a los depósitos de archivos de la ADR tanto a nivel central como a las UTT`s.
</t>
    </r>
    <r>
      <rPr>
        <b/>
        <sz val="12"/>
        <color theme="1"/>
        <rFont val="Arial"/>
        <family val="2"/>
      </rPr>
      <t xml:space="preserve">Efectividad: </t>
    </r>
    <r>
      <rPr>
        <sz val="12"/>
        <color theme="1"/>
        <rFont val="Arial"/>
        <family val="2"/>
      </rPr>
      <t xml:space="preserve"> De acuerdo con la evidencia suministrada por el área de Gestión Documental se corrobora que:
- Se evidenció dos otro si al contrato 5072022 donde se realiza la modificación del valor del contrato y así mismo el plazo de ejecución hasta el mes de abril de 2023.
- Se evidenció la suscripción del contrato interadministrativo 7882023 de objeto "Prestar los Servicios de Administración Integral, Conservación y Custodia del Archivo Central  de la Agencia de Desarrollo Rural - ADR"  donde su plazo de ejecución es hasta el 31 de diciembre 2023.
Respecto con lo evidenciado por la Oficina de Control Interno en el seguimiento a junio 2023 se considera que esta acción propuesta se encuentra en estado cumplida - efectiva.</t>
    </r>
  </si>
  <si>
    <t>Radicación y seguimiento de comunicaciones oficiales sin observar los lineamientos normativos y procedimentales.</t>
  </si>
  <si>
    <t>Richard Rangel Verge
 Emilcen Monroy</t>
  </si>
  <si>
    <r>
      <rPr>
        <b/>
        <sz val="12"/>
        <color theme="1"/>
        <rFont val="Arial"/>
        <family val="2"/>
      </rPr>
      <t>Mayo 2023</t>
    </r>
    <r>
      <rPr>
        <sz val="12"/>
        <color theme="1"/>
        <rFont val="Arial"/>
        <family val="2"/>
      </rPr>
      <t xml:space="preserve">: De acuerdo a la evidencia aportada el área de Gestión Documental esta Oficina de Control Interno evidenció que:
- En el aplicativo Isolucion se actualizó el procedimiento PR-DOC-002 Gestión y Trámite de las comunicaciones oficiales V6 24 el día 24 de abril 2023 
- En el aplicativo Isolucion se actualizó la Guía GU-DOC-001 Administración de Comunicaciones Oficiales V2 del día 08 de mayo 2023.
Respecto con las evidencias aportadas y de acuerdo a lo observado por la Oficina de Control Interno en el seguimiento a mayo 2023 se considera que esta acción propuesta cumple con lo establecido en la misma y en su meta, atacando la causa del hallazgo.
</t>
    </r>
    <r>
      <rPr>
        <b/>
        <sz val="12"/>
        <color theme="1"/>
        <rFont val="Arial"/>
        <family val="2"/>
      </rPr>
      <t xml:space="preserve">
Junio 2024: </t>
    </r>
    <r>
      <rPr>
        <sz val="12"/>
        <color theme="1"/>
        <rFont val="Arial"/>
        <family val="2"/>
      </rPr>
      <t xml:space="preserve">La oficina de Control Interno corrobora la efectividad de la acción mediante la información aportada por el área de Gestión Documental así:
F-DOC- 015 Entrega de Comunicaciones Oficiales, diligenciados con información correspondiente a diferentes áreas de la Agencia, correspondientes al tercer trimestre de la vigencia 2023.
F-DOC- 016 Control Devoluciones Despachadas, diligenciados con información de la Oficina Jurídica y la Secretaria general de la Agencia, correspondientes al mes de septiembre de 2023.
F-DOC- 017 Control de Despachos Unidades Técnicas territoriales UTT, diligenciados con información de diferentes UTT de la Agencia, correspondientes al al tercer trimestre de la vigencia 2023. 
Correspondientes al al tercer trimestre de la vigencia 2023. </t>
    </r>
  </si>
  <si>
    <t xml:space="preserve">De acuerdo a los diferentes seguimientos realizados por la Oficina de control Interno, se puede concluir que los responsables del proceso de Gestión Documenta aportaron las evidencias correspondientes al cumplimiento de la accion propuesta en el Plan de Mejoramiento. de esta manera en el ultimo seguimiento se pudo corroborar la efectividad de las acciones a traves de los formatos aportados, mismos que dan aplicación al  procedimiento PR-DOC-002 Gestión y Trámite de las comunicaciones oficiales V6 y a la  la Guía GU-DOC-001 Administración de Comunicaciones Oficiales V2, en lo que respexcta a la implementacion de los formatos relacionados con: Entrega de Comunicaciones Oficiales, Control Devoluciones Despachadas y Control de Despachos Unidades Técnicas territoriales UTT, por tanto se determina cerrar el hallazgo. </t>
  </si>
  <si>
    <t>Tablas de Retención Documental aprobadas por el Archivo General de la Nación sin implementar o adoptar por la Entidad.</t>
  </si>
  <si>
    <t>Alta rotación del personal en la oficinas productora</t>
  </si>
  <si>
    <t>1. Seguimiento a la implementación de las TRD.</t>
  </si>
  <si>
    <t>Actas de reunión de seguimiento (22)</t>
  </si>
  <si>
    <t>15/05/2023
6/05/2024
20/06/2024</t>
  </si>
  <si>
    <r>
      <rPr>
        <b/>
        <sz val="12"/>
        <rFont val="Arial"/>
        <family val="2"/>
      </rPr>
      <t xml:space="preserve">Nota: </t>
    </r>
    <r>
      <rPr>
        <u/>
        <sz val="12"/>
        <rFont val="Arial"/>
        <family val="2"/>
      </rPr>
      <t xml:space="preserve">Acción reformulada por solicitud de la Secretaría General, realizada a través de memorando 20236000016943 del 4 abril 2023 y con alcance realizado mediante correo electrónico del 28 de abril de 2023
</t>
    </r>
    <r>
      <rPr>
        <b/>
        <sz val="12"/>
        <rFont val="Arial"/>
        <family val="2"/>
      </rPr>
      <t xml:space="preserve">
Mayo 2023:</t>
    </r>
    <r>
      <rPr>
        <sz val="12"/>
        <rFont val="Arial"/>
        <family val="2"/>
      </rPr>
      <t xml:space="preserve"> No se presentaron avances, sin embargo se encuentra en términos el cumplimiento de la acción propuesta
</t>
    </r>
    <r>
      <rPr>
        <b/>
        <sz val="12"/>
        <rFont val="Arial"/>
        <family val="2"/>
      </rPr>
      <t xml:space="preserve">Junio 2024: </t>
    </r>
    <r>
      <rPr>
        <sz val="12"/>
        <rFont val="Arial"/>
        <family val="2"/>
      </rPr>
      <t xml:space="preserve">La Secretaria General, área de Gestión Documental aporto la siguiente documentación:
●Circular No. 036 de 23 emitida por la Secretaría General, asunto transferencias documentales Primarias 2023. 
●Cronograma de visitas Agencia De Desarrollo Rural para  adelantar Verificación de la organización de expedientes físicos, Verificación de aplicación de TRD, Verificación de rotulación a nivel de carpetas y cajas 
●Excel de Formato Único de Inventario Documental – FUID, contiene 5.931 expedientes organizados, oficina productora Agencia de Desarrollo Rural – ADR, objeto Archivo para custodia bodega archivos del estado. 
●17 actas de reunión de seguimiento en relación con las TRD, las cuales se desarrollaron en las fechas, áreas y con las temáticas enunciadas a continuación, para vicepresidentes, directores, jefes de oficina, funcionarios y contratistas así:  
oficina, funcionarios y contratistas. 
1.  (11/08/23) Área Presidencia – Objetivo - Archivo para Transferencia Primaria de la Presidencia de la Agencia de Desarrollo Rural. 
2. (09/08/23) Área Presidencia – Objetivo - Segunda visita validación archivo para Transferencia Primaria 
3. (15/08/23) Área Oficina de Control Interno - Objetivo - Visita de verificación final del archivo a transferir
4. (31/08/2023) Área Procesos Disciplinarios – Objetivo -  Actos Administrativos pendientes, salvedad de Procesos Disciplinarios que no reposan en los actos administrativos de archivo. 
5. (02/08/23) Área Procesos Disciplinarios – Objetivo.  Recepción Documentación, Procesos Disciplinarios. 
6. (16/08/23) Área Dirección de Participación y Asociatividad – Objetivo - Visita de verificación de archivos, aplicación de TRD y aspectos de conservación y seguridad. 
7. (23/08/23) Área Seguimiento y Control – Objetivo - Visita de verificación de archivos, aplicación de TRD y aspectos de conservación y seguridad. 
8. (16/08/23) Área Dirección de Calificación y Financiación- Objetivo – Segunda visita de verificación de archivos  aplicación de TRD y aspectos de conservación y seguridad. 
9. (29/08/23) Área Vicepresidencia de Proyectos – Objetivo - Visita de verificación de archivos, aplicación de TRD y aspectos de conservación y seguridad. 
10. (28/08/23) Área Comercialización – Objetivo - Visita de verificación de archivos, aplicación de TRD y aspectos de conservación y seguridad. 
11. (23/08/23) Área Dirección de Adecuación de Tierras – Objetivo - Visita de verificación de archivos, aplicación de TRD para transferencia primaria y aspectos de conservación y seguridad.
12. (16/08/23) Área Dirección de Acceso a Activos Productivos – Objetivo - Visita de verificación de archivos, aplicación de TRD y aspectos de conservación y seguridad. 
13. (23/08/23) Área Asistencia Técnica – Objetivo - Visita de verificación de archivos, aplicación de TRD y aspectos de conservación y seguridad. 
14. (28/08/23) Vicepresidencia de Integración productiva – Objetivo- Revisión de archivos. 
15. (28/08/23) Vicepresidencia de Proyectos – Objetivo- Revisión de archivos. 
16. (25/08/23) Vicepresidencia de Integración productiva – Objetivo- Visita de verificación de archivos, aplicación de TRD y aspectos de conservación y seguridad. 
17. (29/08/23) Vicepresidencia de Integración productiva – Objetivo- Visita de verificación de archivos, aplicación de TRD y aspectos de conservación y seguridad. 
25. Actas de transferencia documental F-DOC-026 con Formato Único de Inventario Documental FUID F-DOC-001, correspondientes a las UTTs de Bogotá, Santa marta, Popayán, Neiva, Ibagué, Montería, Cúcuta, Villavicencio y Manizales, sumadas a las de las siguientes dependencias de la sede central: </t>
    </r>
    <r>
      <rPr>
        <sz val="12"/>
        <color rgb="FF0070C0"/>
        <rFont val="Arial"/>
        <family val="2"/>
      </rPr>
      <t xml:space="preserve">
</t>
    </r>
  </si>
  <si>
    <r>
      <t xml:space="preserve">De conformidad con lo expuesto en el avance cualitativo, la OCI evidenció actas de transferencia documental a través del formato F-DOC-026 y Formato Único de Inventario Documental FUID F-DOC-001,  y soportes de acompañamiento por parte del proceso de Gestión Documental a las diferentes áreas de la Entidad en la adecuada implementación de las TRD, respecto a organización, custodia y transferneica de archivo, aunado a los demás documentos  aportados por el área de Gestión Documental, frente a lo que se considera se ha mejorado la gestión institucional en lo que respecta a la implementación de las TRD, siendo esta la situación principal obervada en el hallazgo.
Así mismo, y en cumplimiento de los artículos 17 y 18 del Acuerdo 004 de 2019, emitido por Archivo General de la Nación que señalan: 
</t>
    </r>
    <r>
      <rPr>
        <i/>
        <sz val="12"/>
        <color theme="1"/>
        <rFont val="Arial"/>
        <family val="2"/>
      </rPr>
      <t xml:space="preserve">“Artículo 17. Implementación. Una vez aprobadas y convalidadas las Tablas de Retención Documental —TRD o Tablas de Valoración Documental — TVD, la entidad deberá divulgarlas entre sus servidores públicos, empleados y demás personal que tenga injerencia en la producción de documentos de archivo, para garantizar su implementación., </t>
    </r>
    <r>
      <rPr>
        <sz val="12"/>
        <color theme="1"/>
        <rFont val="Arial"/>
        <family val="2"/>
      </rPr>
      <t>y
A</t>
    </r>
    <r>
      <rPr>
        <i/>
        <sz val="12"/>
        <color theme="1"/>
        <rFont val="Arial"/>
        <family val="2"/>
      </rPr>
      <t>rtículo 18. Publicación. Las Tablas de Retención Documental – TRD y las Tablas de Valoración Documental – TVD deberán publicarse en el sitio web de la entidad respectiva y mantenerse en dicho sitio permanentemente”. 
L</t>
    </r>
    <r>
      <rPr>
        <sz val="12"/>
        <color theme="1"/>
        <rFont val="Arial"/>
        <family val="2"/>
      </rPr>
      <t xml:space="preserve">a Oficina de Control Interno evidencio en la Página Web la publicación de las Tablas de Retencion Documental - TRD mismas que se pueden consultar en el siguiente link:  https://www.adr.gov.co/tablas-de-retencion-documental/
Si bien con corte a la fecha de los soportes entregados (diciembre de 2023) no se evidenció actas correspondienteas a las areas de comunicaciones, Oficina de Tecnologías de la Información, Dirección de Asistencia Técnica, Dirección de Acceso Activos Productivos y Dirección de participación y Asociatividad, se considera que los documentos soportan los correctivos que la entidad a tomado frente a las causas del hallazgo, sonre lo cual la Oficina de Control Interno recomienda priorizar el acompañamiento correspondiente a las areas anteriormente mencionadas, para dar continuidad a la implementacion del Plan de Gestion Documental PGD. 
Conforme al analisis de la informacion se determina el cumplimiento de la meta y la efectividad de la accion es, por tanto es procedente cerrar el hallazgo.  </t>
    </r>
  </si>
  <si>
    <t>Uso y aplicación de los diferentes tipos de firmas en documentos sin observar la normatividad.</t>
  </si>
  <si>
    <t>Ausencia de lineamientos para la utilización de los mecanismo de firmas</t>
  </si>
  <si>
    <t>1. Reglamentar el uso de adopción de firma digital en la agencia.</t>
  </si>
  <si>
    <t xml:space="preserve"> Resolución.</t>
  </si>
  <si>
    <r>
      <rPr>
        <sz val="12"/>
        <color theme="1"/>
        <rFont val="Arial"/>
        <family val="2"/>
      </rPr>
      <t xml:space="preserve">
</t>
    </r>
    <r>
      <rPr>
        <b/>
        <sz val="12"/>
        <color theme="1"/>
        <rFont val="Arial"/>
        <family val="2"/>
      </rPr>
      <t xml:space="preserve">Nota: </t>
    </r>
    <r>
      <rPr>
        <sz val="12"/>
        <color theme="1"/>
        <rFont val="Arial"/>
        <family val="2"/>
      </rPr>
      <t xml:space="preserve">Fecha de cumplimiento ampliada por solicitud realizada mediante memorando 20236000066403 del 20 de diciembre de 2023 
</t>
    </r>
    <r>
      <rPr>
        <b/>
        <sz val="12"/>
        <color theme="1"/>
        <rFont val="Arial"/>
        <family val="2"/>
      </rPr>
      <t xml:space="preserve">Nota: </t>
    </r>
    <r>
      <rPr>
        <sz val="12"/>
        <color theme="1"/>
        <rFont val="Arial"/>
        <family val="2"/>
      </rPr>
      <t>Acción reformulada por solicitud de la Secretaría General, realizada a través de memorando 20236000016943 del 4 abril 2023 y con alcance realizado mediante correo electrónico del 28 de abril de 2023
Mayo 2023:</t>
    </r>
    <r>
      <rPr>
        <b/>
        <sz val="12"/>
        <color theme="1"/>
        <rFont val="Arial"/>
        <family val="2"/>
      </rPr>
      <t xml:space="preserve"> </t>
    </r>
    <r>
      <rPr>
        <sz val="12"/>
        <color theme="1"/>
        <rFont val="Arial"/>
        <family val="2"/>
      </rPr>
      <t xml:space="preserve">No se presentaron avances, sin embargo se encuentra en términos el cumplimiento de la acción propuesta
</t>
    </r>
    <r>
      <rPr>
        <b/>
        <sz val="12"/>
        <color theme="1"/>
        <rFont val="Arial"/>
        <family val="2"/>
      </rPr>
      <t>Junio 2024</t>
    </r>
    <r>
      <rPr>
        <sz val="12"/>
        <color theme="1"/>
        <rFont val="Arial"/>
        <family val="2"/>
      </rPr>
      <t xml:space="preserve">: El area encargada aporta la siguiente documentacion:
- Borrador de resolución </t>
    </r>
    <r>
      <rPr>
        <i/>
        <sz val="12"/>
        <color theme="1"/>
        <rFont val="Arial"/>
        <family val="2"/>
      </rPr>
      <t>“Por la cual se adopta y reglamenta el uso de firmas digitales y mecánicas en el Sistema de Gestión Documental Electrónico adoptado por la Agencia de Desarrollo Rural - ADR”</t>
    </r>
  </si>
  <si>
    <t>Según lo mencionado en el avance cualitativo, para el 29 de mayo de 2024 se cuenta con  un documento  revisado por las áreas competentes y en  trámite de firma y  socialización, conforme a lo anterior esta oficina no puede determinar cumplimiento de la acción, hasta tanto el documento no haya  finalizado su trámite correspondiente de expedición y publicación, resaltando que desde la Oficina de Control Interno se considera que la formalización del documento por si solo soporta correctivos frente al hallazgo.</t>
  </si>
  <si>
    <t>Inconsistencias en la proyección y ejecución del Plan de Acción Institucional 2021.</t>
  </si>
  <si>
    <t>La información no fue suministrada por el Proceso de Gestión Documental.</t>
  </si>
  <si>
    <t>1. Solicitar a la Oficina de Planeación los ajustes necesarios de acuerdo con las observaciones de la Oficina de Control Interno.</t>
  </si>
  <si>
    <t>Ajustes Realizados</t>
  </si>
  <si>
    <r>
      <rPr>
        <b/>
        <sz val="12"/>
        <color theme="1"/>
        <rFont val="Arial"/>
        <family val="2"/>
      </rPr>
      <t>Septiembre 2022:</t>
    </r>
    <r>
      <rPr>
        <sz val="12"/>
        <color theme="1"/>
        <rFont val="Arial"/>
        <family val="2"/>
      </rPr>
      <t xml:space="preserve"> No se presentaron avances por parte del área
</t>
    </r>
    <r>
      <rPr>
        <b/>
        <sz val="12"/>
        <color theme="1"/>
        <rFont val="Arial"/>
        <family val="2"/>
      </rPr>
      <t xml:space="preserve">Junio 2023: </t>
    </r>
    <r>
      <rPr>
        <sz val="12"/>
        <color theme="1"/>
        <rFont val="Arial"/>
        <family val="2"/>
      </rPr>
      <t>De acuerdo con la evidencia entregada por el área de Gestión Documental a través de correo electrónico del día 08 de junio 2023, la Oficina de Control Interno evidenció que:
- Se relizarón mesas de trabajo con la Oficina de Planeación del 09 de diciembre 2022 para la revisión y creación de las actividades del Plan de Acción Institucional de la vigencia 2023, así mismo se evidenció la matriz consolidada en la página web de la ADR donde se corrobora la creación de estas actividades asociados al proceso de Gestión Documental</t>
    </r>
  </si>
  <si>
    <r>
      <t xml:space="preserve">De acuerdo a la evidencia aportada el área de Gestión Documental esta Oficina de Control Interno concluye que el grupo de gestión documental realizó gestiones conjuntas con la Oficina de Planeación para la revisión y creación de los indicadores del Plan de Acción Institucional de cada vigencia, para lo cual se evidenció la matriz consolidada en la página web de la ADR donde se corroboró la creación de estas actividades asociados al proceso de Gestión Documental
Para corroborar la efectividad de esta acción la Oficina de Control Interno llevó a cabo un análisis del informe de cumplimiento OCI-2023-003 </t>
    </r>
    <r>
      <rPr>
        <i/>
        <sz val="12"/>
        <color theme="1"/>
        <rFont val="Arial"/>
        <family val="2"/>
      </rPr>
      <t xml:space="preserve">"Evaluación de la Gestión Institucional por Dependencias a 31 de diciembre de 2022"   </t>
    </r>
    <r>
      <rPr>
        <sz val="12"/>
        <color theme="1"/>
        <rFont val="Arial"/>
        <family val="2"/>
      </rPr>
      <t xml:space="preserve">donde se evidención que para las actividades del proceso de Gestión Documental y su Proyecto de Inversión: </t>
    </r>
    <r>
      <rPr>
        <i/>
        <sz val="12"/>
        <color theme="1"/>
        <rFont val="Arial"/>
        <family val="2"/>
      </rPr>
      <t>“Administración Integral de la Gestión Documental de la  Agencia de Desarrollo Rural”</t>
    </r>
    <r>
      <rPr>
        <sz val="12"/>
        <color theme="1"/>
        <rFont val="Arial"/>
        <family val="2"/>
      </rPr>
      <t xml:space="preserve"> se definieron para la vigencia 2022 cuatro (4) actividades  asociadas a la organización y digitalización los archivos recibidos del INCODER,  Administración y actualización del aplicativo del Sistema de Gestión Documental,  implementación del Sistema Integrado de Conservación – SI, acciones de las cuales  al 31 de diciembre de 2022 presentaron un cumplimiento de ejecución del 100%, razón por la cual se considera que el proceso ha adoptado correctivos para lograr el cumplimiento de las metas anuales del plan de acción.</t>
    </r>
  </si>
  <si>
    <t>Inobservancia de la Política de Administración del Riesgo adoptada por la Entidad y lineamientos de la Función Pública</t>
  </si>
  <si>
    <t>Desconocimiento de la norma.</t>
  </si>
  <si>
    <t>1. Solicitar a la Oficina de Planeación asesoría para el acompañamiento y ajuste de la matriz de riesgos de acuerdo con las observaciones realizadas por la Oficina de Control Interno.</t>
  </si>
  <si>
    <t>Matriz de Riesgo ajustada</t>
  </si>
  <si>
    <r>
      <rPr>
        <b/>
        <sz val="12"/>
        <color theme="1"/>
        <rFont val="Arial"/>
        <family val="2"/>
      </rPr>
      <t>Septiembre 2022:</t>
    </r>
    <r>
      <rPr>
        <sz val="12"/>
        <color theme="1"/>
        <rFont val="Arial"/>
        <family val="2"/>
      </rPr>
      <t xml:space="preserve"> No se presentaron avances por parte del área
</t>
    </r>
    <r>
      <rPr>
        <b/>
        <sz val="12"/>
        <color theme="1"/>
        <rFont val="Arial"/>
        <family val="2"/>
      </rPr>
      <t>Mayo 2023:</t>
    </r>
    <r>
      <rPr>
        <sz val="12"/>
        <color theme="1"/>
        <rFont val="Arial"/>
        <family val="2"/>
      </rPr>
      <t xml:space="preserve"> De acuerdo con la evidencia entregada por el área de Gestión Documental a través de correo electrónico del día 28 de abril 2023, la Oficina de Control Interno corroboró la realización de las mesas de trabajo de acompañamiento y seguimiento en conjunto con la Oficina de Planeación para la creación de los riesgos asociados al proceso de Gestión Documental para la vigencia 2023, así:
- Sesión 1 realizada el 31 de octubre 2022 con objetivo "Inicio Construcción Mapa de Riesgos Gestión Documental" con los colaboradores del proceso en mención.
- Sesión 2 realizada el 10 de noviembre 2022 con objetivo "Construcción Mapa de Riesgos Corrupción 2023 Gestión Documental" con los colaboradores del proceso en mención.
- Sesión 3 realizada el 18 de noviembre 2022 con objetivo "Continuación Construcción Mapa de Riesgos Corrupción y Gestión - Gestión Documental" con los colaboradores del proceso en mención.
- Sesión 4 realizada el 18 de noviembre 2022 a las 2:30 pm con objetivo "Sesión Riesgos de Gestión - Gestión Documental" con los colaboradores del proceso en mención.
Así mismo se evidenció el Mapa de Riesgos de la vigencia 2023 con la construcción de los riesgos de corrupción y gestión correspondiente al proceso de Gestión Documental
Respecto con lo evidenciado por la Oficina de Control Interno en el seguimiento a mayo 2023 se considera que se ha cumplido con la acción.</t>
    </r>
  </si>
  <si>
    <t>A partir de los avances presentados por el área, se considera que se dio cumplimiento a la acción. A su vez, la Oficina de Control Interno realizó la verificación de la efectividad de la acción a través del informe de cumplimiento OCI-2022-012 Seguimiento PAAC &amp; MRC correspondiente al primer cuatrimestre de 2023, donde no se evidenció qie del mismo se derivaran desviaciones frente al diseño de riesgos, diseño de controles y su aplicabilidad en el proceso de Gestión Documental, por lo tanto se considera procedente determinar el cierre del hallazgo.</t>
  </si>
  <si>
    <t>Acompañamiento equívoco del área responsable.</t>
  </si>
  <si>
    <t>ACCIONES  INFORME OCI-2019-018</t>
  </si>
  <si>
    <t>ACCIONES  INFORME OCI-2021-021</t>
  </si>
  <si>
    <t>ABIERTOS</t>
  </si>
  <si>
    <t>CERRADOS</t>
  </si>
  <si>
    <t xml:space="preserve">VENCIDO </t>
  </si>
  <si>
    <t>PENDIENTE EFECTIVIDAD</t>
  </si>
  <si>
    <r>
      <t xml:space="preserve">AVANCE CUANTITATIVO
</t>
    </r>
    <r>
      <rPr>
        <b/>
        <i/>
        <sz val="10"/>
        <rFont val="Calibri"/>
        <family val="2"/>
        <scheme val="minor"/>
      </rPr>
      <t>(Porcentaje de Avance)</t>
    </r>
  </si>
  <si>
    <t>AUDITORÍA VIGENCIA 2019 (INFORME OCI-2019-029)</t>
  </si>
  <si>
    <t xml:space="preserve">OCI -2023-011 </t>
  </si>
  <si>
    <t>Control Disciplinario Interno</t>
  </si>
  <si>
    <t>Insuficiencia y/o ausencia de lineamientos y mecanismos para el control de los términos y actuaciones de los procesos disciplinarios</t>
  </si>
  <si>
    <t xml:space="preserve">Debilidades en los controles de revisión de la información reportada (Diferencias entre el FUID y los expedientes físicos) </t>
  </si>
  <si>
    <r>
      <rPr>
        <b/>
        <sz val="12"/>
        <rFont val="Arial"/>
        <family val="2"/>
      </rPr>
      <t xml:space="preserve">1. </t>
    </r>
    <r>
      <rPr>
        <sz val="12"/>
        <rFont val="Arial"/>
        <family val="2"/>
      </rPr>
      <t xml:space="preserve">Construcción de una base de datos “Cuadro Excel Estado Procesos Disciplinarios” que asegure la integridad de la información.  </t>
    </r>
  </si>
  <si>
    <t>Cuadro Excel – “Estado Procesos Disciplinarios</t>
  </si>
  <si>
    <t>Líder área control disciplinario interno</t>
  </si>
  <si>
    <t>Emilcen Monroy Vega</t>
  </si>
  <si>
    <r>
      <rPr>
        <b/>
        <sz val="12"/>
        <rFont val="Arial"/>
        <family val="2"/>
      </rPr>
      <t>Junio 2024</t>
    </r>
    <r>
      <rPr>
        <sz val="12"/>
        <rFont val="Arial"/>
        <family val="2"/>
      </rPr>
      <t xml:space="preserve">: El área responsable aporto la siguiente documentación:
Un (1) formato Excel denominado "Estados Procesos Disciplinarios", el cual contiene dos hojas una  para procesos activos y una para procesos inactivos, el documento no registra ninguna información. </t>
    </r>
  </si>
  <si>
    <t>Si bien el archivo excel soporta el cumplimiento de la meta en cuanto a la disposición de una herramienta en excel para el registro de procesos, la oficina de Control Interno requiere validar la implementación de dicha herramienta, teniendo de presente la información que por su contenido de reservada o confidencial. 
Lo anterior con el fin de determinar se esté asegurando la integridad y completitud de la información como se dispuso en la acción.</t>
  </si>
  <si>
    <t>Debilidades en la conformación y/o integralidad de los expedientes físicos de los procesos disciplinarios</t>
  </si>
  <si>
    <t xml:space="preserve">Debilidades en la Integralidad de expedientes físicos </t>
  </si>
  <si>
    <r>
      <rPr>
        <b/>
        <sz val="12"/>
        <rFont val="Arial"/>
        <family val="2"/>
      </rPr>
      <t xml:space="preserve">1. </t>
    </r>
    <r>
      <rPr>
        <sz val="12"/>
        <rFont val="Arial"/>
        <family val="2"/>
      </rPr>
      <t>Realizar la intervención a los expedientes que se encuentran terminados y que reposan en el archivo del área con el fin de complementar la información que sea encontrada en los archivos digitales existentes en el área (carpeta compartida Z:(\\192.168.1.31) y correo electrónico control.interno.disciplinario@adr.gov.co,</t>
    </r>
  </si>
  <si>
    <t xml:space="preserve">Expedientes remitidos al archivo central de la Entidad, conforme a los lineamientos del archivo general de la Nación y tabla de retención documental.  </t>
  </si>
  <si>
    <t xml:space="preserve">Johanna Andrea Solórzano Reyes – Líder área control disciplinario interno </t>
  </si>
  <si>
    <r>
      <rPr>
        <b/>
        <sz val="12"/>
        <rFont val="Arial"/>
        <family val="2"/>
      </rPr>
      <t>Junio 2024:</t>
    </r>
    <r>
      <rPr>
        <sz val="12"/>
        <rFont val="Arial"/>
        <family val="2"/>
      </rPr>
      <t xml:space="preserve"> El área aporto la siguiente documentación:
- Un (1) Acta de Transferencia Documental F-DOC-026 de Fecha 13/09/2023  
- Formato Único de Transferencia Documental F-DOC-001 que contiene registro de 221 expedientes transferidos al archivo central de la ADR.  
- Se evidenció que el acta de transferencia documental consigno las siguientes observaciones:</t>
    </r>
    <r>
      <rPr>
        <i/>
        <sz val="12"/>
        <rFont val="Arial"/>
        <family val="2"/>
      </rPr>
      <t xml:space="preserve"> "Se encuentran tres procesos disciplinarios sin auto de archivo pero su tramite esta cerrado (2018-041. 2018-046 y 2018-063</t>
    </r>
    <r>
      <rPr>
        <sz val="12"/>
        <rFont val="Arial"/>
        <family val="2"/>
      </rPr>
      <t xml:space="preserve">)". 
- Señala la mencionada acta que la transferencia constó de 17,344 folios organizados en 221 carpetas, con fecha inicial 26/08/2016 y fecha final 24/05/2021. </t>
    </r>
  </si>
  <si>
    <t>La Oficina de Control interno considera el proceso cumplió con la meta, referente a la remisión de archivos al archivo central, frente a lo cual es preciso señalar que, como se indicó en el avance cualitativo, existen expedientes incompletos donde se señaló  la falta del Auto de Archivo, por ende, y en aras de validar la corrección de los hechos observados en el hallazgo, se requiere tener acción a un expediente actual que no tenga reserva o sea cofidencia, en el cual se pueda verificar la completitud del mismo, así como de controles que se tienen en el proceso para evitar ausencia documental en los expedientes.</t>
  </si>
  <si>
    <t>Desactualización de la documentación asociada al proceso de Control Disciplinario Interno dispuesta en el Sistema Integrado de Gestión</t>
  </si>
  <si>
    <t xml:space="preserve">Desactualización de la documentación asociada al proceso de Control Disciplinario Interno dispuesta en el Sistema Integrado de Gestión </t>
  </si>
  <si>
    <r>
      <rPr>
        <b/>
        <sz val="12"/>
        <color theme="1"/>
        <rFont val="Arial"/>
        <family val="2"/>
      </rPr>
      <t xml:space="preserve">1. </t>
    </r>
    <r>
      <rPr>
        <sz val="12"/>
        <color theme="1"/>
        <rFont val="Arial"/>
        <family val="2"/>
      </rPr>
      <t>Actualización de la documentación asociada al proceso.</t>
    </r>
  </si>
  <si>
    <t>Caracterización del proceso Procedimiento ordinario conforme a la Ley 1952 de 2019</t>
  </si>
  <si>
    <r>
      <rPr>
        <b/>
        <sz val="12"/>
        <rFont val="Arial"/>
        <family val="2"/>
      </rPr>
      <t>Junio 2024:</t>
    </r>
    <r>
      <rPr>
        <sz val="12"/>
        <rFont val="Arial"/>
        <family val="2"/>
      </rPr>
      <t xml:space="preserve"> El área aporto documento en Word, el cual contiene la propuesta que CID planteó sobre la Caracterización del proceso (Procedimiento ordinario conforme a la Ley 1952 de 2019), sin embargo al ser un documento que aun no se encuentra oficializado la OCI no considera pertinente conceder avance frente a su cumplimiento. </t>
    </r>
  </si>
  <si>
    <r>
      <t xml:space="preserve">
Fecha de cumplimiento ampliada por solicitud realizada mediante memorando 20236000066403 del 20 de diciembre de 2023
</t>
    </r>
    <r>
      <rPr>
        <sz val="12"/>
        <rFont val="Arial"/>
        <family val="2"/>
      </rPr>
      <t>Teniendo en cuenta lo señalado en el avance cualitativo, la Oficina de Control Interno verificó en la plataforma Isolución, evidenciando la Caracterización del Proceso de Control Disciplinario Interno CP-CDI-001, de fecha 05 de junio de 2020, entendiéndose así que no se ha cumplido con la actualización del mismo como se dispuso en la acción.</t>
    </r>
    <r>
      <rPr>
        <b/>
        <u/>
        <sz val="12"/>
        <rFont val="Arial"/>
        <family val="2"/>
      </rPr>
      <t xml:space="preserve">
</t>
    </r>
  </si>
  <si>
    <t>Ausencia de lineamientos y/o controles relacionados con la tipificación, asignación y trámite de quejas y denuncias que deban ser gestionadas por la Oficina de Control Disciplinario Interno</t>
  </si>
  <si>
    <t xml:space="preserve">Debilidades en los controles para la asignación y trámite de quejas. </t>
  </si>
  <si>
    <r>
      <rPr>
        <b/>
        <sz val="12"/>
        <color theme="1"/>
        <rFont val="Arial"/>
        <family val="2"/>
      </rPr>
      <t xml:space="preserve">1. </t>
    </r>
    <r>
      <rPr>
        <sz val="12"/>
        <color theme="1"/>
        <rFont val="Arial"/>
        <family val="2"/>
      </rPr>
      <t xml:space="preserve">Reuniones con el área de servicio al ciudadano con el fin de definir lineamientos que permitan identificar cuando una queja o denuncia tiene incidencia disciplinaria </t>
    </r>
  </si>
  <si>
    <t xml:space="preserve">Establecer lineamientos, criterios y controles para la gestión de quejas o denuncias que se reciban en la entidad y tengan incidencia disciplinaria </t>
  </si>
  <si>
    <t xml:space="preserve">Líder área control disciplinario interno y Líder área atención al ciudadano </t>
  </si>
  <si>
    <r>
      <rPr>
        <b/>
        <sz val="12"/>
        <rFont val="Arial"/>
        <family val="2"/>
      </rPr>
      <t>Junio 2024:</t>
    </r>
    <r>
      <rPr>
        <sz val="12"/>
        <rFont val="Arial"/>
        <family val="2"/>
      </rPr>
      <t xml:space="preserve"> La Oficina de Control interno Disciplinario aporto la siguiente documentación:
Formato F-DER-001, acta del área de Control Interno Disciplinarios de fecha 03/11/2023, cuyo objetivo fue definir lineamientos para identificar quejas y denuncias que deban ser tramitadas por la Oficina de Control Interno Disciplinario. Esta acta señala que, en referencia al hallazgo, los inconvenientes señalados en el mismo se subsanaron a partir del 01 de abril de 2023 bajo el nuevo modelo de ORFEO, con la</t>
    </r>
    <r>
      <rPr>
        <sz val="12"/>
        <color theme="1"/>
        <rFont val="Arial"/>
        <family val="2"/>
      </rPr>
      <t xml:space="preserve"> categorización</t>
    </r>
    <r>
      <rPr>
        <sz val="12"/>
        <rFont val="Arial"/>
        <family val="2"/>
      </rPr>
      <t xml:space="preserve"> de Procesos Disciplinarios, el cual no tiene un tramite de repuesta pero si un tramite interno.  
Formato F-DER-002 Lista do de asistencia - acta de reunión de fecha 27/10/2023 cuyo objeto fue definir lineamientos para identificar quejas o denuncias con incidencia disciplinaria. </t>
    </r>
  </si>
  <si>
    <r>
      <t xml:space="preserve">Las actas aportadas dan sustento frente al análisis que la entidad dio a la necesidad de establecer lineamientos y/o controles relacionados con la tipificación, asignación y trámite de quejas y </t>
    </r>
    <r>
      <rPr>
        <b/>
        <sz val="12"/>
        <rFont val="Arial"/>
        <family val="2"/>
      </rPr>
      <t>denuncias</t>
    </r>
    <r>
      <rPr>
        <sz val="12"/>
        <rFont val="Arial"/>
        <family val="2"/>
      </rPr>
      <t xml:space="preserve"> que deban ser gestionadas por la Oficina de Control Disciplinario Interno.
En este mismo sentido y en aras de validar la efectividad la Oficina de Control Interno verifico en el sistema Isolución el proceso Gestión de Denuncias  PR-CPS-005, de fecha 26/04/2024 versión 1 así:
Objeto. </t>
    </r>
    <r>
      <rPr>
        <i/>
        <sz val="12"/>
        <rFont val="Arial"/>
        <family val="2"/>
      </rPr>
      <t>Realizar el tratamiento legal y oportuno de las denuncias presentadas por los ciudadanos, servidores, colaboradores de la Agencia y partes interesadas, que impacten la gestión de la Entidad, su reputación y la Política de Transparencia</t>
    </r>
    <r>
      <rPr>
        <sz val="12"/>
        <rFont val="Arial"/>
        <family val="2"/>
      </rPr>
      <t>.
Alcance. El procedimiento inicia con la recepción de la denuncia, a través de los canales habilitados por la entidad, continúa con el desarrollo de los procedimientos y trámites que correspondan, según la ley, hasta agotar la debida diligencia, y finaliza con la comunicación al quejoso o denunciante sobre las acciones tomadas. De igual manera se establece la presentación al Presidente de la Entidad, de un informe trimestral detallado de las denuncias recibidas y atendidas, que contenga el análisis de las actividades, preventivas y de control, estimadas para mitigar los riesgos de la Entidad.
Por lo expueso, se considera se tomó correctivos respecto a la implementación de lineamientos y controles para el tratamiento de las denuncias que se reciben en la Entidad, considerando de esta manera viable el cierre del hallazgo.</t>
    </r>
  </si>
  <si>
    <t>Deficiencias en el diseño de riesgos y controles identificados en el mapa de riesgos en concordancia con los lineamientos establecidos en la Política de Administración de Riesgo adoptada por la entidad</t>
  </si>
  <si>
    <t xml:space="preserve">Posibilidad falta de planeación de tiempos y actividades relativas al monitoreo y verificación de riesgos y controles </t>
  </si>
  <si>
    <r>
      <rPr>
        <b/>
        <sz val="12"/>
        <color theme="1"/>
        <rFont val="Arial"/>
        <family val="2"/>
      </rPr>
      <t>1.</t>
    </r>
    <r>
      <rPr>
        <sz val="12"/>
        <color theme="1"/>
        <rFont val="Arial"/>
        <family val="2"/>
      </rPr>
      <t xml:space="preserve"> Fortalecimiento de los controles de los riesgos de gestión denominados: 
1. Posibilidad de afectación reputacional por prescripción de la acción disciplinaria, debido al vencimiento de los términos procesales.
2. Posibilidad de afectación reputacional por demoras en la práctica de las pruebas ordenadas o respuestas fuera de los términos de ley. Debido a la ausencia, omisión de lo términos o rotación del recurso humano adscrito a la oficina de CID</t>
    </r>
  </si>
  <si>
    <t>Cumplimiento de los lineamientos definidos en el numeral 3.2.2. “valoración de los controles – diseño de controles” de la Guía para la administración del riesgo y el diseño de controles en entidades públicas</t>
  </si>
  <si>
    <t xml:space="preserve">Líder área control disciplinario interno con apoyo de la Oficina de Planeación </t>
  </si>
  <si>
    <t>-</t>
  </si>
  <si>
    <t xml:space="preserve">Formato F-DER-001, acta de fecha 29/1120230y 04/12/2023 cuyo objetivo fue realizar la actualización de los mapas de riesgos del proceso Control Disciplinario Interno para la vigencia 2024, entre los cuales se pueden encontrar aquellos relacionados con la gestión, corrupción y desempeño fiscal a partir de la participación de diferentes roles y el uso de herramientas de evaluación de la entidad, esta acta cuenta con su respectiva lista de asistencia. 
Se evidenció correo electrónico de fecha 07/12/2023 mediante el cual se sustenta el trabajo correspondiente para la elaboracion del Mapa de Riesgos para la vigencia 2024 Alli se tiene en cuenta los comparativos frente al mapa de la vigencia 2023 en aras de que no se vuelvan a presentar las mismas falencias durante la contruccion de este. </t>
  </si>
  <si>
    <t xml:space="preserve">Una vez validado el cumplimiento de la acción propuesta, la Oficina de Control Interno, procedió a verificar los resultados del último informe sobre Seguimiento al Plan Anticorrupción y de Atención al Ciudadano (PAAC) / Mapa de Riesgos de Corrupción (MRC) - (informe OCI-2024-012),  encontrando que se presentaron observaciones respecto de la formulación de riesgos de corrupción correspondientes al proceso de Control Interno Disciplinario, por lo que es procedente considerar efectiva la acción propuesta, y por tanto el cierre del hallazgo.
</t>
  </si>
  <si>
    <t>ACCIONES  INFORME OCI-2019-029</t>
  </si>
  <si>
    <t>ACCIONES  INFORME OCI-2023-011</t>
  </si>
  <si>
    <r>
      <t xml:space="preserve">AVANCE CUANTITATIVO
</t>
    </r>
    <r>
      <rPr>
        <b/>
        <i/>
        <sz val="12"/>
        <rFont val="Calibri"/>
        <family val="2"/>
        <scheme val="minor"/>
      </rPr>
      <t>(Porcentaje de Avance)</t>
    </r>
  </si>
  <si>
    <t>Informe OCI-2018-017 Gestión Talento Humano</t>
  </si>
  <si>
    <t>OCI-2018-017</t>
  </si>
  <si>
    <t>Gestión Talento Humano</t>
  </si>
  <si>
    <t>Liquidación por mayor o menor valor de conceptos de Nómina, Seguridad Social y Parafiscales.</t>
  </si>
  <si>
    <t>Limitación del Sistema de Nómina (SIGEP) para la liquidación de nóminas adicionales.</t>
  </si>
  <si>
    <t>Acordar con el servidor público la autorización del descuento en la nómina de junio de 2018 del mayor valor pagado toda vez que el pago de este concepto es semestral.</t>
  </si>
  <si>
    <t xml:space="preserve">Una (1) autorización del descuento aplicada en nómina. </t>
  </si>
  <si>
    <t>Contratista responsable de nómina</t>
  </si>
  <si>
    <t>Omar Fernando Santos Trujillo</t>
  </si>
  <si>
    <t>Los responsables del proceso remiten al auditor un correo electrónico (12 de Junio de 2019) mediante el cual, a través de la cuenta de Outlook presidencia se autoriza el descuento. Adicionalmente, se anexa un documento suscrito por el servidor público. De igual manera se anexa el desprendible de nómina del servidor público del mes de Junio de 2018.</t>
  </si>
  <si>
    <t xml:space="preserve">
Una vez revisada la evidencia suministrada, la Oficina de Control Interno considera que se cumplió con la acción de mejoramiento establecida y por lo tanto considera procedente dar por cumplida la acción.</t>
  </si>
  <si>
    <t>Realizar trámite ante las entidades de Seguridad Social solicitando el reintegro del mayor valor aportado</t>
  </si>
  <si>
    <t>Una (1) solicitud a las entidades de reintegro de mayor valor pagado de seguridad social</t>
  </si>
  <si>
    <t>23-abr-2021
23-may-2023</t>
  </si>
  <si>
    <t>Maicol Stiven Zipamocha Murcia - Ariana Isabel Gómez Orozco - Leidy Milena Beltran Rodriguez</t>
  </si>
  <si>
    <t>La Dirección de Talento Humano hace entrega de los siguientes memorandos mediante los cuales se solicitó el reintegro de los mayores valores aportados:
20186200053902: SR. SENA
20186200053922: SR. COLSUBSIDIO
20186200053942: SR. ICBF
20196200049012: SR. ICBF
20196200058232: SR. ICBF
Se anexaron las respuestas a las solicitudes de reintegro del SENA Y COLSUBSIDIO, En las cuales, las Entidades solicitan una serie de requisitos con el objeto de analizar y proceder con el reintegro de recursos.
A la fecha el ICBF expidió la resolución No. 2109 del 25 de noviembre del 2020, en la cual  se ordenó la devolución de un mayor vaor pagado. Tesorería Certificó el recaudo de este dinero. 
1) Resolución 2109 de 2020
2) Recaudo del dinero
Respecto al SENA, se allegó radicado 01--9-2022-017790 donde se notifica de la notificación de la devolución
Frente a COLSUBSIDIO se suministró carta del 18 de abril de 2023, de asunto "Devolución de Aportes", donde se notificó sobre la devolución efectiva del dinero mayor valor pagado.</t>
  </si>
  <si>
    <r>
      <t>La Oficina de Control Interno pudo evidenciar que, desde la vigencia 202, la entidad realizó gestiones para obtener la devolución de los mayores valores pagados por concepto de aportes a Seguridad Social y Parafiscales, así:</t>
    </r>
    <r>
      <rPr>
        <b/>
        <sz val="12"/>
        <rFont val="Arial"/>
        <family val="2"/>
      </rPr>
      <t xml:space="preserve">
SEGUIMIENTO 2020: </t>
    </r>
    <r>
      <rPr>
        <sz val="12"/>
        <rFont val="Arial"/>
        <family val="2"/>
      </rPr>
      <t xml:space="preserve">Si bien se observó la ejecución de la acción propuesta se debe aclarar lo siguiente:
En primer lugar no se observaron las respuestas a las solicitudes de devolución como se menciona en el avance reportado.
Por otra parte, los responsables del proceso mediante correo electrónico del 20-mar-2020 informaron lo siguiente "En las respuestas de las Entidades se solicitan documentos adicionales para el reintegro de los dineros, por tanto, aunque la meta se encuentra efectivamente cumplida, se deben realizar las nuevas remisiones para asegurar el reintegro de recursos".
Por lo anterior, para poder determinar la efectividad de las gestiones adelantadas y por ende el cierre del hallazgo se debe demostrar el reintegro de los recursos.
</t>
    </r>
    <r>
      <rPr>
        <b/>
        <sz val="12"/>
        <rFont val="Arial"/>
        <family val="2"/>
      </rPr>
      <t xml:space="preserve">SEGUIMIENTO 2021: </t>
    </r>
    <r>
      <rPr>
        <sz val="12"/>
        <rFont val="Arial"/>
        <family val="2"/>
      </rPr>
      <t xml:space="preserve">De acuerdo con la información suministrada por la Dirección de Talento Humano, la Entidad solicitó con los siguientes memorandos, el reintegro de los mayores valores aportados :
20186200053902: SR. SENA
20186200053922: SR. COLSUBSIDIO
20186200053942: SR. ICBF
20196200049012: SR. ICBF
20196200058232: SR. ICBF
De los anteriores el ICBF expidió la resolución No. 2109 del 25 de noviembre del 2020, en la cual  se ordenó la devolución de un mayor valor pagado; no obstante, al corte del presente seguimiento, no se obtuvo evidencia de la devolución de pare del SENA y COLSUBSIDIO, por ende se debe continuar realizando seguimiento al presente hallazgo hasta tanto la acción adelantada se haga efectiva.
</t>
    </r>
    <r>
      <rPr>
        <b/>
        <sz val="12"/>
        <rFont val="Arial"/>
        <family val="2"/>
      </rPr>
      <t xml:space="preserve">SEGUIMIENTO 2022: </t>
    </r>
    <r>
      <rPr>
        <sz val="12"/>
        <rFont val="Arial"/>
        <family val="2"/>
      </rPr>
      <t xml:space="preserve">De acuerdo con la información suministrada en mayo de 2022 por la Dirección de Talento Humano, se evidencia la gestion para la devolucion de los  mayores valores pagado a  la Entidad:
</t>
    </r>
    <r>
      <rPr>
        <b/>
        <u/>
        <sz val="12"/>
        <rFont val="Arial"/>
        <family val="2"/>
      </rPr>
      <t>SENA:</t>
    </r>
    <r>
      <rPr>
        <sz val="12"/>
        <rFont val="Arial"/>
        <family val="2"/>
      </rPr>
      <t xml:space="preserve"> Se evidencia correo electronico del dia 8 de marzo de 2022 donde el SENA recibe documentos para devolución de mayor valor pagado mendiante radicado 01--9-2022-017790 donde informa que cumplen con los requisitos y se procede a continuar el proceso para el pago. 
</t>
    </r>
    <r>
      <rPr>
        <b/>
        <sz val="12"/>
        <rFont val="Arial"/>
        <family val="2"/>
      </rPr>
      <t xml:space="preserve">
SEGUIMIENTO 2023:</t>
    </r>
    <r>
      <rPr>
        <sz val="12"/>
        <rFont val="Arial"/>
        <family val="2"/>
      </rPr>
      <t xml:space="preserve">
</t>
    </r>
    <r>
      <rPr>
        <b/>
        <u/>
        <sz val="12"/>
        <rFont val="Arial"/>
        <family val="2"/>
      </rPr>
      <t xml:space="preserve">COLSUBSIDIO: </t>
    </r>
    <r>
      <rPr>
        <sz val="12"/>
        <rFont val="Arial"/>
        <family val="2"/>
      </rPr>
      <t xml:space="preserve">Se evidencia correo del dia 31 de marzo de 2022 donde responde sobre la solicitud de la devolución indicando que quedará efectiva el 29 de abril de 2022 y carta del 18 de abril de 2023, de asunto "Devolución de Aportes", en donde se indicó que </t>
    </r>
    <r>
      <rPr>
        <i/>
        <sz val="12"/>
        <rFont val="Arial"/>
        <family val="2"/>
      </rPr>
      <t>"la devolución de
aportes quedo efectiva desde el 29 de abril de 2022, por valor de $126.300"</t>
    </r>
    <r>
      <rPr>
        <sz val="12"/>
        <rFont val="Arial"/>
        <family val="2"/>
      </rPr>
      <t xml:space="preserve">
si bien se evidencian diferentes actuaciones emprendidas para la devolución de los mayores valores pagados a las entidades en mención, y a su vezse logró obtener soporte de las devoluciones de los dineros que se pagaron de más al ICBF, SENA y COLSUBSIDIO, la Oficina de Control Interno considera que se requiere se suministren soportes del recaudo efectivo por parte de la ADR del dinero reintegrado por por parte de SENA y COLSUBSIDIO, como sucedió con ICBF.</t>
    </r>
  </si>
  <si>
    <t>Se realizará un control manual específico sobre las nóminas adicionales.</t>
  </si>
  <si>
    <t>Un (1) archivo de validación.</t>
  </si>
  <si>
    <t>Desde abril de 2017 y a la fecha se cuenta con un aplicativo de nómina (SIGEP NOMINA), no obstante, cómo control adicional la Dirección de Talento Humano realiza una  validación manual en Excel con lo cual se busca confrontar y corroborar los resultados que arroja el aplicativo con los distintos procesos que maneja y genera el sistema. Dicho control se encuentra documentado en el procedimiento "Administración de Nómina" en el literal a del numeral 5 "Condiciones Especiales", así como en el ítem 6 del numeral 6 "Desarrollo". 
Como ejemplo de esta actividad, a través del archivo de Excel denominado "DiciembreV!" se realizó la validación manual de la nómina del mes de diciembre de 2019.</t>
  </si>
  <si>
    <t>Interpretación en la aplicación de la norma.</t>
  </si>
  <si>
    <t>Solicitar al  Departamento Administrativo de la Función Pública - DAFP, concepto de reconocimiento de Bonificación de Dirección a servidor público con solución de no continuidad.</t>
  </si>
  <si>
    <t xml:space="preserve">Un (1) Concepto del Departamento  Administrativo de la Función Pública. </t>
  </si>
  <si>
    <t>A través del radicado 20189000194442 de fecha 30 de Julio de 2018. Un colaborador de la Dirección de Talento Humano de la Agencia efectúa una consulta al Departamento Administrativo de la Función Pública en el cuál plasma su inquietud acerca del reconocimiento de bonificación de Dirección. Los responsables de la ejecución del Plan de Mejoramiento anexan la respuesta (radicado 2018600022431 del 11 de septiembre de 2018).</t>
  </si>
  <si>
    <t xml:space="preserve">
Una vez revisada la evidencia suministrada, la Oficina de Control Interno considera que se cumplió con la acción de mejoramiento establecida y por lo tanto considera procedente dar por cerrada la acción.</t>
  </si>
  <si>
    <t>Falta o inadecuada parametrización del sistema de liquidación de nómina.</t>
  </si>
  <si>
    <t>Solicitar a la consultoría del software empresa HEINSOHN  el ajuste en la parametrización en los procesos y conceptos en que se encontraron diferencias.</t>
  </si>
  <si>
    <t xml:space="preserve">Una (1) solicitud de parametrización </t>
  </si>
  <si>
    <t>Como evidencia del cumplimiento de esta acción, los responsables de la ejecución del Plan de Mejoramiento suministran una captura de pantalla del día 31 de julio de 2018, en la cual se muestra un resumen de solicitudes y/o reportes de errores en la liquidación de la nómina, realizadas a la consultoría HEINSOHN a través del aplicativo “Mantis Bug Tracker”. Adicionalmente se anexan 3 Documentos Formato PDF con el detalle del reporte de las incidencias.</t>
  </si>
  <si>
    <t>Los responsables del proceso de nómina reportan los reportes de errores en la nómina en el aplicativo anteriormente mencionado, estos reportes incluyen en ocasiones problemas relacionados con la parametrización del sistema de nómina.
Una vez revisada la evidencia suministrada, la Oficina de Control Interno considera que se cumplió con la acción de mejoramiento establecida y por lo tanto considera procedente dar por cerrada la acción.</t>
  </si>
  <si>
    <t>Realizar validación de cada uno de los ajustes que realice la consultoría de HEINSOHN en la parametrización del sistema</t>
  </si>
  <si>
    <t xml:space="preserve">De conformidad con lo expuesto por el Colaborador de la Dirección de Talento Humano encargado de Nómina, la validación (Cálculo manual de liquidaciones) se realiza en un Excel y sus resultados son consignados en el seguimiento en el detalle del reporte de las incidencias a través del aplicativo “Mantis Bug Tracker” </t>
  </si>
  <si>
    <t>Una vez revisada la evidencia suministrada, la Oficina de Control Interno considera que se cumplió con la acción de mejoramiento establecida y por lo tanto considera procedente dar por cerrada la acción.</t>
  </si>
  <si>
    <t>Inconsistencias y falta de soportes en el reconocimiento y pago de Primas Técnicas.</t>
  </si>
  <si>
    <t>Realizar ajuste del mayor valor pagado previa autorización del servidor publico con nominas de junio y julio.</t>
  </si>
  <si>
    <t>Una (1) autorización del descuento aplicada en la nómina.</t>
  </si>
  <si>
    <t>Los responsables de la ejecución del Plan de Mejoramiento suministran al auditor tres (3) desprendibles de nómina correspondientes a los meses de Mayo, Junio y Julio de 2018, en los cuales se evidencia un menor valor pagado por concepto de prima técnica. Adicionalmente, se suministra un correo electrónico mediante el cual el servidor público objeto de deducciones las autoriza.</t>
  </si>
  <si>
    <t>Solicitar a la consultoría del software empresa HEINSOHN  el ajuste en la parametrización a los conceptos de prima técnica.</t>
  </si>
  <si>
    <t>De acuerdo con lo Informado por el colaborador de la Dirección de Talento Humano encargado de las funciones de nómina de la Entidad, la liquidación de la prima técnica, la cual fue una situación observada por los auditores asignados a la Auditoría Interna al proceso "Gestión del Talento Humano", fue calculada de manera "manual" utilizando hojas de calculo, debido a que en ese momento no se contaba con el soporte de la Consultoría HEINSOHN. Por tanto, en el contexto de lo anterior, de acuerdo con los responsables de la ejecución del Plan de Mejoramiento, no se solicitó la intervención de la consultoría en la parametrización o ajuste del sistema de nómina.</t>
  </si>
  <si>
    <t>Realizar validación de cada uno de los ajustes que realice la consultoría de HEINSOHN en la parametrización del sistema.</t>
  </si>
  <si>
    <t xml:space="preserve">Un (1) archivo de validación </t>
  </si>
  <si>
    <t>En el contexto de la acción arriba mencionada, los responsables de la ejecución del Plan de Mejoramiento ejecutan los ajustes manuales para liquidar adecuadamente la nómina.</t>
  </si>
  <si>
    <t>Error inadvertido en el  registro de información para pago en el aplicativo de nómina.</t>
  </si>
  <si>
    <t>Realizar cambio de la denominación del concepto.</t>
  </si>
  <si>
    <t>Un (1) cambio de la denominación del concepto</t>
  </si>
  <si>
    <t>Los soportes de la presente acción fueron entregados al grupo auditor de la Oficina de Control Interno durante la ejecución de la Auditoría.</t>
  </si>
  <si>
    <t xml:space="preserve">Faltante de documentos en los expedientes de Historias Laborales  </t>
  </si>
  <si>
    <t>Falta de controles en el archivo de documentos en los expedientes de historias laborales.</t>
  </si>
  <si>
    <t>Trasladar los documentos recopilados a los expedientes de historias laborales</t>
  </si>
  <si>
    <t>Un (1) formato incorporación de documentos con la relación de soportes trasladados a historias laborales</t>
  </si>
  <si>
    <t>Gestor de la Dirección de Talento Humano</t>
  </si>
  <si>
    <t>La Oficina de Control Interno observó la elaboración del formato "Incorporación de Documentos", en el cual se relaciona la inclusión de diferentes documentos en el expediente laboral de veinte (20) funcionarios.
La Oficina de Control Interno en mesa de trabajo realizada el 14 de agosto de 2019 con el objetivo de verificar la efectividad preliminar de la acción de mejoramiento, seleccionó el expediente del funcionario identificado con CC N°. 1.032.432.172 evidenciando la incorporación de la Resolución 0112 de 2018 "Por la cual se concede la licencia de luto", por lo cual, se considera procedente determinar el cierre de la acción.</t>
  </si>
  <si>
    <t>La Oficina de Control Interno considera procedente determinar el cierre de la accón, toda vez que, el proceso auditado ejecutó las acciones de mejoramiento propuestas, y se observó la efectividad de tal acción.</t>
  </si>
  <si>
    <t>Verificación aleatoria de la inclusión de documentos en los expedientes de historias laborales</t>
  </si>
  <si>
    <t>Dos (2) informes trimestrales de la verificación de la inclusión de documentos en los expedientes de historias laborales</t>
  </si>
  <si>
    <t>Se observó la emisión el 31 de agosto de 2018 y el 31 de enero de 2019 de los informes que detallan la ejecución de la acción propuesta en el plan de mejoramiento.
La Oficina de Control Interno en mesa de trabajo realizada el 14 de agosto de 2019 con el objetivo de verificar la efectividad preliminar de la acción de mejoramiento, seleccionó el expediente del funcionario identificado con CC N°. X.XXX.XXX.172 evidenciando la incorporación de la Resolución 0112 de 2018 "Por la cual se concede la licencia de luto", por lo cual, se considera procedente determinar el cierre de la acción.</t>
  </si>
  <si>
    <t>Inobservancia de lineamientos en el Programa de inducción y reinducción</t>
  </si>
  <si>
    <t>Desconocimiento y/o inaplicación de la normatividad vigente en materia de programa de inducción y reinducción.</t>
  </si>
  <si>
    <t>Realización de Jornada de Reinducción</t>
  </si>
  <si>
    <t>Una (1) Jornada de Reinducción.</t>
  </si>
  <si>
    <t>Secretaría General con apoyo del contratista de la D.T.H</t>
  </si>
  <si>
    <r>
      <t xml:space="preserve">La Oficina de Control Interno observó la citación realizada por parte de la Dirección de Talento Humano mediante correo electrónico del 26 de noviembre de 2018 a cuarenta y tres (43) funcionarios "(...) </t>
    </r>
    <r>
      <rPr>
        <i/>
        <sz val="12"/>
        <color theme="1"/>
        <rFont val="Arial"/>
        <family val="2"/>
      </rPr>
      <t>vinculados en el año 2016 a la planta de personal de la Agencia</t>
    </r>
    <r>
      <rPr>
        <sz val="12"/>
        <color theme="1"/>
        <rFont val="Arial"/>
        <family val="2"/>
      </rPr>
      <t xml:space="preserve"> (...)". SI bien la Jornada de reinducción fue ejecutada el 29 de noviembre de 2019; se observó la firma del listado de asistencia de quince (15) funcionarios, es decir, que asistió el 35% de los funcionarios citados a quienes se les debía impartir la reinducción. Adicionalmente, la Oficina de Control Interno observó la ejecución de 27 jornadas de reinducción ejecutadas entre mayo y julio de 2019, por lo cual se considera procedente determinar el cierre de la acción.</t>
    </r>
  </si>
  <si>
    <t>Solicitud de concepto al DAFP, acerca de los lineamiento y aclaración de la intensidad horario del curso de inducción</t>
  </si>
  <si>
    <t>Una (1) Solicitud de concepto al DAFP.</t>
  </si>
  <si>
    <t>Los responsables de la ejecución del Plan de Mejoramiento suministran al auditor copia digital del de radicado 20186200053982 del 31 de julio de 2018 dirigido al DAFP, a través del cual se solicita material didáctico y una aclaración sobre programa de inducción y reinducción. 
A través del radicado 20183000208731 el Departamento Administrativo de la Función Pública da respuesta al requerimiento.</t>
  </si>
  <si>
    <t>Diseñar el programa de inducción a partir del concepto del DAFP</t>
  </si>
  <si>
    <t>Un (1)  programa de  inducción diseñado.</t>
  </si>
  <si>
    <t>Mediante radicado N° 20186100076081 del 05 de septiembre de 2018, el DAFP emitió respuesta del oficio ADR N° 20186200053982 del 31 de julio de 2018 dirigido al Director de Empleo Publico del DAFP, cuyo asunto era la solicitud de material didáctico para el programa de inducción y reinducción. Asimismo, la Dirección de Talento realizó la actualización del Programa de Inducción y Reinducción, el cuál fue aprobado por el líder del proceso de Talento Humano y el Secretario General. la Actualización del progama de Inducción y Reinducción Institucional fu socializada mediante cápsula informativa del 30 de junio a todos los servidores y contratistas de la Entidad.
Producto de lo anterior, se llevó a cabo la actualización de dos (2) procedimientos asociados al proceso (Administración del Talento Humano y Desarrollo del Talento Humano), los cuales fueron socializados mediante cápsula informativa del 30 de junio de 2020).
La Oficina de Control Interno observó la actualización y socialización del Programa de Inducción Institucional - Mayo 2020, el cual fue socializado con los colaboradores de la Entidad el 30 de junio de 2020. Así mismo, obtuvo evidencia del cumplimiento de lo relacionado con la Inducción a los Gerentes Públicos, de lo cual se observó la invitación del 28 de mayo de 2020 dirigida al Vicepresidente de integración Productiva y a un Director de UTT vinculados durante la vigencia 2020, a participar de la inducción virtual ofrecida por la Función Pública.</t>
  </si>
  <si>
    <t>Por lo anterior, la Oficina de Control Interno considera que se cumplió con la acción de mejoramiento establecida y por lo tanto considera procedente dar por cerrada la acción.</t>
  </si>
  <si>
    <t xml:space="preserve">Realizar las gestiones para la inclusión de los recursos en el anteproyecto del 2020  </t>
  </si>
  <si>
    <t>Un (1) Anteproyecto de presupuesto 2.020</t>
  </si>
  <si>
    <t>La Oficina de Control Interno observó la emisión del Anteproyecto de Presupuesto de la Agencia de Desarrollo Rural para la vigencia 2020, en el cual, en su Capitulo IV, Numeral 1.1., Literal A. se observó la inclusión de presupuesto para el rubro de "Formación y capacitación" por un valor de $296.344.500. Valor que fue ajustado al tope del MHCP a $81.578.373.</t>
  </si>
  <si>
    <t>Inasistencia  por parte del servidor público a la jornada de inducción programada.</t>
  </si>
  <si>
    <t>Elaborar citación personalizada  a servidor público a la jornada de inducción indicando las acciones disciplinarias a lugar en caso de no asistencia</t>
  </si>
  <si>
    <t>Una (1) Relación de los oficios enviados a los servidores públicos que no han asistido a la jornada de inducción</t>
  </si>
  <si>
    <t>Los responsables de la ejecución del Plan de Mejoramiento suministraron 23 memorandos, mediante los cuales se citó a 23 funcionarios. De igual manera, se suministraron 23 correos electrónicos mediante los cuales se citó de manera personalizada a los 23 Funcionarios.
Adicionalmente, se suministró el radicado 20186200031453 mediante el cual la Dirección de Talento Humano solicita tomar medidas disciplinarias a 6 Funcionarios que no asistieron a la Jornada de inducción.</t>
  </si>
  <si>
    <t>Inobservancia de las normas y lineamientos procedimentales en el trámite de situaciones administrativas.</t>
  </si>
  <si>
    <t>Falta de seguimiento y/o control por parte de la Dirección de Talento Humano al cumplimiento de las obligaciones de los servidores públicos frente a la entrega de información y soportes.</t>
  </si>
  <si>
    <t>Hacer seguimiento a la entrega de soportes por parte del servidor beneficiario de la Ley de Luto.
Antes de expedir acto administrativo se hará control al orden cronológico de ocurrencia de los eventos.</t>
  </si>
  <si>
    <t xml:space="preserve">Elaborar una (1) base de datos donde se alimente el ingreso de los documentos soportes relacionados con las licencias de luto. </t>
  </si>
  <si>
    <t>Experto asignado a la Secretaría General</t>
  </si>
  <si>
    <r>
      <t>Se observa la elaboración de dos (2) bases (una para la vigencia 2018 y otra para la vigencia 2019) en las cuales se relaciona, entre otros aspectos, el nombre del funcionario y el numero de la resolución expedida por la Secretaría General mediante la cual se otorga el permiso de luto.
La Oficina de Control Interno en mesa de trabajo realizada el 14 de agosto de 2019 con el objetivo de verificar la efectividad preliminar de la acción de mejoramiento, seleccionó el expediente del funcionario identificado con CC N°. X.XXX.XXX.172 evidenciando la incorporación de la Resolución 0112 de 2018 "</t>
    </r>
    <r>
      <rPr>
        <i/>
        <sz val="12"/>
        <rFont val="Arial"/>
        <family val="2"/>
      </rPr>
      <t>Por la cual se concede la licencia de luto</t>
    </r>
    <r>
      <rPr>
        <sz val="12"/>
        <rFont val="Arial"/>
        <family val="2"/>
      </rPr>
      <t>", por lo cual, se considera procedente determinar el cierre de la acción.</t>
    </r>
  </si>
  <si>
    <t>Solicitar a los servidores públicos que se les concedió la licencia de luto, allegar el respectivo soporte de relación de parentesco (Registro Civil).</t>
  </si>
  <si>
    <t>Proyectar una (1) solicitud dirigida a los servidores públicos (Resolución 175 de 2018, Resolución 1501 de 2017, Resolución 282 de 2018)</t>
  </si>
  <si>
    <t>A través de correo electrónico se solicita a los servidores públicos allegar los documentos que acrediten la relación de parentesco.
Se suministran 3 Correos Electrónicos.
Referente a la "Resolución 112 de 2018 Nos permitimos informarles que el servidor DANIEL ALBERTO CORTES, siguiendo los lineamientos legales estipulados en los artículos 1° y 2° de la Ley 1635 de 2013, allego a su hoja de vida los documentos que acreditan su parentesco con el causante, por tal razón no se envió correo electrónico."</t>
  </si>
  <si>
    <t>La Oficina de Control Interno considera que se han adelantado las acciones pertinentes para efectuar el cierre de la acción de mejora</t>
  </si>
  <si>
    <t>La Oficina de Control Interno observa la remisión por parte del funcionario a Secretaría General, mediante radicado N° 20186100017121, de los documentos que acreditan el parentesco (Registro civil de defunción y Registro Civil de Nacimiento), los cuales fueron incluidos en el expediente de historia laboral, de acuerdo con la verificación realizada por esta Oficina mediante mesa de trabajo ejecutada el 14 de agosto de 2019. Por tal razón, se considera procedente determinar el cierre de la acción de mejoramiento.</t>
  </si>
  <si>
    <t>La Oficina de Control Interno considera procedente determinar el cierre de la acción, toda vez que el proceso auditado ejecutó las acciones de mejoramiento propuestas, y se observó la efectividad de la acción.</t>
  </si>
  <si>
    <t>Incluir en la parte resolutiva del acto administrativo un artículo que obligue al servidor público a allegar los soportes establecidos o requeridos en la Ley de Luto en el término de 30 días siguientes (Artículo 1 de la Ley 1635 de 2013).</t>
  </si>
  <si>
    <t>A partir de la fecha todos los actos administrativos que conceden licencia de luto, deben contemplar en la parte resolutiva el cumplimiento por parte del servidor público del Artículo 1 de la Ley 1635 de 2013.</t>
  </si>
  <si>
    <t>Los responsables de la ejecución del Plan de Mejoramiento, suministran 3 Resoluciones (0486, 0661, 0748) en las cuales se contempla el requisito normativo del artículo 1 de la Ley 1635 de 2013, referente a la obligación de remitir la documentación pertinente.</t>
  </si>
  <si>
    <t xml:space="preserve">Desconocimiento de los lineamientos normativos y metodológicos aplicables al trámite de situaciones administrativas por parte de los servidores públicos de la Agencia de Desarrollo Rural (ADR). </t>
  </si>
  <si>
    <t>Expedir circular sobre directrices para el cumplimiento de la Ley de Luto (Ley 1635 de 2013)</t>
  </si>
  <si>
    <t>Proyectar una (1) Circular</t>
  </si>
  <si>
    <t>El 9 de Julio de 2018 la Secretaria General de la Entidad, expide la Circular 111 de 2018, a través de la cual se comunica a los servidores públicos de la Agencia de Desarrollo Rural – ADR los requisitos para legalizar las licencias de luto.</t>
  </si>
  <si>
    <t xml:space="preserve">Incumplimiento de los estándares mínimos en la implementación del Sistema de Gestión de Seguridad y Salud en el Trabajo </t>
  </si>
  <si>
    <t>Extemporaneidad en la formalización del documento que designa al responsable del SG-SST</t>
  </si>
  <si>
    <t>Formalizar el responsable junto el documento que lo designe como responsable del sistema a alta dirección para firmas y aprobación.</t>
  </si>
  <si>
    <t>Un (1) acto administrativo designando el responsable de SG-SST.</t>
  </si>
  <si>
    <t>Gestor 1 Grado 11 responsable del SGSST.</t>
  </si>
  <si>
    <t>A través de la Resolución 0791 del 26 de septiembre de 2018, el Vicepresidente de Gestión Contractual encargado de las funciones de la Secretaría General de la Entidad, adopta el Sistema de Gestión de Seguridad y Salud en el Trabajo y le asigna responsabilidad formalmente al Gestor T1 Grado 10 de la Dirección de Talento Humano.</t>
  </si>
  <si>
    <t>Ausencia de formalización del responsable del SG-SST.</t>
  </si>
  <si>
    <t>Divulgar la formalización del responsable del sistema junto al documento que lo designe a todos los niveles de la entidad.  Mediante correo electrónico.</t>
  </si>
  <si>
    <t>Correo electrónico difundido a todo el personal en cual se de a conocer el responsable del SG-SST.</t>
  </si>
  <si>
    <t>Gestor 1 Grado 11 responsable del SGSST y grupo contratista apoyo a la gestión.</t>
  </si>
  <si>
    <t>Iván Arturo Márquez rincón</t>
  </si>
  <si>
    <t>La Oficina de Control Interno evidencia la divulgación a todo el personal de la Agencia de la designación formal del responsable del SGSST mediante correo electrónico del 11 de diciembre de 2018.</t>
  </si>
  <si>
    <t>Desconocimiento de la normatividad relacionada con el Sistema de Gestión de Seguridad y Salud en el Trabajo.</t>
  </si>
  <si>
    <t>Solicitar a la Vicepresidencia de Gestión Contractual un listado de contratos vigentes de servicios externos (proveedores) que actualmente cuenten con personal en las instalaciones de la entidad.</t>
  </si>
  <si>
    <t>Un (1) Listado de contratos vigentes de servicios externos (proveedores).</t>
  </si>
  <si>
    <t>Gestor 1 grado 11 responsable del SGSST y grupo contratista apoyo a la gestión.</t>
  </si>
  <si>
    <t>Se suministra correo electrónico de solicitud realizada a la Vicepresidencia de Gestión contractual sobre los contratos vigentes de servicios externos, así como también la respuesta efectuada al respecto.
De igual forma, se hace entrega de correos electrónicos dirigidos a los proveedores externos solicitando suministrar los datos del personal que labora en las instalaciones de la Agencia.</t>
  </si>
  <si>
    <t>Generar la base de datos de personal incluido en cada contrato validado que preste servicios externos (proveedores)  que actualmente cuenten con personal en las instalaciones de la entidad.</t>
  </si>
  <si>
    <t>Una (1) base de datos de listado de personas que presten servicios en las instalaciones de la entidad mediante proveedor externo.</t>
  </si>
  <si>
    <t>La Oficina de Control Interno evidenció la elaboración de una base de datos actualizadas los resultados de la Encuesta Sociodemográfica desarrolla por Seguridad y Salud en el Trabajo durante el segundo semestre de 2019, en la cual se relaciona el personal adscrito a empresas proveedoras externas de servicios, los funcionarios (planta permanente y temporal) y los colaboradores (contratistas de prestación de servicios) cuyas labores son ejecutadas en las instalaciones de la Entidad. 
La Dirección de Talento Humano señaló, que esta base de datos es actualizada dos veces al año, entre enero y marzo y se realiza una nueva verificación y actualización de la misma apróximadamente en el mes de septiembre (antecediendo el simulacro nacional). Dicho control de actualización de esta base de datos se encuentra documentado en el Plan de emergencia de la Entidad el cual hace parte del programa se Seguridad y Salud en el Trabajo, que en su numeral 5.6 "Actualización" establece "(...) el listado de servidores y contratistas deberá actualizarse mínimo dos veces al año".
Producto de la anterior, la Oficina de Control Interno solicitó se allegar la matriz correspondiente a la vigencia 2020, en la que se evidenciara la actualización de esta información, para lo cual mediante correo electónico del 11 de junio de 2020 se allegó denominado "Listado Personal para Emergencia", en el cual se observó la actualización de la información con los datos de funcionarios y contratistas vinculados por la Entidad en la mencionada vigencia.</t>
  </si>
  <si>
    <t>La Oficina de Control Interno observó la ejecución de la acción propuesta, así como la ejecución de un control adicional de actualización de la información, por lo cual considera procedente dar por cerrada la acción.</t>
  </si>
  <si>
    <t xml:space="preserve">Incumplimiento de la Política de Administración de Riesgo de la Entidad           </t>
  </si>
  <si>
    <t>Falta de Capacitación a los responsables del proceso, en materia de riesgos.</t>
  </si>
  <si>
    <t>Realizar actividades de capacitación a los responsables del proceso sobre la estructura de la Política de la Administración del Riesgo adoptado por la Entidad.</t>
  </si>
  <si>
    <t>Dos (2) sesiones de capacitación</t>
  </si>
  <si>
    <t>Oficina de Planeación</t>
  </si>
  <si>
    <t>La Oficina de Control Interno evidenció la ejecución entre diciembre de 2018 y marzo de 2019 de dos (2) mesas de trabajo lideradas por la Oficina de Planeación en las cuales se realizó la divulgación de la Política de Administración de Riegos adoptada por la Entidad.</t>
  </si>
  <si>
    <t>Desconocimiento de los lineamientos metodológicos contenidos en la Política de Administración del Riesgo de la Entidad.</t>
  </si>
  <si>
    <t>Analizar el Mapa de Riesgos actual del Proceso de Gestión de Talento Humano, para determinar que las acciones de mejora para abordar el riesgo estén enfocadas en las causas de los Riesgos.</t>
  </si>
  <si>
    <t>Un (1) documento de mesas de trabajo</t>
  </si>
  <si>
    <t>Oficina de Planeación
Silvana Veronessi Caicedo  (Dirección de Talento Humano)</t>
  </si>
  <si>
    <t>La Oficina de Control Interno evidenció la ejecución el 21 de marzo de 2019 de una (1) mesa de trabajo liderada por la Oficina de Planeación en la cual se realizó la construcción del Mapa de Riesgos del proceso de "Gestión del Talento Humano".</t>
  </si>
  <si>
    <t xml:space="preserve">Realizar actualización del Mapa de Riesgos </t>
  </si>
  <si>
    <t>Un (1) solicitud de actualización</t>
  </si>
  <si>
    <t>a Tavés del Sistema Integrado de Gestión (Isolucion), se observó que el 28 de agosto de 2019 fue apeobado y adoptado el mapa de riesgos para el proceso de Gestión del Talento Humano para la vigencia 2019. 
Así mismo se observó en Isolución que el 29 de abril de 2020, se cargó el mapa de riesgos de corrupción de la ADR, dentro del cual se observó la identificación del riesgo "Posibilidad de reconocer las prestaciones sociales sin el cumplimiento de los procedimientos y requisitos previos por presiones indebidas para beneficio propio o de un tercero", asociado al proceso de Gestión del Talento Humano.</t>
  </si>
  <si>
    <t xml:space="preserve">Elaborar el Plan de Contingencia simulando que el riesgo en zona extrema se materializó </t>
  </si>
  <si>
    <t>Un (1) Plan de Contingencia</t>
  </si>
  <si>
    <t>Oficina de Planeación
Contratista Nelson Campos Salas (Dirección de Talento Humano)</t>
  </si>
  <si>
    <t>La Oficina de Control Interno observó la elaboración en ISOLUCION del Plan de Contingencia para el riesgo: GTH-3 Liquidación Errada de la Nómina y Seguridad Social.</t>
  </si>
  <si>
    <t>Informe OCI-2023-026 Gestión Talento Humano</t>
  </si>
  <si>
    <t>OCI-2023-026</t>
  </si>
  <si>
    <t>Secretaría General - Dirección de Talento Humano</t>
  </si>
  <si>
    <t>Debilidades en la inclusión y consolidación de las adiciones, modificaciones y/o actualización del Manual de Funciones y Competencias Laborales para los Empleos de la Planta de Personal de la Agencia de Desarrollo Rural – ADR.</t>
  </si>
  <si>
    <t>Falta de unificación de los actos administrativos que conforman el Manual de Funciones debido a ausencia de personal que pueda desarrollar el proceso.</t>
  </si>
  <si>
    <t>Llevar a cabo la unificiación de las diferentes resoluciones que conforman el manual de Funciones, siendo el entregable dicho manual unificado en su versión final.</t>
  </si>
  <si>
    <t>Unificación del Manual de Funciones de la ADR</t>
  </si>
  <si>
    <t xml:space="preserve">CORRECTIVA
</t>
  </si>
  <si>
    <t>Talento Humano / Secretaría General</t>
  </si>
  <si>
    <t>Plan de mejoramiento reformulado por solicitud realziada mediante memorando 20236000066403 del 20 de diciembre de 2023</t>
  </si>
  <si>
    <t>Incumplimientos normativos y procedimentales en la administración y custodia de los expedientes de Historias Laborales de los Funcionarios y ex-Funcionarios de la Agencia de Desarrollo Rural - ADR</t>
  </si>
  <si>
    <t>Inexistencia de lineamientos claros para la gestión de las historias laborales de la ADR.</t>
  </si>
  <si>
    <t>Diseñar un documento que contenga los lineamientos para garantizar la correcta administración y custodia de las historias laborales, esto con el fin de dar cumplimiento a la normatividad interna y externa.</t>
  </si>
  <si>
    <t>Documento cargado en la plataforma de calidad.</t>
  </si>
  <si>
    <t>Colaborador a cargo de manejo de las Historias Laborales</t>
  </si>
  <si>
    <t>Incumplimiento de lineamientos normativos y procedimentales en el trámite de nombramientos y situaciones administrativas.</t>
  </si>
  <si>
    <t xml:space="preserve">Falta de lineamientos claros que fortalezcan los controles y garanticen la aplicabilidad de los lineamientos normativos y metodológicos relacionados con el trámite de situaciones administrativas, por parte de los servidores públicos de la Agencia de Desarrollo Rural (ADR). </t>
  </si>
  <si>
    <t>Crear un documento (instructivo, guía o procedimiento) que permita dar claridad en las actividades requeridas sobre el proceso a seguir para las diferentes situaciones administrativas.</t>
  </si>
  <si>
    <t>Documento formalizado en la plataforma de calidad</t>
  </si>
  <si>
    <t>Profesional de situaciones administrativas y profesional de nómina.</t>
  </si>
  <si>
    <t>Falta de revisión de la completitud de documentos de situaciones administrativas en el SIMO.</t>
  </si>
  <si>
    <t>Realizar la actualización de las novedades de los dos elegibles detectados en la auditoría y realizar una verificación trimestral de la completitud de elegibles para mantener la plataforma actualizada</t>
  </si>
  <si>
    <t>100% de las novedades en el SIMO evidenciada mediante pantallazos de la plataforma.</t>
  </si>
  <si>
    <t>Profesional de situaciones administrativas para ingreso y profesional de retención del conocimiento para retiro</t>
  </si>
  <si>
    <t>Incumplimiento de los lineamientos normativos vigentes aplicables al Sistema de Gestión de Seguridad y Salud en el Trabajo en la Agencia de Desarrollo Rural – ADR.</t>
  </si>
  <si>
    <t>Inobservancia en la implementación y seguimiento a las actividades de control aplicables a la Gestión de Talento Humano. </t>
  </si>
  <si>
    <t>Dar cumplimiento a los estandares mínimos estipulados en la resolución 0312 de 2019, para la vigencia 2023.</t>
  </si>
  <si>
    <t>Cargar en repositorio de share point, las evidencias de actividades realizadas en la vigencia 2023 en concordancia con la lista de la resolución 312</t>
  </si>
  <si>
    <t>Responsable del sistema de gestión y seguridad en el trabajo</t>
  </si>
  <si>
    <t>Solicitar a la ARL la calificación del grado de cumplimiento del sistema de gestión SG-SST de la vigencia 2023, acorde a los parámetros de la resolución 0312 de 2019</t>
  </si>
  <si>
    <t>Cargar en repositorio de share point, la certificación de la ARL para la vigencia 2023 en concordancia con la lista de la resolución 0312 de 2019</t>
  </si>
  <si>
    <t>Debilidades e incumplimientos en los procesos de Evaluación del Desempeño y Acuerdos de Gestión en la Agencia de Desarrollo Rural - ADR.</t>
  </si>
  <si>
    <t>Falta de actualización en los lineamientos normativos aplicables a la evaluación del desempeño, por parte de los servidores públicos de la Entidad (evaluadores y evaluados)</t>
  </si>
  <si>
    <t>Actualizar el procedimiento: Evaluación de Servidores con el objetivo de evitar las evaluaciones extemporaneas y asegurar la efectiva concertación de compromisos</t>
  </si>
  <si>
    <t>Procedimiento actualizado de Evaluación de Servidores</t>
  </si>
  <si>
    <t>Profesional a cargo de Evaluación de Desempeño y Acuerdos de Gestión.</t>
  </si>
  <si>
    <t>Deficiencias en la ejecución de controles internos así como incumplimiento de criterios normativos para la inclusión de novedades, liquidación y pago en algunos emolumentos salariales en la nómina de la Agencia de Desarrollo Rural – ADR.</t>
  </si>
  <si>
    <t>Falta de documentación mediante guías, manuales, instructivos, procedimientos y demás lineamientos y políticas, asociados al proceso de ingreso de novedades, liquidación y pago de la nómina.</t>
  </si>
  <si>
    <t>Actualizar el procedimiento de Administración de Nomina, permitiendo dar claridad en las actividades ejecutadas en liquidación de Nómina y prestaciones sociales.</t>
  </si>
  <si>
    <t>Procedimiento actualizado de Administración de Nómina aprobado</t>
  </si>
  <si>
    <t>Profesional a cargo de Nómina</t>
  </si>
  <si>
    <t>Desconocimiento de los lineamientos normativos relacionados con el proceso de liquidación de nómina, prestaciones sociales y seguridad social.</t>
  </si>
  <si>
    <t>Gestionar al menos una capacitación en liquidación de nómina y seguridad social para el sector publico dirigida a los responsables del proceso en la ADR.</t>
  </si>
  <si>
    <t>Listado de asistencia de la capacitación</t>
  </si>
  <si>
    <t>Profesional de Talento Humano con las funciones asignadas</t>
  </si>
  <si>
    <t>Incumplimiento en la atención de las Peticiones, Quejas y Reclamos, Sugerencias y Denuncias – PQRSD, gestionadas por parte de la Dirección de Talento Humano en el período 2020-2023.</t>
  </si>
  <si>
    <t>Ausencia de controles de revisión y validación de las respuestas emitidas a los usuarios con el tiempo de respuesta</t>
  </si>
  <si>
    <t>Emitir alerta mensual de seguimiento mediante correos a los funcionarios o contratistas quienes tengan asignados radicados de la Direccion de Talento Humano con el fin de solicitar la gestion y tramites de los mismo.</t>
  </si>
  <si>
    <t>Correo mensual con alerta para gestionar y tramitar las PQRSD</t>
  </si>
  <si>
    <t xml:space="preserve">       </t>
  </si>
  <si>
    <t>ACCIONES  INFORME OCI-2018-017</t>
  </si>
  <si>
    <t>ACCIONES  INFORME OCI-2020-032</t>
  </si>
  <si>
    <t>INFORME OCI-2022-024 GESTIÓN FINANCIERA</t>
  </si>
  <si>
    <t>OCI-2022-024</t>
  </si>
  <si>
    <t>Gestión Financiera</t>
  </si>
  <si>
    <t>Deficiencias procedimentales en el reconocimiento de ingresos y cartera respecto a los Distritos de Adecuación de Tierras de la ADR</t>
  </si>
  <si>
    <t xml:space="preserve">Falta de actualización del procedimiento de revelación de la información de los distritos entregados en administración </t>
  </si>
  <si>
    <t>1. Realizar la actualización del procedimiento</t>
  </si>
  <si>
    <t>Procedimiento actualizado</t>
  </si>
  <si>
    <t>Correctiva</t>
  </si>
  <si>
    <t xml:space="preserve">Contador </t>
  </si>
  <si>
    <r>
      <rPr>
        <b/>
        <sz val="12"/>
        <color theme="1"/>
        <rFont val="Arial"/>
        <family val="2"/>
      </rPr>
      <t xml:space="preserve">
Mayo 2023: </t>
    </r>
    <r>
      <rPr>
        <sz val="12"/>
        <color theme="1"/>
        <rFont val="Arial"/>
        <family val="2"/>
      </rPr>
      <t xml:space="preserve">De acuerdo a la evidencia aportada el área de Gestión Financiera esta Oficina de Control Interno evidenció que:
</t>
    </r>
    <r>
      <rPr>
        <b/>
        <sz val="12"/>
        <color theme="1"/>
        <rFont val="Arial"/>
        <family val="2"/>
      </rPr>
      <t xml:space="preserve">
- </t>
    </r>
    <r>
      <rPr>
        <sz val="12"/>
        <color theme="1"/>
        <rFont val="Arial"/>
        <family val="2"/>
      </rPr>
      <t>Al realizar la verificación en el Sistema Integrado de Gestión, se corrobora que el procedimiento PR-FIN-005 RECONOCIMIENTO CONTABLE DE LOS DISTRITOS DE ADECUACION DE TIERRAS ADMINISTRADOS, OPERADOS Y CONSERVADOS POR TERCEROS Y DE LA INFORMACION FINANCIERA GENERADA, fue actualizado en el aplicativo Isolucion el día 21 de junio 2023 en su versión 2, por lo cual se considera cumplida la acción.
Adicionalmente es importante mencionar que no se considera que la acción se encuentre redactada en términos  medibles, que pueda evidenciar su objetivo y que se espera con ella y también que para la formulación del plan de mejoramiento el responsable de la acción propuesta debe ser un cargo en específico dentro de cada área o proceso para así realizar un seguimiento constante al cumplimiento de la misma, dicho complemento será necesario para realizar las respectivas validaciones requeridas para determinar la efectividad de la acción propuesta.</t>
    </r>
  </si>
  <si>
    <r>
      <rPr>
        <u/>
        <sz val="12"/>
        <color theme="1"/>
        <rFont val="Arial"/>
        <family val="2"/>
      </rPr>
      <t>Acción reformulada por solicitud de la Secretaría General, realizada a través de memorando 20236000016943 del 4 abril 2023 y con alcance realizado mediante correo electrónico del 28 de abril de 2023.</t>
    </r>
    <r>
      <rPr>
        <sz val="12"/>
        <color theme="1"/>
        <rFont val="Arial"/>
        <family val="2"/>
      </rPr>
      <t xml:space="preserve">
En el seguimiento adelantado por la Oficina de Control Interno a junio 2023 se evidenció la actualización del procedimiento PR-FIN-005 en al aplicativo Isolucion del 21 de junio 2023 en su versión 2, con lo cualesta OCI considera que la acción se encuentra cumplida. 
De acuerdo con la causa raíz identificada en el hallazgo Nª 1 del informe OCI-2022-024 donde se verificó la aplicabilidad del procedimiento </t>
    </r>
    <r>
      <rPr>
        <u/>
        <sz val="12"/>
        <color theme="1"/>
        <rFont val="Arial"/>
        <family val="2"/>
      </rPr>
      <t>PR-FIN-005 Reconocimiento contable de los Distritos de Adecuación de Tierras administrados, operados y conservados por terceros y de la información financiera generada</t>
    </r>
    <r>
      <rPr>
        <sz val="12"/>
        <color theme="1"/>
        <rFont val="Arial"/>
        <family val="2"/>
      </rPr>
      <t>, al registro contable de la facturación y cartera de los Distritos de Adecuación de Tierras administrados por terceros, en la Dirección Financiera de la ADR, en el desarrollo de la auditoría se identificó que este procedimiento no se encontraba alineado con el concepto de la Contaduría General de la Nación enviado a la ADR con radicado Nª 20211100086351 donde se mencionaba que “</t>
    </r>
    <r>
      <rPr>
        <i/>
        <sz val="12"/>
        <color theme="1"/>
        <rFont val="Arial"/>
        <family val="2"/>
      </rPr>
      <t xml:space="preserve">(…) Partiendo del hecho de que la ADR a través del contrato firmado con ASORUT cedió́ a este último el monto del recaudo que realice por concepto de tarifas fijas, volumétricas y otros ingresos propios del distrito, para realizar las actividades propias de administración, operación y conservación, así́ como el correspondiente porcentaje de contraprestación, no corresponde a la ADR incorporar en su información financiera la cartera que se genere (...)” </t>
    </r>
    <r>
      <rPr>
        <sz val="12"/>
        <color theme="1"/>
        <rFont val="Arial"/>
        <family val="2"/>
      </rPr>
      <t xml:space="preserve">de manera concreta lo que se indica es que las asociaciones a cargo de Distritos de Adecuación de Tierras deben registrar en sus Estados Financieros la información financiera sobre facturación y cartera de estos, ante esto está Oficina evidenció que el procedimiento </t>
    </r>
    <r>
      <rPr>
        <u/>
        <sz val="12"/>
        <color theme="1"/>
        <rFont val="Arial"/>
        <family val="2"/>
      </rPr>
      <t xml:space="preserve">PR-FIN-005 Reconocimiento contable de la propiedad planta y equipo entregada y adquirida en desarrollo de los contratos AOC </t>
    </r>
    <r>
      <rPr>
        <sz val="12"/>
        <color theme="1"/>
        <rFont val="Arial"/>
        <family val="2"/>
      </rPr>
      <t xml:space="preserve">se actualizò el día 23 de junio 2023 en el aplicativo Isolucion donde el sentido de este se enfocó en el reconocimiento de los bienes asociados a los contratos de AOC por lo que los controles evaluados en la auditoría del año 2022 se suprimieron y por ende se corroboró la corrección frente a la causa del hallazgo al generar la actualización del ejercer contable de la información financiera de los Distritos de Adecuación de Tierras administrados por terceros a través de los contratos de AOC y enfocarlo a los bienes de la Agencia de Desarrollo Rural que funcionan dentro de los mismos, no obstante es importante continuar implementando los controles necesarios para que la revelación de los Estados Financieros de los siguientes trimestres de la vigencia 2023 se encuentren revelando la realidad económica de la Agencia de Desarrollo Rural, a fin de prevenir la reiteración de esta situación.
</t>
    </r>
  </si>
  <si>
    <t>Falta de aplicación de estudios de la vida útil de los activos fijos e incertidumbre sobre la existencia y valoración de éstos</t>
  </si>
  <si>
    <t>Desconocimiento de la normatividad</t>
  </si>
  <si>
    <t xml:space="preserve">1. Acompañamiento a la administrativa para orientarlos sobre la implementación en lo que pide la normatividad </t>
  </si>
  <si>
    <t>Acta de mesa de trabajo</t>
  </si>
  <si>
    <t>Financiera / Administrativa</t>
  </si>
  <si>
    <r>
      <t xml:space="preserve">
Mayo 2023: De acuerdo a la evidencia aportada el área de Gestión Financiera esta Oficina de Control Interno evidenció que</t>
    </r>
    <r>
      <rPr>
        <b/>
        <sz val="12"/>
        <color theme="1"/>
        <rFont val="Arial"/>
        <family val="2"/>
      </rPr>
      <t>:</t>
    </r>
    <r>
      <rPr>
        <sz val="12"/>
        <color theme="1"/>
        <rFont val="Arial"/>
        <family val="2"/>
      </rPr>
      <t xml:space="preserve">
Respecto con las evidencias aportadas y de acuerdo a lo evidenciado por la Oficina de Control Interno en el seguimiento a mayo 2023 se considera que ese ha dado cumplimiento a la meta establecida, al observar que se llevo a cabo una mesa de trabajo el día 27 de marzo de 2023 con los colaborades del área administrativa y el área financiera de asunto "Socialización para adopción hallagos auditoría interna OCI-2022",  no obstante, es importante mencionar que la acción propuesta y la meta establecida no ataca la causa raíz del hallazgo y por ende, no subsana, corrige o evita la reiteración de la situación evidenciada dentro de la auditoría al proceso.</t>
    </r>
  </si>
  <si>
    <r>
      <rPr>
        <b/>
        <sz val="12"/>
        <color theme="1"/>
        <rFont val="Arial"/>
        <family val="2"/>
      </rPr>
      <t xml:space="preserve">Nota: </t>
    </r>
    <r>
      <rPr>
        <sz val="12"/>
        <color theme="1"/>
        <rFont val="Arial"/>
        <family val="2"/>
      </rPr>
      <t>Acción reformulada por solicitud de la Secretaría General, realizada a través de memorando 20236000016943 del 4 abril 2023 y con alcance realizado mediante correo electrónico del 28 de abril de 2023.
A partir de la información aportada por los responsables del proceso, esta Oficina concluye que:
Respecto con la reformulación de los planes de mejoramiento allegada a través de correo electrónico del día 28 de abril de 2023, es importante mencionar que, si bien se cumplió con el entregable dispuesto como meta, esta Oficina  considera que se estan realizando gestiones tenidentes a corregir la situación que originó el hallazgo, respecto a trabajar de manera conjunta entre los rpocesos de Gestión Financiera y Gestión Administrativa para llevar a cabo la aplicabilidad del estudio de las vidas útiles de los bienes de la ADR. Por ende hasta tanto no se evidencie la implementación de la normatividad existente al respecto, frente al estudio de vida útil, se podrá corroborar la efectividad del presente hallazgo..
Adicionalmente es importante mencionar que para la formulación del plan de mejoramiento el responsable de la acción propuesta debe ser un cargo en específico dentro de cada área o proceso para así realizar un seguimiento constante al cumplimiento de la misma, por lo tanto se recomienda ajustar dicho ítem dentro del presente plan.</t>
    </r>
  </si>
  <si>
    <t>Debilidades en el seguimiento a la oportunidad, integridad y calidad de la información entregada por las áreas generadoras de hechos económicos por parte del área contable, e inoportunidad en la publicación de los estados financieros.</t>
  </si>
  <si>
    <t xml:space="preserve">Incumplimiento entrega de información contable por parte de las áreas generadoras de información contable </t>
  </si>
  <si>
    <t xml:space="preserve">1. Realizar de manera trimestral la reiteración de información solicitada en la circular 020 emitida  </t>
  </si>
  <si>
    <t xml:space="preserve">Disminuir los tiempos de mora en la entrega de la información </t>
  </si>
  <si>
    <t>Secretaría General – Dirección Administrativa y Financiera</t>
  </si>
  <si>
    <r>
      <t xml:space="preserve">
</t>
    </r>
    <r>
      <rPr>
        <b/>
        <sz val="12"/>
        <color theme="1"/>
        <rFont val="Arial"/>
        <family val="2"/>
      </rPr>
      <t xml:space="preserve">Mayo 2023: </t>
    </r>
    <r>
      <rPr>
        <sz val="12"/>
        <color theme="1"/>
        <rFont val="Arial"/>
        <family val="2"/>
      </rPr>
      <t xml:space="preserve">De acuerdo a la evidencia aportada el área de Gestión Financiera esta Oficina de Control Interno evidenció que:
- Se realizó una reiteración de la circular 020 de 2022 de asunto </t>
    </r>
    <r>
      <rPr>
        <i/>
        <sz val="12"/>
        <color theme="1"/>
        <rFont val="Arial"/>
        <family val="2"/>
      </rPr>
      <t>"Remisión Información Financiera Vigencia 2022 bajo el nuevo marco normativo contable"</t>
    </r>
    <r>
      <rPr>
        <sz val="12"/>
        <color theme="1"/>
        <rFont val="Arial"/>
        <family val="2"/>
      </rPr>
      <t xml:space="preserve"> a través de cápsula informativa remitia mediante correo elect´ronico del día 7 marzo de 2022.
- Se emitió la circular No. 070 de 2022 de asunto </t>
    </r>
    <r>
      <rPr>
        <i/>
        <sz val="12"/>
        <color theme="1"/>
        <rFont val="Arial"/>
        <family val="2"/>
      </rPr>
      <t xml:space="preserve">"Lineamientos para el cierre presupuestal, contable y de tesorería vigencia fiscal 2022 y apertura vigencia 2023" </t>
    </r>
    <r>
      <rPr>
        <sz val="12"/>
        <color theme="1"/>
        <rFont val="Arial"/>
        <family val="2"/>
      </rPr>
      <t xml:space="preserve">con alcance a todos los colaboradores de la ADR el 16 de diciembre de 2022.
- Se realizó la socialización de la circular 023 de 2023 con las Unidades Técnicas Territoriales donde se informan los lineamientos de la </t>
    </r>
    <r>
      <rPr>
        <i/>
        <sz val="12"/>
        <color theme="1"/>
        <rFont val="Arial"/>
        <family val="2"/>
      </rPr>
      <t>"Remisión de la información financiera bajo el nuevo marco normativo contable vigencia 2023 y siguientes"</t>
    </r>
    <r>
      <rPr>
        <sz val="12"/>
        <color theme="1"/>
        <rFont val="Arial"/>
        <family val="2"/>
      </rPr>
      <t xml:space="preserve"> donde esta información es necesaria para la presentación de los Estados Financieros con corte a marzo 2023 (trimestral) revelando la realidad económica de la entidad.
</t>
    </r>
    <r>
      <rPr>
        <b/>
        <sz val="12"/>
        <color theme="1"/>
        <rFont val="Arial"/>
        <family val="2"/>
      </rPr>
      <t xml:space="preserve">Efectividad: </t>
    </r>
    <r>
      <rPr>
        <sz val="12"/>
        <color theme="1"/>
        <rFont val="Arial"/>
        <family val="2"/>
      </rPr>
      <t xml:space="preserve"> Frente a la efectividad de la acción propuesta la Oficina de Control Interno corroboró que se realizaron las siguientes conciliaciones suscritas a través de actas de reunión así:
- Conciliación cuenta contable Propiedad, Planta y Equipo con corte a los meses de enero, febrero, marzo 2023 realizadas los días 24 marzo, 27 abril 2023 respectivamente.
- Acta de reunión con la conciliación por concepto de tasas (Facturación DAT) con corte a los meses febrero y marzo 2023 realizadas los días 21 marzo y 28 abril 2023 respectivamente.
- Acta de reunión con la conciliación por concepto de recuperación de la inversión Distritos Adecuación Tierras ADR con corte a los meses enero, febrero y marzo 2023 realizadas los días 28 febrero, 21 marzo y 27 abril 2023 respectivamente.</t>
    </r>
  </si>
  <si>
    <r>
      <rPr>
        <b/>
        <sz val="12"/>
        <color theme="1"/>
        <rFont val="Arial"/>
        <family val="2"/>
      </rPr>
      <t xml:space="preserve">Nota: </t>
    </r>
    <r>
      <rPr>
        <sz val="12"/>
        <color theme="1"/>
        <rFont val="Arial"/>
        <family val="2"/>
      </rPr>
      <t xml:space="preserve">Acción reformulada por solicitud de la Secretaría General, realizada a través de memorando 20236000016943 del 4 abril 2023 y con alcance realizado mediante correo electrónico del 28 de abril de 2023.
De acuerdo a la evidencia aportada el área de Gestión Financiera esta Oficina de Control Interno concluye que se dio cumplimiento a la acción a partir de:
- Se evidenciaron las circulares 020 y 070 de 2022, donde se imparten los lineamientos para el reporte de la información financiera por parte de las áreas de la ADR invoclucradas.
- Se realizó la socialización de la circular 023 de 2023 con las Unidades Técnicas Territoriales donde se informan los lineamientos de la "Remisión de la información financiera bajo el nuevo marco normativo contable vigencia 2023 y siguientes" donde esta información es necesaria para la presentación de los Estados Financieros con corte a marzo 2023 (trimestral) revelando la realidad económica de la entidad.
- Se evidenciaron las conciliaciones realizadas en la vigencia 2023 para la revelación de los Estados Financieros con corte a 31 diciembre 2022 de las partidas por concepto de cartera (tasas, recuperación de la inversión, transferencias) de los Distritos de Adecuación de Tierras conciliadas con el área de Cartera de la VIP, las partidas de Provisiones, Litigios, Demandas conciliadas con la Oficina Jurídica, y las partidas de Propiedad, Planta y Equipo conciliadas con la Dirección Administrativa.
Así mismo para corroborar la efectividad de la acción propuesta se allegó a esta Oficina de Control Interno la evidencia de los soportes de las conciliaciones realizadas de enero a marzo de la vigencia 2023 de la cuenta contable Propiedad, Planta y Equipo, las conciliaciones de febrero a marzo 2023 por concepto de Tasas y las conciliaciones de enero a marzo 2023 por concepto de Recuperacion de la Inversión de los Distritos de Adecuación de Tierras de la ADR, donde estas sirviendo como insumo para la revelación de los Estados Financieros con corte a 31 de marzo 2023, donde esta Oficina constató que los valores conciliados coincidieron con el valor revelado en los Estados Financieros a 31 marzo 2023 </t>
    </r>
    <r>
      <rPr>
        <i/>
        <sz val="12"/>
        <color theme="1"/>
        <rFont val="Arial"/>
        <family val="2"/>
      </rPr>
      <t>(Papel de Trabajo - Verificación Efectividad EEFF Marzo 2023)</t>
    </r>
    <r>
      <rPr>
        <sz val="12"/>
        <color theme="1"/>
        <rFont val="Arial"/>
        <family val="2"/>
      </rPr>
      <t>, por lo anterior se evidenció una corrección frente a la causa del hallazgo, no obstante es importante continuar implementando los controles necesarios para que la revelación de los Estados Financieros de los siguientes trimestres de la vigencia 2023 se encuentren revelando la realidad económica de la Agencia de Desarrollo Rural, a fin de prevenir la reiteración de esta situación.</t>
    </r>
  </si>
  <si>
    <t xml:space="preserve">2. Realizar mesas de trabajo con las diferentes áreas generadoras de información reiterando la información requerida y los plazos establecidos  </t>
  </si>
  <si>
    <t>Disminuir los tiempos de mora en la entrega de la información, cumplimiento de calendario para publicación de los Estados FInancieros</t>
  </si>
  <si>
    <r>
      <rPr>
        <b/>
        <sz val="12"/>
        <color theme="1"/>
        <rFont val="Arial"/>
        <family val="2"/>
      </rPr>
      <t xml:space="preserve">Mayo 2023: </t>
    </r>
    <r>
      <rPr>
        <sz val="12"/>
        <color theme="1"/>
        <rFont val="Arial"/>
        <family val="2"/>
      </rPr>
      <t>De acuerdo a la evidencia aportada el área de Gestión Financiera esta Oficina de Control Interno evidenció que:
- Se realizó la conciliación por parte de la Dirección Financiera de los saldos reportados por la Oficina Jurídica de las cuentas Provisiones, Litigios, Demandas con corte de 31 enero 2022 al 31 diciembre 2022 y los saldos de los informes reportados y saldos contables Estado Situación Financiera, reflejadas en los Estados Financieros de la Agencia Desarrollo Rural con corte a diciembre 2022.
- Se realizó mesa de trabajo el día 3 de febrero 2023 donde se llevo a cabo la conciliación de cartera por concepto de tasas de los Distritos de Adecuación de Tierras con corte a 31 de diciembre 2022 donde participo el contador de la ADR, contratista de la Dirección Financiera y el contrtaista líder de cartera de la VIP donde se realizò la verificación de saldos imputados a las cuentas Tasas, administración Proyectos, Otros intereses mora, otros activos contingentes por contra, reflejadas en los Estados Financieros de la Agencia Desarrollo Rural con corte a diciembre 2022.
- Se realizó mesa de trabajo el día 30 de enero 2023 donde se llevo a cabo la conciliación de cartera por concepto de Recuperación de la inversión y Transferencias de los Distritos de Adecuación de Tierras con corte a 31 de diciembre 2022 donde participo el contador de la ADR, contratista de la Dirección Financiera y el contratista de cartera de la VIP donde se realizò la verificación de saldos imputados a las cuentas contribuciones, enajenación activos, otros ingresos recibidos por anticipado, otros intereses mora, reflejadas en los Estados Financieros de la Agencia Desarrollo Rural con corte a diciembre 2022.
- Se realizó la mesa de trabajo donde se llevo a cabo la conciliación el día 6 marzo 2023 de las partidas de Propiedad, Planta y Equipo de la ADR con corte a 31 de diciembre de 2022 donde estuvieron presentes los contratistas de la Dirección Administrativa, el contador de la ADR y una contratista de la Dirección Financiera, y se conciliaron saldos de las cuentas de Terrenos, construcciones, edificaciones, maquinaria y equipo, muebles y enseres, equipos de comunicación, equipos de transporte, propiedad, planta y equipo en cesión, y su respectiva depreación y deterioro, así mismo se realizó la conciliación de las partidas de las cuentas de orden reflejadas en los Estados Financieros de la Agencia Desarrollo Rural con corte a diciembre 2022.</t>
    </r>
    <r>
      <rPr>
        <b/>
        <sz val="12"/>
        <color theme="1"/>
        <rFont val="Arial"/>
        <family val="2"/>
      </rPr>
      <t xml:space="preserve">
</t>
    </r>
    <r>
      <rPr>
        <sz val="12"/>
        <color theme="1"/>
        <rFont val="Arial"/>
        <family val="2"/>
      </rPr>
      <t xml:space="preserve">Respecto con las evidencias aportadas y de acuerdo a lo evidenciado por la Oficina de Control Interno en el seguimiento a mayo 2023 se considera que esta acción se encuentra cumplida.
</t>
    </r>
    <r>
      <rPr>
        <b/>
        <sz val="12"/>
        <color theme="1"/>
        <rFont val="Arial"/>
        <family val="2"/>
      </rPr>
      <t>Efectividad:</t>
    </r>
    <r>
      <rPr>
        <sz val="12"/>
        <color theme="1"/>
        <rFont val="Arial"/>
        <family val="2"/>
      </rPr>
      <t xml:space="preserve">  Frente a la efectividad de la acción propuesta la Oficina de Control Interno corroboró que se realizaron las siguientes conciliaciones suscritas a través de actas de reunión así:
- Conciliación cuenta contable Propiedad, Planta y Equipo con corte a los meses de enero, febrero, marzo 2023 realizadas los días 24 marzo, 27 abril 2023 respectivamente.
- Acta de reunión con la conciliación por concepto de tasas (Facturación DAT) con corte a los meses febrero y marzo 2023 realizadas los días 21 marzo y 28 abril 2023 respectivamente.
- Acta de reunión con la conciliación por concepto de recuperación de la inversión Distritos Adecuación Tierras ADR con corte a los meses enero, febrero y marzo 2023 realizadas los días 28 febrero, 21 marzo y 27 abril 2023 respectivamente.</t>
    </r>
  </si>
  <si>
    <t>Inadecuada planeación de la programación de PAC (Plan Anual de Caja) y desviación en el cumplimiento oportuno del cargue al SIIF frente a la fecha establecida normativamente por el Ministerio de Hacienda y Crédito Público</t>
  </si>
  <si>
    <t>* Falta de un designado por areas de la Agencia para la planeación y seguimiento al PAC.</t>
  </si>
  <si>
    <t>1. Solictud a las áreas para la designación a los enlaces del PAC</t>
  </si>
  <si>
    <t xml:space="preserve">Memorando designación enlaces </t>
  </si>
  <si>
    <t>Financiera</t>
  </si>
  <si>
    <r>
      <rPr>
        <b/>
        <sz val="12"/>
        <color theme="1"/>
        <rFont val="Arial"/>
        <family val="2"/>
      </rPr>
      <t>Mayo 2023:</t>
    </r>
    <r>
      <rPr>
        <sz val="12"/>
        <color theme="1"/>
        <rFont val="Arial"/>
        <family val="2"/>
      </rPr>
      <t xml:space="preserve"> De acuerdo a la evidencia aportada el área de Gestión Financiera esta Oficina de Control Interno evidenció que:
</t>
    </r>
    <r>
      <rPr>
        <b/>
        <sz val="12"/>
        <color theme="1"/>
        <rFont val="Arial"/>
        <family val="2"/>
      </rPr>
      <t xml:space="preserve">
- </t>
    </r>
    <r>
      <rPr>
        <sz val="12"/>
        <color theme="1"/>
        <rFont val="Arial"/>
        <family val="2"/>
      </rPr>
      <t>Se evidenció la emisión de la circular ADR Nª 001 del 04 de enero 2023, donde se realiza la solicitud de la designación por parte de las áreas del enlace PAC, a través de cápsula informativa a los directivos de la Agencia de Desarrollo Rural.
- Así mismo se evidenció la circular 016 emitida el 8 de marzo 2023 donde se solicita la designación de los enlaces PAC de cada uno de los directivos de la Agencia de Desarrollo Rural a través de correo eletcrónico del día 09 de marzo de 2023.
Respecto con las evidencias aportadas y de acuerdo a lo evidenciado por la Oficina de Control Interno en el seguimiento a mayo 2023 se considera que esta acción ha sido cumplida.</t>
    </r>
    <r>
      <rPr>
        <b/>
        <sz val="12"/>
        <color theme="1"/>
        <rFont val="Arial"/>
        <family val="2"/>
      </rPr>
      <t xml:space="preserve">
Efectividad: </t>
    </r>
    <r>
      <rPr>
        <sz val="12"/>
        <color theme="1"/>
        <rFont val="Arial"/>
        <family val="2"/>
      </rPr>
      <t>Frente a la efectividad de la acción propuesta la Oficina de Control Interno corroboró que a travès de correo electrònico todas las àreas de la ADR, realizaron la designación de los enlaces PAC para llevar a cabo su seguimeinto y reporte oportuno ante el área de Tesorería.</t>
    </r>
  </si>
  <si>
    <r>
      <rPr>
        <b/>
        <sz val="12"/>
        <color theme="1"/>
        <rFont val="Arial"/>
        <family val="2"/>
      </rPr>
      <t>Mayo 2023:</t>
    </r>
    <r>
      <rPr>
        <sz val="12"/>
        <color theme="1"/>
        <rFont val="Arial"/>
        <family val="2"/>
      </rPr>
      <t xml:space="preserve"> Acción reformulada por solicitud de la Secretaría General, realizada a través de memorando 20236000016943 del 4 abril 2023 y con alcance realizado mediante correo electrónico del 28 de abril de 2023.
De acuerdo a la evidencia aportada el área de Gestión Financiera esta Oficina de Control Interno concluye que se dio cumplimiento a las acciones propuestas, a partir de:
- Se evidenció la emisión de los lineamientos iniciales de la solicitud, ejecución y cumplimiento del PAC y la solicitud de la designación de los enlaces PAC de cada una de las áreas de la Agencia de Desarrollo Rural a través de las circulares 001 de 2023 y cicrular 016 de 2023, por lo anterior,  se considera que se dio cumplimiento a la Acción.
- Para los meses de enero, febrero y marzo de 2023, se levantó acta de seguimiento de la ejecución del PAC de la mesa de trabajo llevada a cabo los días 30 de enero, 24 de febrero y 06 marzo 2023 respectivamente, donde se le comunica a los enlaces PAC cual es el estado de cumplimiento de su ejecución mes a mes, sobre lo cual, teniendo en cuenta las fechas propuestas para la ejecución de la acción, se considera el cumplimiento de la acción propuesta.
- Se evidenció la presentación de definición, cumplimiento e impacto del PAC de la ADR presentada a los enlaces de cada área.
- Se evidenciaron los listados de asistencia de enero a mayo 2023 de las mesas de trabajo llevadas a cabo con los enlaces PAC de las distintas áreas.
De otra parte para corroborar la efectividad de la acción propuesta se allegó a la Oficina de Control Interno los correos soporte de respuesta a la Dirección Financiera de cada una de las áreas donde se realice la designación de los enlaces PAC para la vigencia 2023, por lo anterior se evidenció una efectividad frente a la causa del hallazgo, no obstante es importante seguir implementando los controles necesarios para que el cumplimiento del PAC mes a mes de la Agencia de Desarrollo Rural se encuentre en un porcentaje aceptable ante el Minsiterio de Hacienda y Crédito Público.
De otra parte, para corroborar la efectividad de la acción propuesta se allegó a esta Oficina de Control Interno la evidencia del estado del INPANUT con corte a mayo 2023, lo cual corresponde al indicador que mide la eficiencia del uso de los recursos asignados por parte del Ministerio de Hacienda y Crédito Público, para verificar el cumplimiento de la ADR frente a la ejecución del PAC asignado mes a mes, donde se observó que al mes de mayo 2023 el porcentaje del INPANUT a nivel general se encuentra en 13,11 % revelando una mejoria frente al INPANUT reportado en el mes de enero 2023 que fue de 79,06% , por lo anterior esta Oficina considera que los controles de seguimiento adoptados, han mitigado el impacto negativo frente a la ejecución de recursos asignados a través del PAC por el Ministerio de hacienda y Crédito Público, no obstante es importante seguir implementando los controles necesarios para que el cumplimiento del PAC de la Agencia de Desarrollo Rural se encuentre en un porcentaje aceptable ante el Minsiterio de Hacienda y Crédito Público.</t>
    </r>
  </si>
  <si>
    <t>* Falta de planeación de Recursos por parte de las Oficinas y Vicepresidencias de la Agencia de Desarrollo Rural -ADR.</t>
  </si>
  <si>
    <t>2. Seguimiento al PAC</t>
  </si>
  <si>
    <t>Actas de seguimiento</t>
  </si>
  <si>
    <r>
      <rPr>
        <b/>
        <sz val="12"/>
        <color theme="1"/>
        <rFont val="Arial"/>
        <family val="2"/>
      </rPr>
      <t xml:space="preserve">Mayo 2023: </t>
    </r>
    <r>
      <rPr>
        <sz val="12"/>
        <color theme="1"/>
        <rFont val="Arial"/>
        <family val="2"/>
      </rPr>
      <t>De acuerdo a la evidencia aportada el área de Gestión Financiera esta Oficina de Control Interno evidenció que:</t>
    </r>
    <r>
      <rPr>
        <b/>
        <sz val="12"/>
        <color theme="1"/>
        <rFont val="Arial"/>
        <family val="2"/>
      </rPr>
      <t xml:space="preserve">
</t>
    </r>
    <r>
      <rPr>
        <sz val="12"/>
        <color theme="1"/>
        <rFont val="Arial"/>
        <family val="2"/>
      </rPr>
      <t>- Para los meses de enero, febrero y marzo se levantó acta de seguimiento de la ejecución del PAC de la mesa de trabajo llevada a cabo los días 30 de enero, 24 de febrero y 06 marzo 2023 respectivamente, donde se le comunica a los enlaces PAC cual es el estado de cumplimiento del PAC mes a mes.
- Los pantallazos de los correos electrónicos allegados a cada una de las áreas donde se comunica el status de la ejecución del PAC mes a mes correspondiente a lo solicitado, e ir controlando su cumplimiento evitando no llegar a la meta establecida de recursos asignados a la ADR.
Respecto con las evidencias aportadas y de acuerdo a lo evidenciado por la Oficina de Control Interno en el seguimiento a junio 2023 se considera que esta acción propuesta se encuentra en estado cumplida - efectiva.</t>
    </r>
    <r>
      <rPr>
        <b/>
        <sz val="12"/>
        <color theme="1"/>
        <rFont val="Arial"/>
        <family val="2"/>
      </rPr>
      <t xml:space="preserve">
Efectividad: </t>
    </r>
    <r>
      <rPr>
        <sz val="12"/>
        <color theme="1"/>
        <rFont val="Arial"/>
        <family val="2"/>
      </rPr>
      <t>Frente a la efectividad de la acción propuesta la Oficina de Control Interno corroboró que al corte del mes de mayo 2023 el porcentaje del INPANUT a nivel general se encuentra en 13,11 % revelando una mejoria frente al porcentaje INPANUT reportado en el mes de enero 2023 que fue de 79,06% , por lo anterior se evidencia que los controles han ido mitigando el impacto negativo que se tenía frente a la solicitud de PAC ante el Ministerio de Hacienda.</t>
    </r>
  </si>
  <si>
    <t>* Desconocimiento del funcionamiento del PAC por parte de los Jefes de Oficina y vicepresidentes.</t>
  </si>
  <si>
    <t xml:space="preserve">3. Capacitación a los enlaces </t>
  </si>
  <si>
    <t xml:space="preserve">lista de asistencia y presentación </t>
  </si>
  <si>
    <r>
      <rPr>
        <b/>
        <sz val="12"/>
        <color theme="1"/>
        <rFont val="Arial"/>
        <family val="2"/>
      </rPr>
      <t xml:space="preserve">Mayo 2023: </t>
    </r>
    <r>
      <rPr>
        <sz val="12"/>
        <color theme="1"/>
        <rFont val="Arial"/>
        <family val="2"/>
      </rPr>
      <t xml:space="preserve">De acuerdo a la evidencia aportada el área de Gestión Financiera esta Oficina de Control Interno evidenció que:
- Para los meses de enero, febrero y marzo se levantó acta de seguimiento de la ejecución del PAC de la mesa de trabajo llevada a cabo los días 30 de enero, 24 de febrero y 06 marzo 2023 respectivamente, donde se le comunica a los enlaces PAC cual es el estado de cumplimiento del PAC mes a mes.
- Los pantallazos de los correos electrónicos allegados a cada una de las áreas donde se comunica el status de la ejecución del PAC mes a mes correspondiente a lo solicitado, e ir controlando su cumplimiento evitando no llegar a la meta establecida de recursos asignados a la ADR.
- La presentación donde se realiza la explicación de la definición, impacto, cumplimiento, solicitud del Plan Anual de Caja de la Agencia de Desarrollo Rural ante el Ministerio de Hacienda y el trámite que se realiza ante el ente, donde se refleja la importancia del oportuno trámite mes a mes del mismo, que fue presentada a los enlaces PAC y al Comité Directivo de la Agencia de Desarrollo Rural.
- Para los meses de enero, febrero, marzo, abril y mayo de 2023 se levantaron listados de asistencia de las mesas de trabajo llevadas a cabo con cada uno de los enlaces PAC de las áreas de la ADR, donde se mencionaba la ejecución del PAC con corte al mes llevada a cabo la mesa de trabajo.
Respecto con las evidencias aportadas y de acuerdo a lo evidenciado por la Oficina de Control Interno en el seguimiento a junio 2023 se considera que esta acción propuesta se encuentra en estado cumplida - efectiva.
</t>
    </r>
    <r>
      <rPr>
        <b/>
        <sz val="12"/>
        <color theme="1"/>
        <rFont val="Arial"/>
        <family val="2"/>
      </rPr>
      <t xml:space="preserve">
Efectividad: </t>
    </r>
    <r>
      <rPr>
        <sz val="12"/>
        <color theme="1"/>
        <rFont val="Arial"/>
        <family val="2"/>
      </rPr>
      <t xml:space="preserve"> Frente a la efectividad de la acción propuesta la Oficina de Control Interno corroboró que al corte del mes de mayo 2023 el porcentaje del INPANUT a nivel general se encuentra en 13,11 % revelando una mejoria frente al porcentaje INPANUT reportado en el mes de enero 2023 que fue de 79,06% , por lo anterior se evidencia que los controles han ido mitigando el impacto negativo que se tenía frente a la solicitud de PAC ante el Ministerio de Hacienda.</t>
    </r>
  </si>
  <si>
    <t>Debilidades del diseño de controles existentes e insuficiencia de riesgos identificados en el proceso de Gestión Financiera</t>
  </si>
  <si>
    <t>Falta de análisis e identificación de los riesgos asociados al proceso de Gestión Financiera para su incorporación en el Mapa de Riesgos de la entidad</t>
  </si>
  <si>
    <t>1. Análisis e identificación real de los riesgos propios del proceso financiero.</t>
  </si>
  <si>
    <t xml:space="preserve">Identificación    e incorporación en el Mapa de riesgos de la entidad </t>
  </si>
  <si>
    <t>Líderes equipo financiero</t>
  </si>
  <si>
    <t>Mayo 2023: De acuerdo con la evidencia entregada por el área de Gestión Financiera a través de correo electrónico del día 28 de abril 2023, la Oficina de Control Interno corroboró la realización de las mesas de trabajo de acompañamiento y seguimiento en conjunto con la Oficina de Planeación para la creación de los riesgos asociados al proceso de Gestión Documental para la vigencia 2023 así:
- Sesión 1 realizada el 18 de octubre 2022 con objetivo "Sesión 1 -Construcción Mapa de Riesgos Corrupción / Contexto Estratégico" con los colaboradores del proceso de Gestión Financiera.
- Sesión 2 realizada el 16 de noviembre 2022 con objetivo "Construcción Mapa de Riesgos Gestión / Gestión Financiera" con los colaboradores del proceso en mención.
- Sesión 3 realizada el 24 de noviembre 2022 con objetivo "Continuación Construcción Mapa de Riesgos Gestión / Gestión Financiera" con los colaboradores del proceso en mención.
Así mismo se evidenció el Mapa de Riesgos de la vigencia 2023 con la construcción de los riesgos de corrupción y gestión correspondiente al proceso de Gestión Financiera.
Respecto con lo evidenciado por la Oficina de Control Interno en el seguimiento a mayo 2023 se considera que dio cumplimiento a la acción.</t>
  </si>
  <si>
    <r>
      <rPr>
        <b/>
        <sz val="12"/>
        <color theme="1"/>
        <rFont val="Arial"/>
        <family val="2"/>
      </rPr>
      <t xml:space="preserve">Nota: </t>
    </r>
    <r>
      <rPr>
        <sz val="12"/>
        <color theme="1"/>
        <rFont val="Arial"/>
        <family val="2"/>
      </rPr>
      <t>Acción reformulada por solicitud de la Secretaría General, realizada a través de memorando 20236000016943 del 4 abril 2023 y con alcance realizado mediante correo electrónico del 28 de abril de 2023.
De acuerdo a la evidencia aportada el área de Gestión Financiera esta Oficina de Control Interno concluye que:
- Se evidenció el cumplimiento de la acción propuesta, a partir de lo cual esta Oficina realizó la verificación de la efectividad de la acción frente a la causa, a través del informe de cumplimiento OCI-2022-012 Seguimiento PAAC &amp; MRC del primer cuatrimestre de 2023 donde se realizó la validación del diseño del riesgo y diseño y solidez de los controles, sobre lo cual no hubo lugar a la emisión de observaciones en lo que respecta al proceso de Gestión Financiera, por lo tanto se considera procedente determinar el cierre del hallazgo.
No obstante, como recomendación se sugiere monitorear constantemente los informes de cumplimiento al Seguimiento Plan Anticorrupción y Atención al Ciudadano (PAAC) &amp; Mapa de Riesgos de Corrupción (MRC) emitidos por la Oficina de Control Interno, donde el proceso tenga en cuenta las oportunidades de mejora identificadas alli plasmadas.</t>
    </r>
  </si>
  <si>
    <t>INFORME 0CI-2023-030 GESTIÓN FINANCIERA</t>
  </si>
  <si>
    <t>0CI-2023-030</t>
  </si>
  <si>
    <t>Incumplimiento en el Índice de PAC No Utilizado -INPANUT en la vigencia 2023 (período reportado de enero a septiembre)</t>
  </si>
  <si>
    <t xml:space="preserve">1. Incorrecta planeación de las solicitudes del Plan Anual Mensualizado de Caja - PAC por parte de las áreas.              
2,.  Falta de documentación y lineamientos 
internos, para la construcción del Plan 
Anual Mensualizado de Caja – PAC.
</t>
  </si>
  <si>
    <t>1. En las reuiniones de seguimiento de PAC incluir el  análisis correspondientes con las dependencias responsables de solicitar  el PAC de los rubros que tienen mayor índice de incumplimiento, para identificar las causas que generan el incumplimiento.
2. Realizar un procedimiento para la formulación y ejecución del Programa Anual Mensualizado de Caja PAC
Documentar un Procedimiento, Instructivo o Manual, que especifique la construcción 
3. Emitir la Circular anual del calendario PAC.</t>
  </si>
  <si>
    <t>1. Actas de reuniones              2. Procedimiento Codificado     3. Cricular númerada</t>
  </si>
  <si>
    <t xml:space="preserve">PREVENTIVA
</t>
  </si>
  <si>
    <t>LIDER FINANCIERA - TESORERA</t>
  </si>
  <si>
    <t>Plan formulado y comunicado a através de memorando  20236000067523</t>
  </si>
  <si>
    <t>Inconsistencias en las conciliaciones elaboradas para la construcción de Estados Financieros.</t>
  </si>
  <si>
    <t xml:space="preserve">1.. Falta de seguimiento a las conciliaciones elaboradas, con el fin de que se encuentren debidamente aprobadas y soportadas.                                                                                                                      </t>
  </si>
  <si>
    <t>Elaboración Chek list para presentación de Notas y Estados Financieros, para verificar la elaboración de las conciliaciones debidamente suscritas.</t>
  </si>
  <si>
    <t>1. Chekl list preparación Estados financieros</t>
  </si>
  <si>
    <t>LIDER FINANCIERA- CONTADOR</t>
  </si>
  <si>
    <t>Incumplimiento en publicación oportuna de Estados Financieros en la página web de la Agencia de Desarrollo Rural para la vigencia 2023 (período enero-septiembre)</t>
  </si>
  <si>
    <t>1  . Desconocimiento de las fechas límites para la publicación de los Estados  Financieros.</t>
  </si>
  <si>
    <t>1.Socialización Resolución vigente que regula la publiucación sobre los Estados Financieros             2. Actualización Manual de Política Contable</t>
  </si>
  <si>
    <t>1. Marterial socializado y evidencias del envio de la información                                                                             2. Presentación a Comité Sostenibilidad Financiera</t>
  </si>
  <si>
    <t>Incumplimiento de los criterios definidos en la Circular 001 del 3 de enero de 2023, para la solicitud de PAC extraordinario vigencia 2023</t>
  </si>
  <si>
    <t xml:space="preserve">1. Desconocimiento de la Circular 001 del 3 de enero de 2023 y las limitaciones sobre el PAC 
Extraordinario.
</t>
  </si>
  <si>
    <t>1. Solicitud de concepto por parte del Ministerio de Hacienda y Crédito Público sobre la solicitud de PAC Extraordinario   2. Socialización concepto</t>
  </si>
  <si>
    <t>1. Concepto emitido por el Ministerio de Hacienda                                                                2. Socialización</t>
  </si>
  <si>
    <t>ACCIONES  INFORME OCI-2019-012</t>
  </si>
  <si>
    <t>ACCIONES  INFORME OCI-2022-024</t>
  </si>
  <si>
    <t>REPORTE DE LOS RESPONSABLES</t>
  </si>
  <si>
    <t>AUDITORÍA VIGENCIA 2019 (INFORME OCI-2019-015)</t>
  </si>
  <si>
    <t>OCI-2019-015</t>
  </si>
  <si>
    <t>Gestión Administrativa</t>
  </si>
  <si>
    <t>Inconsistencias en la administración de los bienes devolutivos (Propiedad, Planta y Equipo) y de consumo (Inventarios) de la Entidad, relacionadas con la inobservancia normativa y procedimental para su registro en inventario, almacenamiento y custodia.</t>
  </si>
  <si>
    <t>Desconocimiento de los lineamientos procedimentales por parte de los actores que se involucran en la gestión relacionada con bienes devolutivos
Incumplimiento de controles establecidos, que además se encuentran desactualizados a la realidad operativa del proceso.</t>
  </si>
  <si>
    <t>Realizar actualización de los lineamientos procedimentales relacionados con los bienes devolutivos, con el objetivo de definir los controles que se adapten a la realidad operativa de la entidad.</t>
  </si>
  <si>
    <t>Procedimiento adoptado y aprobado.</t>
  </si>
  <si>
    <t>Gestor T1 Grado 09 – Contratista Profesional Logística de Bienes y Servicios</t>
  </si>
  <si>
    <t>Capacitaciones en los procedimientos de bienes devolutivos a las Unidades Técnica Territorial, Distritos de adecuación de tierras asiendo extensiva a los representantes legales de las asociaciones que los administran.</t>
  </si>
  <si>
    <t>Listado de asistencia o grabación de reunión</t>
  </si>
  <si>
    <t>Ausencia de un monitoreo periódico frente al estado de los activos de la Entidad</t>
  </si>
  <si>
    <t>Adoptar un formato para el reporte periódico de las novedades presentadas en las UTT y Distritos de Adecuación de Tierras que tengan a cargo bienes devolutivos de la entidad y documentar esta actividad en el procedimiento correspondiente.</t>
  </si>
  <si>
    <t>Formato adoptado y aprobado</t>
  </si>
  <si>
    <t>Inadecuado o inoportuno seguimiento y reporte por parte de las Unidades Técnicas Territoriales de las adquisiciones, bajas, movimientos y demás gestiones relacionadas con activos de la Entidad</t>
  </si>
  <si>
    <t>Falta de parametrización del sistema de administración y control de inventarios, que se adapte a la realidad operativa de la Entidad.</t>
  </si>
  <si>
    <t>Gestionar desde la Secretaria General la adquisición de un aplicativo de inventarios.</t>
  </si>
  <si>
    <t>Contrato de adquisición del aplicativo.</t>
  </si>
  <si>
    <t>Secretaria General</t>
  </si>
  <si>
    <t>Omisión de lineamientos y/o falta de oportunidad en los trámites necesarios para el análisis de baja de bienes de la Entidad.</t>
  </si>
  <si>
    <t>Capacitación sobre el nuevo procedimiento de baja de bienes adoptado el 5 octubre del 2023 versión 2 acompañado del cronograma en el que se les indica las fechas para la presentación de los bienes para dar de baja.</t>
  </si>
  <si>
    <t>Capacitación</t>
  </si>
  <si>
    <t>Inconsistencias y deficiencias en la información reportada de bienes devolutivos (Propiedad Planta y Equipo) y de consumo (Inventarios), a partir de las conciliaciones de información de los bienes frente a los registros en la base de datos de inventarios (Aplicativo Apoteosys) y los saldos reportados en los Estados Financieros al cierre de la vigencia 2018.</t>
  </si>
  <si>
    <t>Insuficiencia de personal para realizar la recopilación, depuración y registro de información de los bienes de la Entidad para la cantidad de bienes a controlar.</t>
  </si>
  <si>
    <r>
      <rPr>
        <b/>
        <sz val="12"/>
        <color theme="1"/>
        <rFont val="Arial"/>
        <family val="2"/>
      </rPr>
      <t xml:space="preserve">1. </t>
    </r>
    <r>
      <rPr>
        <sz val="12"/>
        <color theme="1"/>
        <rFont val="Arial"/>
        <family val="2"/>
      </rPr>
      <t>Contratar personal de la Dirección Administrativa y Financiera – Gestión Financiera – Contabilidad, que se encargue de las conciliaciones mensuales.</t>
    </r>
  </si>
  <si>
    <t>Contratos la Dirección Administrativa y Financiera – Gestión Financiera – Contabilidad firmados</t>
  </si>
  <si>
    <t xml:space="preserve">Diego E. Tiuzo - Secretario General  
Luis Tovar - Vicepresidente de Gestión Contractual </t>
  </si>
  <si>
    <t>30-jul-2019
26-mar-2020</t>
  </si>
  <si>
    <t>Iván Arturo Márquez Rincón
Maicol Stiven Zipamocha Murcia</t>
  </si>
  <si>
    <r>
      <t>Fue suscrito el 20 de mayo de 2019 el contrato 328 de 2019, y Contrato No. 3682020 los cuales tienen por objeto: "</t>
    </r>
    <r>
      <rPr>
        <i/>
        <sz val="12"/>
        <rFont val="Arial"/>
        <family val="2"/>
      </rPr>
      <t xml:space="preserve">Prestar los servicios profesionales para apoyar a la Dirección Administrativa y Financiera en todas las actividades relacionadas con la gestión contable y financiera desarrollada en la entidad, </t>
    </r>
    <r>
      <rPr>
        <sz val="12"/>
        <rFont val="Arial"/>
        <family val="2"/>
      </rPr>
      <t xml:space="preserve">(...)" y que establece en el numeral 14 de la clausula 4 la obligación de "(...) </t>
    </r>
    <r>
      <rPr>
        <i/>
        <sz val="12"/>
        <rFont val="Arial"/>
        <family val="2"/>
      </rPr>
      <t>14. Preparar conciliaciones de información Contable con las diferentes dependencias de la entidad relacionadas con los procesos contables.</t>
    </r>
    <r>
      <rPr>
        <sz val="12"/>
        <rFont val="Arial"/>
        <family val="2"/>
      </rPr>
      <t xml:space="preserve"> (...)".
Al respecto la Oficina de Control Interno observó en el informe de actividades presentado el 2 de julio de 2019 por la contratista para el segundo pago que durante junio la contratista reportó que "</t>
    </r>
    <r>
      <rPr>
        <i/>
        <sz val="12"/>
        <rFont val="Arial"/>
        <family val="2"/>
      </rPr>
      <t>Se realizó la conciliación con la base de activos fijos vs información del programa SIIF Nación de la Propiedad, Planta y Equipo y bienes de consumo de los meses de enero a mayo de 2019.</t>
    </r>
    <r>
      <rPr>
        <sz val="12"/>
        <rFont val="Arial"/>
        <family val="2"/>
      </rPr>
      <t>". Conciliación que fue presentada por los responsables del proceso mediante mesa de trabajo adelantada el 13 de agosto de 2019.
Adicional mente se evidenció la realización de las siguientes conciliaciones:
Conciliación No. 010 del 19 de septiembre de 2019
Conciliación No. 011 del 28 de octubre de 2019
Conciliación No. 012 del 28 de novimebre de 2019.
Conciliación No. 013 del 27 de diciembre de 2019.</t>
    </r>
  </si>
  <si>
    <t>En primera medida se debe señalar que en el seguimiento realizado en las vigencias 2019 a 2023, se corroboró el cumplimiento de seis (6) de las siete (7) acciones de mejoramiento propuestas. Además, teniendiendo en cuenta que la situación descrita en el presente hallazgo fue reiterada en la auditoría 2021, se consideró conveniente validar la subsanación de las situaciones observadas con el plan de mejoramiento de dicha vigencia (2021), de lo cual se obtuvo lo siguiente:
De acuerdo con la evidencia aportada por el proceso de Gestión Administrativa, esta Oficina de Control Interno concluye que:
Se verificó la actualización de los procedimientos PR-GAD-005, PR-GAD-006 en el aplicativo Isolucion el día 15 de junio 2022 con su respectiva socialización, por lo tanto se corrobora el cumplimiento de la acción propuesta. 
Se evidenciò el cronograma aprobado de las visitas a las UTT y Nivel Central de la vigencia 2023 y los resultados generados de estas visitas de enero a mayo 2023, para la validación de los bienes muebles en las distintas áreas de la ADR, por lo que se corrobora el cumplimiento de la acción propuesta.
Se corroboró la aplicación de los formato F-SAD-010 Entrega y devolución de bienes asignados y el F-SAD 012 Formato de Solicitud, salida y devolución de bienes muebles descritos dentro del procedimiento PR-GAD-005 Inventario de Bienes Devolutivos.
Se evidenció el pantallazo del repositorio de la Dirección Administrativa carpeta de Inventarios donde se encuentran consolidadas las actividades que se llevan a cabo dentro de esta área y las conciliaciones realizadas entre Logística de Bienes y Servicios y contabilidad
De otra parte, y de acuerdo con la verificación realizada por la Oficina de Control Interno se verificò:
Los soportes de las conciliaciones realizadas de enero a marzo de la vigencia 2023 de la cuenta contable Propiedad, Planta y Equipo donde esta OCI constató que los valores conciliados coincidieran con el valor revelado en los Estados Financieros a 31 marzo 2023 (Papel de Trabajo - Verificación Efectividad EEFF Marzo 2023), por lo anterior se evidenció una efectividad frente a la causa del hallazgo, no obstante es importante seguir implementando los controles necesarios para que la revelación de los Estados Financieros de los siguientes trimestres de la vigencia 2023 se encuentren revelando la realidad económica de la Agencia de Desarrollo Rural.
En la actualización del procedimiento PR-GAD-005 en el numeral 6. Desarrollo, actividad 3. El responsable del centro de costo y/o el jefe de cada dependencia deberá realizar la solicitud del bien que requiera", actividad que se realiza a través del formato F-SAD-012, por lo tanto se aportaron las solicitudes de los bienes devolutivos del primer cuatrimestre de 2023 de las àreas que hayan requerido los mismos durante este periodo.
En la actualización del procedimiento PR-GAD-005 en el numeral 6. Desarrollo  actividad 6, establece: "Alistar y entregar la solicitud o separar el espacio físico. (...). La asignación se realizará de manera individual en la sede central  y para las UTT se realizará la asignación al responsable del centro de costo. Quien  recibe el bien verifica la cantidad, estado del mismo y firma el acta de asignación del  bien (documento que genera el aplicativo Apoteosys) (…)" actividad que se realiza a través del formato F-SAD-010, por lo tanto se aportaron las actas de asignación de bienes del primer cuatrimestre de 2023 de las àreas que hayan requerido los mismos durante este periodo.
Las solicitudes de ingresos de bienes muebles del primer trimestre de 2023 allegadas a la Dirección Administrativa correspondientes al Distrito de Adecuación de Tierras RUT y Tucurinca a través de los memorandos Nª 20233510007193 y 20233590009533, donde esta OCI verificó que estos ingresos se registrarán en al aplicativo Apoteosys en el mismo periodo para mantener actualizado el inventario de la Agencia de Desarrollo Rural (Papel de Trabajo - Efectividad verificación ingresos Apoteosys)
- Adicionalmente se aportó a esta OCI las actas de las visitas que tienen como objetivo "Realizar la identificación de las necesidades de mantenimiento y adecuación de las Sedes UTT´s N° 2,5,6,7,8,9 y la Sede Central de Bogotá", donde se evidenciaron las necesidades y mantenimientos que se deben realizar dentro de las mismas.
Dado lo anterior, se observaron por parte de la OCI correctivos derivados de la actualización procedimental. No obstante, el presente hallazgo detalla situaciones derivadas del control de bienes consumibles, por lo tanto, hasta tanto no se corrobore dicho correctivo, no es viable el cierre del presente hallazgo.</t>
  </si>
  <si>
    <t>Debilidades en la conservación documental</t>
  </si>
  <si>
    <t>2. Implementar una carpeta dentro del repositorio (SHARE POINT) de la secretaria general, donde se guarden las conciliaciones realizadas entre Logística de Bienes y Servicios y contabilidad</t>
  </si>
  <si>
    <t>Carpeta SHARE POINT con las conciliaciones</t>
  </si>
  <si>
    <t>Contratistas o Funcionario Logística de Bienes y servicios</t>
  </si>
  <si>
    <t>31/05/2022
06/06/2023</t>
  </si>
  <si>
    <r>
      <rPr>
        <b/>
        <sz val="12"/>
        <rFont val="Arial"/>
        <family val="2"/>
      </rPr>
      <t xml:space="preserve">
Junio 2023:</t>
    </r>
    <r>
      <rPr>
        <sz val="12"/>
        <rFont val="Arial"/>
        <family val="2"/>
      </rPr>
      <t xml:space="preserve"> De acuerdo a la evidencia aportada el área de Gestión Administrativa esta Oficina de Control Interno evidenció que:
- Se evidenció el pantallazo del repositorio de la Dirección Administrativa carpeta de </t>
    </r>
    <r>
      <rPr>
        <u/>
        <sz val="12"/>
        <rFont val="Arial"/>
        <family val="2"/>
      </rPr>
      <t>Inventarios</t>
    </r>
    <r>
      <rPr>
        <sz val="12"/>
        <rFont val="Arial"/>
        <family val="2"/>
      </rPr>
      <t xml:space="preserve"> donde se encuentran consolidadas las actividades que se llevan a cabo dentro de esta área y las conciliaciones realizadas entre Logística de Bienes y Servicios y contabilidad
Respecto con las evidencias aportadas y de acuerdo a lo evidenciado por la Oficina de Control Interno en el seguimiento a junio 2023 se considera que la acción propuesta se cumple.
</t>
    </r>
    <r>
      <rPr>
        <b/>
        <sz val="12"/>
        <rFont val="Arial"/>
        <family val="2"/>
      </rPr>
      <t xml:space="preserve">Efectividad: </t>
    </r>
    <r>
      <rPr>
        <sz val="12"/>
        <rFont val="Arial"/>
        <family val="2"/>
      </rPr>
      <t xml:space="preserve"> Frente a la efectividad de la acción propuesta la Oficina de Control Interno corroboró que se realizaron las siguientes conciliaciones suscritas a través de actas de reunión así:
- Conciliación cuenta contable Propiedad, Planta y Equipo con corte a los meses de enero, febrero, marzo 2023 realizadas los días 24 marzo, 27 abril 2023 respectivamente.</t>
    </r>
  </si>
  <si>
    <t>Eventuales reprocesos de información o incorrecto registro de información en las bases de datos de almacén e inventarios (Aplicativo Apoteosys).</t>
  </si>
  <si>
    <r>
      <rPr>
        <b/>
        <sz val="12"/>
        <color theme="1"/>
        <rFont val="Arial"/>
        <family val="2"/>
      </rPr>
      <t xml:space="preserve">3. </t>
    </r>
    <r>
      <rPr>
        <sz val="12"/>
        <color theme="1"/>
        <rFont val="Arial"/>
        <family val="2"/>
      </rPr>
      <t>Solicitar a los supervisores la entrega del acta de aprobación y facturas de los bienes muebles individualizados que han sido adquiridos en la Agencia de Desarrollo Rural, así como también la facturación que contenga los valores de la infraestructura.</t>
    </r>
  </si>
  <si>
    <t xml:space="preserve">Una (1) Circular </t>
  </si>
  <si>
    <t xml:space="preserve">Jeisson Parada - Técnico Asistencial
Andrés Rodríguez - Técnico Asistencial
Contratista Carlos Ávila </t>
  </si>
  <si>
    <r>
      <t>El 27 de junio de 2019 fue emitida por la Secretaría General la Circular 071 de 2019, la cual tiene por asunto: "</t>
    </r>
    <r>
      <rPr>
        <i/>
        <sz val="12"/>
        <rFont val="Arial"/>
        <family val="2"/>
      </rPr>
      <t>Registro de Bienes en el Área de Logística de Bienes y Servicios de la ADR</t>
    </r>
    <r>
      <rPr>
        <sz val="12"/>
        <rFont val="Arial"/>
        <family val="2"/>
      </rPr>
      <t>".
En este sentido, mediante mesa de trabajo adelantada el 13 de agosto de 2019, los responsables del proceso suministraron el soporte de la entrada al almacén el 25 de julio de 2019 de un (1) ítem identificado con placa N°. 9395, reportado mediante memorando N°. 20193300024813 del 2 de julio de 2019 remitido por el supervisor del convenio 862 de 2015.
Adicionalmente se observó, que mediante radicado No. 20193540044193 del 23 de octubre de 2019 enviado a la Secretaria General, La Unidad Técnica Territorial No.4 Informó sobre la donación realizada por el programa Colombia Transforma- MSI a la Agencia de desarrollo Rural de los siguientes bienes:
-CARPA No. Placa 9556
-CARPA No. Placa 9557
-MESA POP UP No. Placa 9558
-BACKING No. Placa 9559
-COMPUITADOR No. Placa 9560
Para lo cual se procedió a consultar en la base de datos de propiedad, planta y equipo sustraida de Apoteosys suministrada con corte a 31 de diciembre de 2019, observando que dichos bienes ya se encuentran incorporados en el aplicativo de control de bienes.</t>
    </r>
  </si>
  <si>
    <t>Falta de habilitación del registro de bienes de consumo en el aplicativo de inventarios (APOTEOSYS)</t>
  </si>
  <si>
    <t>4. Adquisición del nevo aplicativo, en el que se requiere realizar el control y registro de bienes de consumo</t>
  </si>
  <si>
    <t>Registro de bienes de consumo en el nuevo aplicativo</t>
  </si>
  <si>
    <t>Existencia de diferencias contables entre las resoluciones y las actas de levantamientos de inventarios de los Distritos de Adecuación de Tierras - DAT</t>
  </si>
  <si>
    <r>
      <rPr>
        <b/>
        <sz val="12"/>
        <color theme="1"/>
        <rFont val="Arial"/>
        <family val="2"/>
      </rPr>
      <t xml:space="preserve">5. </t>
    </r>
    <r>
      <rPr>
        <sz val="12"/>
        <color theme="1"/>
        <rFont val="Arial"/>
        <family val="2"/>
      </rPr>
      <t>Presentar a la Secretaría del Comité Técnico de Sostenibilidad del Sistema de Información Financiera, el informe de las diferencias contables encontradas entre las resoluciones y las actas de levantamientos de inventarios de los Distritos de Adecuación de Tierras - DAT</t>
    </r>
  </si>
  <si>
    <t>Presentación ante el Comité el Informe de las diferencias encontradas</t>
  </si>
  <si>
    <t>Jeisson Parada - Técnico Asistencial
Andrés Rodríguez - Técnico Asistencial
Catherine Martin - Técnico Asistencial
 Contratista Carlos Ávila
Contratista Antonio Mayorga</t>
  </si>
  <si>
    <t>30-jul-2019
23-jun-2020</t>
  </si>
  <si>
    <r>
      <rPr>
        <b/>
        <sz val="12"/>
        <rFont val="Arial"/>
        <family val="2"/>
      </rPr>
      <t>Seguimiento jul-2019</t>
    </r>
    <r>
      <rPr>
        <sz val="12"/>
        <rFont val="Arial"/>
        <family val="2"/>
      </rPr>
      <t xml:space="preserve">
Si bien fue remitido el 28 de junio de 2019 al Secretario Técnico del Comité de Sostenibilidad de la ADR el memorando con N° de radicado 20196100024613 junto a diez (10) archivos adjuntos, uno de ellos la presentación del "</t>
    </r>
    <r>
      <rPr>
        <i/>
        <sz val="12"/>
        <rFont val="Arial"/>
        <family val="2"/>
      </rPr>
      <t>Levantamiento físico de inventarios Vs entrega INCODER resol. 1275 de 2016 DAT Gran y Mediana escala</t>
    </r>
    <r>
      <rPr>
        <sz val="12"/>
        <rFont val="Arial"/>
        <family val="2"/>
      </rPr>
      <t xml:space="preserve">", la Oficina de Control Interno no observó en el Orden del Día registrado en el Acta N°. 001 del 9 de mayo de 2019 la presentación de las diferencias contables encontradas entre las resoluciones y las actas de levantamiento de inventarios de los Distritos de Adecuación de Tierras - DAT.
</t>
    </r>
    <r>
      <rPr>
        <b/>
        <sz val="12"/>
        <rFont val="Arial"/>
        <family val="2"/>
      </rPr>
      <t xml:space="preserve">
Seguimiento jun-2020
</t>
    </r>
    <r>
      <rPr>
        <sz val="12"/>
        <rFont val="Arial"/>
        <family val="2"/>
      </rPr>
      <t xml:space="preserve">se aportó Acta N° 3 del  Comité Tecnico de Sostenibilidad del Sistema de información Financiera de la ADR del 23 de agosto de 2020, en la cual, en el numeral 3 del orden del día se observó </t>
    </r>
    <r>
      <rPr>
        <i/>
        <sz val="12"/>
        <rFont val="Arial"/>
        <family val="2"/>
      </rPr>
      <t xml:space="preserve">"Presentación diferencias encontradas entre lo entregado por parte del Incoder vs el inventario físico realizado por la ADR", </t>
    </r>
    <r>
      <rPr>
        <sz val="12"/>
        <rFont val="Arial"/>
        <family val="2"/>
      </rPr>
      <t xml:space="preserve">junto con el listado de asistencia de quienes participaron en el citado comité.
Adicionalmente se </t>
    </r>
    <r>
      <rPr>
        <i/>
        <sz val="12"/>
        <rFont val="Arial"/>
        <family val="2"/>
      </rPr>
      <t>aportó Resolución ADR 903 del 20 de diciembre de 2019 "Por la cual se ordena el ajuste contable de algunos bienes muebles de la Agencia de Desarrollo Rural transferidos a título gratuito por extinto INCODER sobre los Distritos de Adecuación de Tierras y se dictan otras disposiciones"</t>
    </r>
    <r>
      <rPr>
        <sz val="12"/>
        <rFont val="Arial"/>
        <family val="2"/>
      </rPr>
      <t xml:space="preserve">, en la cual en su artículo primero se ordenó </t>
    </r>
    <r>
      <rPr>
        <i/>
        <sz val="12"/>
        <rFont val="Arial"/>
        <family val="2"/>
      </rPr>
      <t>"a la Dirección Financera la incorporación del ajuste contable de las diferencias encontradas en los Distritos de Adecuación de Tierras de los bienes muebles de propiedad de la ADR (...)".</t>
    </r>
  </si>
  <si>
    <t xml:space="preserve">
Una vez revisada la evidencia suministrada, la Oficina de Control Interno considera que se cumplió con la acción de mejoramiento establecida y por lo tanto se considera que se dio cumplimiento de la acción.
</t>
  </si>
  <si>
    <r>
      <rPr>
        <b/>
        <sz val="12"/>
        <color theme="1"/>
        <rFont val="Arial"/>
        <family val="2"/>
      </rPr>
      <t xml:space="preserve">6. </t>
    </r>
    <r>
      <rPr>
        <sz val="12"/>
        <color theme="1"/>
        <rFont val="Arial"/>
        <family val="2"/>
      </rPr>
      <t>Aprobación del informe por parte del  Comité Técnico de Sostenibilidad del Sistema de Información Financiera de las diferencias contables encontradas entre las resoluciones y las actas de levantamientos de inventarios de los Distritos de Adecuación de Tierras - DAT</t>
    </r>
  </si>
  <si>
    <t>Un (1) acta del Comité Técnico de Sostenibilidad del Sistema de Información Financiera</t>
  </si>
  <si>
    <t>Comité Técnico de Sostenibilidad del Sistema de Información Financiera</t>
  </si>
  <si>
    <t>Maicol Stiven Zipamocha Murica</t>
  </si>
  <si>
    <r>
      <t xml:space="preserve">se aportó Acta N° 3 del  Comité Tecnico de Sostenibilidad del Sistema de información Financiera de la ADR del 23 de agosto de 2020, en la cual, en el numeral 3 del orden del día se observó "Presentación diferencias encontradas entre lo entregado por parte del Incoder vs el inventario físico realizado por la ADR". 
Adicionalmente se aportó Resolución ADR 903 del 20 de diciembre de 2019 </t>
    </r>
    <r>
      <rPr>
        <i/>
        <sz val="12"/>
        <rFont val="Arial"/>
        <family val="2"/>
      </rPr>
      <t>"Por la cual se ordena el ajuste contable de algunos bienes muebles de la Agencia de Desarrollo Rural transferidos a título gratuito por extinto INCODER sobre los Distritos de Adecuación de Tierras y se dictan otras disposiciones"</t>
    </r>
    <r>
      <rPr>
        <sz val="12"/>
        <rFont val="Arial"/>
        <family val="2"/>
      </rPr>
      <t xml:space="preserve">, en la cual en su artículo primero se ordenó </t>
    </r>
    <r>
      <rPr>
        <i/>
        <sz val="12"/>
        <rFont val="Arial"/>
        <family val="2"/>
      </rPr>
      <t>"a la Dirección Financera la incorporación del ajuste contable de las diferencias encontradas en los Distritos de Adecuación de Tierras de los bienes muebles de propiedad de la ADR (...)"</t>
    </r>
  </si>
  <si>
    <r>
      <rPr>
        <b/>
        <sz val="12"/>
        <color theme="1"/>
        <rFont val="Arial"/>
        <family val="2"/>
      </rPr>
      <t xml:space="preserve">7. </t>
    </r>
    <r>
      <rPr>
        <sz val="12"/>
        <color theme="1"/>
        <rFont val="Arial"/>
        <family val="2"/>
      </rPr>
      <t>Incluir los bienes de manera individual en Apoteosys de los bienes muebles  de los Distritos de Adecuación de Tierras aprobados por el Comité Técnico de Sostenibilidad del Sistema de Información Financiera.</t>
    </r>
  </si>
  <si>
    <t>Un (1) informe de inventarios de bienes muebles</t>
  </si>
  <si>
    <t xml:space="preserve">Jeisson Parada - Técnico Asistencial
Andrés Rodríguez - Técnico Asistencial
Catherine Martin - Técnico Asistencial
 Contratista Carlos Ávila  
Contratista Antonio Mayorga </t>
  </si>
  <si>
    <t>la Secretaría General - Direcicón Administrativa y Financiera aportó como evidencia de ejecución, Acta de conciliación 014 del 21 de febrero de 2020 y archivo Excel "CIERRE DEFINIT DICIEMBRE 2019" sustraido del aplicativo Apoteosys con la información de activos fijos de la Entidad.
Adicionalmente, se suministró documento denominado "Informe de ingresos y retiros de bienes muebles DAT", en el cual se relacionan los elementos que, de conformidad con lo estipulado en la resolución 0903 del 20 de diciembre de 2019, se procedió a incluir de manera individual en el aplicativo de APTEOSYS, un total de 4316 bienes. 
Producto de lo anterior, se realizó una busqueda aleatoria de los bienes con placa ADR 10076, 10149, 10219, 10324, 10363, 10506, 10418, 10514 y 10547, observando que los datos del informe tales como N° placa, tipo de elemento  y número de serie (Ubicación) coincidían VS la información sustraida del aplicativo Apoteosys con corte a 31 de diciembre de 2019.</t>
  </si>
  <si>
    <t>Deficiencias en el aseguramiento de bienes de la Agencia de Desarrollo Rural (ADR), respecto a bienes que no estaban amparados con una póliza de seguros, inadecuada cuantificación de los montos a asegurar de los bienes e incumplimiento de compromisos contractuales por parte del intermediario de seguros.</t>
  </si>
  <si>
    <t>Falta de lineamientos que definan cómo se determina el valor asegurado.</t>
  </si>
  <si>
    <t xml:space="preserve">1. Revisar, ajustar y actualizar el procedimiento de plan de seguros teniendo en cuenta la operatividad del proceso, fortaleciendo la actividad de control de identificación de bienes a asegurar y definición del presupuesto para asegurar los bienes de la entidad. Así mismo, ajustar los controles y lineamientos para el cumplimiento en donde se determina el responsable, periodicidad. </t>
  </si>
  <si>
    <t xml:space="preserve">Procedimiento actualizado  </t>
  </si>
  <si>
    <t xml:space="preserve">Contratista responsable de los seguros de la entidad </t>
  </si>
  <si>
    <r>
      <rPr>
        <b/>
        <sz val="12"/>
        <rFont val="Arial"/>
        <family val="2"/>
      </rPr>
      <t>Mayo 2022:</t>
    </r>
    <r>
      <rPr>
        <sz val="12"/>
        <rFont val="Arial"/>
        <family val="2"/>
      </rPr>
      <t xml:space="preserve"> Se evidenció la expedición del procedimiento de Plan de Seguros PR-GAD-004, donde el mismo se aprueba el 23 marzo 2022 en Isolucion.</t>
    </r>
    <r>
      <rPr>
        <b/>
        <sz val="12"/>
        <rFont val="Arial"/>
        <family val="2"/>
      </rPr>
      <t xml:space="preserve">
Junio 2023:</t>
    </r>
    <r>
      <rPr>
        <sz val="12"/>
        <rFont val="Arial"/>
        <family val="2"/>
      </rPr>
      <t xml:space="preserve"> De acuerdo a la evidencia aportada el área de Gestión Administrativa esta Oficina de Control Interno evidenció que:
- En el aplicativo Isolucion se actualizó el procedimiento PR-GAD-004 V3 Plan de Seguros el día 23 de Marzo 2022.
Respecto con las evidencias aportadas y de acuerdo a lo evidenciado por la Oficina de Control Interno en el seguimiento a junio 2023 se considera que la acción propuesta se cumple.
</t>
    </r>
    <r>
      <rPr>
        <b/>
        <sz val="12"/>
        <rFont val="Arial"/>
        <family val="2"/>
      </rPr>
      <t xml:space="preserve">
Efectividad: </t>
    </r>
    <r>
      <rPr>
        <sz val="12"/>
        <rFont val="Arial"/>
        <family val="2"/>
      </rPr>
      <t xml:space="preserve">Frente a la efectividad de la acción propuesta la Oficina de Control Interno corroboró que se realizó el avalúo y pólizas de los siguientes bienes inmuebles de la Agencia de Desarrollo Rural así:
</t>
    </r>
    <r>
      <rPr>
        <i/>
        <sz val="12"/>
        <rFont val="Arial"/>
        <family val="2"/>
      </rPr>
      <t>Avalúos</t>
    </r>
    <r>
      <rPr>
        <sz val="12"/>
        <rFont val="Arial"/>
        <family val="2"/>
      </rPr>
      <t xml:space="preserve">
- Avalúo de la Unidad Técnica Territorial No. 1 Cartagena del 20 de noviembre de 2020
- Avalúo de la Unidad Técnica Territorial No. 6 Manizales del 20 de noviembre de 2020
- Avalúo de la Unidad Técnica Territorial No. 8 Ibague del 20 de noviembre de 2020
- Avalúo de la Unidad Técnica Territorial No. 9 Popayán del 20 de noviembre de 2020
- Avalúo de la Unidad Técnica Territorial No. 11 Neiva del 20 de noviembre de 2020
- Avalúo del Proyecto Estratégico Río Ranchería del 30 de julio de 2020
- Avalúo del Proyecto Estratégico Triángulo del Tolima del 18 noviembre 2020
</t>
    </r>
    <r>
      <rPr>
        <i/>
        <sz val="12"/>
        <rFont val="Arial"/>
        <family val="2"/>
      </rPr>
      <t xml:space="preserve">Pólizas
- </t>
    </r>
    <r>
      <rPr>
        <sz val="12"/>
        <rFont val="Arial"/>
        <family val="2"/>
      </rPr>
      <t xml:space="preserve">Póliza No. 1003394 de Seguro de Equipo Móvil y Maquinaria del 16 de diciembre 2021.
- Póliza No. 12258 de Seguro Multiriesgo del 16 de diciembre 2021, Otro si del 08 de septiembre 2022, Otro si No. 2 del 23 febrero 2023, Otro si No. 3 del 14 abril 2023, otro si No. 4 del 23 mayo 2023, Otro si No. 5 26 mayo 2023.
- Póliza No. AVPL-44792087-1 de Seguro Vehículo Aérero del 18 mayo 2022.
- Póliza No. 1003798 de Seguro Daños Materiales Combinados del 15 de diciembre 2022.
- Póliza No. 1011745 de Seguros Automóviles del 31 mayo 2023
</t>
    </r>
  </si>
  <si>
    <r>
      <t xml:space="preserve">De acuerdo a la evidencia aportada el área de Gestión Administrativa esta Oficina de Control Interno concluye que:
Respecto con la verificación realizada por la OCI se corroboró la actualización de los procedimientos PR-GAD-004 Plan de Seguros V4, en el aplicativo Isolucion el día 23 de junio 2022, y a su vez se realizó la socialización del mismo, por lo tanto, se considera que se dio cumplimiento a las aciciones propuestas.
De otra parte, y de acuerdo con la verificación realizada por la Oficina de Control Interno para probar la efectividad de la acción propuesta se requirió lo siguiente:
- De acuerdo a lo mencionado en el informe OCI-2021-029 la desviación descrita en el hallazgo "Deficiencias en la identificación y valor asegurado de los bienes muebles e inmuebles de la Entidad" se encontraba enmarcada en la falta de de pòlizas de seguros de los bienes de la ADR por lo tanto se aportó a esta OCI las pólizas Todo Riesgos daños materiales y avalúos aportados por la Secretaría General de las Unidades Técnicas Territoriales de la ADR, Proyectos Estratégicos y bienes de la ADR donde se cuente con su respectivo cubrimiento.
Adicionalmente se evidenciaron las solicitudes de ingresos de bienes muebles del primer trimestre de 2023 allegadas a la Dirección Administrativa correspondientes al Distrito de Adecuación de Tierras RUT y Tucurinca a través de los memorandos Nª 20233510007193 y 20233590009533 , donde esta OCI verificó que estos ingresos se registrarán en al aplicativo Apoteosys en el mismo periodo para mantener actualizado el inventario de la Agencia de Desarrollo Rural </t>
    </r>
    <r>
      <rPr>
        <i/>
        <sz val="12"/>
        <rFont val="Arial"/>
        <family val="2"/>
      </rPr>
      <t xml:space="preserve">(Papel de Trabajo - Efectividad verificación ingresos Apoteosys) </t>
    </r>
    <r>
      <rPr>
        <sz val="12"/>
        <rFont val="Arial"/>
        <family val="2"/>
      </rPr>
      <t>por lo que esto se encuentra alineado a la emisión de 4 Otro si en lo corrido de la vigencia 2023
Como resultado la Oficina de Control Interno corroboró la efectividad de los controles adoptados al realizar los avalúos y las pólizas de seguros de los bienes asociados a la Agencia de Desarrollo Rural que se encuentran a cargo del proceso de Gestión Administrativa, por lo cual se consdiero viable el cierre del hallazgo.</t>
    </r>
  </si>
  <si>
    <t xml:space="preserve">2. Socializar el procedimiento al interior de la Entidad a través de correo electrónico. </t>
  </si>
  <si>
    <t xml:space="preserve">Correo electrónico </t>
  </si>
  <si>
    <t xml:space="preserve">Correctiva </t>
  </si>
  <si>
    <t xml:space="preserve">Contratista encargado de seguros </t>
  </si>
  <si>
    <r>
      <rPr>
        <b/>
        <sz val="12"/>
        <rFont val="Arial"/>
        <family val="2"/>
      </rPr>
      <t>Mayo 2022:</t>
    </r>
    <r>
      <rPr>
        <sz val="12"/>
        <rFont val="Arial"/>
        <family val="2"/>
      </rPr>
      <t xml:space="preserve"> Se evidenció la socialización del procedimiento de Plan de Seguros PR-GAD-004, a través de correo electrónico del día 23 marzo de 2022.
Respecto con las evidencias aportadas y de acuerdo a lo evidenciado por la Oficina de Control Interno en el seguimiento a junio 2023 se considera que la acción propuesta se cumple.</t>
    </r>
  </si>
  <si>
    <r>
      <t>Falta de soporte documental</t>
    </r>
    <r>
      <rPr>
        <sz val="12"/>
        <color rgb="FF4472C4"/>
        <rFont val="Arial"/>
        <family val="2"/>
      </rPr>
      <t xml:space="preserve"> </t>
    </r>
  </si>
  <si>
    <t xml:space="preserve">3. Cargar la información al repositorio creado por Secretaria General que soporte las actividades de control ejecutadas en el marco del procedimiento de plan de seguros. </t>
  </si>
  <si>
    <t xml:space="preserve">Repositorio SHARE POINT. </t>
  </si>
  <si>
    <t>Contratista encargado de seguros</t>
  </si>
  <si>
    <r>
      <rPr>
        <b/>
        <sz val="12"/>
        <rFont val="Arial"/>
        <family val="2"/>
      </rPr>
      <t>Mayo 2022:</t>
    </r>
    <r>
      <rPr>
        <sz val="12"/>
        <rFont val="Arial"/>
        <family val="2"/>
      </rPr>
      <t xml:space="preserve"> Esta Oficina de Control Interno evidenció y tuvo acceso al SharePoint o Repositorio donde se corroboró las pólizas de 2019, 2020, Parque Automotor, las pólizas de los Distritos, entre otros.
Respecto con las evidencias aportadas y de acuerdo a lo evidenciado por la Oficina de Control Interno en el seguimiento a junio 2023 se considera que la acción propuesta se cumple.</t>
    </r>
  </si>
  <si>
    <t>Inobservancia de lineamientos establecidos por parte del Comité para la Gerencia y Administración de bienes muebles e inmuebles de la Agencia de Desarrollo Rural, debido al incumplimiento en la realización de reuniones ordinarias del Comité, a la falta e inconsistencias en la emisión de Conceptos Técnicos para determinar la baja de bienes muebles y duplicidad en el registro de bienes dados de baja en la base de datos de inventario (aplicativo Apoteosys).</t>
  </si>
  <si>
    <t>Falta realizar el cargue de los bienes muebles en el aplicativo Apoteosys de los Distritos de Adecuación de Tierras - DAT y realizar la actualización los inventarios que permita identificar la totalidad de bienes con los que cuenta la Agencia de Desarrollo Rural (ADR).</t>
  </si>
  <si>
    <r>
      <rPr>
        <b/>
        <sz val="12"/>
        <rFont val="Arial"/>
        <family val="2"/>
      </rPr>
      <t xml:space="preserve">1. </t>
    </r>
    <r>
      <rPr>
        <sz val="12"/>
        <rFont val="Arial"/>
        <family val="2"/>
      </rPr>
      <t>Cargar los bienes muebles en el aplicativo Apoteosys de los Distritos de Adecuación de Tierras – DAT y actualizar los inventarios.</t>
    </r>
  </si>
  <si>
    <t>Inventario de bienes muebles actualizado en Apoteosys</t>
  </si>
  <si>
    <t>Área Logística, 
Jeisson Parada
Contratista Carlos Ávila 
Contratista Javier Mayorga</t>
  </si>
  <si>
    <t>la Secretaría General - Direcicón Administrativa y Financiera aportó como evidencia de la ejecución de la presenta acción, "Acta de conciliación de diciembre de 2019" , el cual contempla la conciliación de los saldos de Propiedad, Planta y Equipo según el aplicativo Apoteosys y Estado de Situación Financiera con corte a 31 de diciembre de 2019, así como archivo denominado "Cierre deficit diciembre de 2019", con la relación de activos fijos de la Entidad a 31 de diciembre de 2019, en el que se pueden identificar los bienes que han sido ingresados en el aplicativo APoteosys.
Adicionalmente se observó, que mediante radicado No. 20193540044193 del 23 de octubre de 2019 enviado a la Secretaria General, La Unidad Técnica Territorial No.4 Informó sobre la donación realizada por el programa Colombia Transforma- MSI a la Agencia de desarrollo Rural de los siguientes bienes:
-CARPA No. Placa 9556
-CARPA No. Placa 9557
-MESA POP UP No. Placa 9558
-BACKING No. Placa 9559
-COMPUITADOR No. Placa 9560
Para lo cual se procedió a consultar en la base de datos de propiedad, planta y equipo sustraida de Apoteosys suministrada con corte a 31 de diciembre de 2019, observando que dichos bienes ya se encuentran incorporados en el aplicativo de control de bienes.</t>
  </si>
  <si>
    <t xml:space="preserve">
Una vez revisada la evidencia suministrada, la Oficina de Control Interno considera que se cumplió con la acción de mejoramiento establecida y por lo tanto se considera que se dio cumplimiento de la acción.</t>
  </si>
  <si>
    <t>No se han identificado los responsables de la individualización de bienes para la administración y custodia de los mismos.</t>
  </si>
  <si>
    <r>
      <rPr>
        <b/>
        <sz val="12"/>
        <rFont val="Arial"/>
        <family val="2"/>
      </rPr>
      <t xml:space="preserve">2. </t>
    </r>
    <r>
      <rPr>
        <sz val="12"/>
        <rFont val="Arial"/>
        <family val="2"/>
      </rPr>
      <t>Actualizar el Procedimiento Inventario de Bienes, que incluya los centros de costo y la asignación al responsable del centro de costo, quien será la persona que asigne los bienes individualizados.</t>
    </r>
  </si>
  <si>
    <t xml:space="preserve">Un (1) Procedimiento actualizado </t>
  </si>
  <si>
    <t xml:space="preserve">Área Logística, 
Jeisson Parada
Catherine Martin
Contratista Henry Vallejo
Contratista Carlos Ávila </t>
  </si>
  <si>
    <t xml:space="preserve">Se observó en el Sistema Integrado de Gestión (isolución) que el 11 de julio de 2019 se adoptó la versión 3 del procedimiento PR-GAD-005 "Inventario de Bienes Devolutivos", en el cual se actualizó el nombre al procedimiento a “INVENTARIO DE BIENES DEVOLUTIVOS”, se incluyen obligatoriedad por parte de los supervisores para enviar los documentos de las UTT's, 15 DAT, 3 Proyectos y otros, para poder ingresar al inventario los activos. En las condiciones Especiales Se incluyen los centros de costo y la asignación al responsable del centro de costo para la asignación de los bienes individualizados. </t>
  </si>
  <si>
    <t xml:space="preserve">3. Solicitar al proveedor que, por medio de mesas de trabajo, restablezca el sistema APOTEOSYS en el modulo de “Consumo” para habilitar el registro de bienes consumibles, con el fin de evitar posible pérdida y/o manipulación de la información. Realizar seguimiento a las entregas totales o parciales que realice el proveedor en el módulo requerido. </t>
  </si>
  <si>
    <t>Correo electrónico</t>
  </si>
  <si>
    <r>
      <rPr>
        <b/>
        <sz val="12"/>
        <rFont val="Arial"/>
        <family val="2"/>
      </rPr>
      <t>Junio 2023:</t>
    </r>
    <r>
      <rPr>
        <sz val="12"/>
        <rFont val="Arial"/>
        <family val="2"/>
      </rPr>
      <t xml:space="preserve"> De acuerdo a la evidencia aportada el área de Gestión Administrativa esta Oficina de Control Interno evidenció que:
- Se evidenciaron correos electrónicos en comunicación con el proveedor de Apoteosys </t>
    </r>
    <r>
      <rPr>
        <u/>
        <sz val="12"/>
        <rFont val="Arial"/>
        <family val="2"/>
      </rPr>
      <t xml:space="preserve">(Heinsohn Business Technology) </t>
    </r>
    <r>
      <rPr>
        <sz val="12"/>
        <rFont val="Arial"/>
        <family val="2"/>
      </rPr>
      <t>de los días 16, 17 de junio y 4 de julio donde se solicitan servicios de borrado del módulo de consumo de inventario y compra en el aplicativo Apoteosys.
Sin embargo estas evidencias no soportan el cumplimiento de la acción propuesta ni la meta establecida, por lo tanto es requerida aportar la misma para verificar su cumplimiento ante esto se establece que la acción se encuentra en estado incumplida - vencida.</t>
    </r>
  </si>
  <si>
    <r>
      <t xml:space="preserve">
</t>
    </r>
    <r>
      <rPr>
        <b/>
        <sz val="12"/>
        <rFont val="Arial"/>
        <family val="2"/>
      </rPr>
      <t xml:space="preserve">Junio 2023: </t>
    </r>
    <r>
      <rPr>
        <sz val="12"/>
        <rFont val="Arial"/>
        <family val="2"/>
      </rPr>
      <t xml:space="preserve">Acción reformulada por solicitud de la Secretaría General, realizada a través de memorando 20236000016943 del 4 abril 2023 y con alcance realizado mediante correo electrónico del 28 de abril de 2023.
De acuerdo a la evidencia aportada el área de Gestión Administrativa esta Oficina de Control Interno concluye que:
En el seguimiento adelantado por la Oficina de Control Interno a junio 2023 la acción se encuentra en estado incumplida - vencida, hasta no contar con los soportes que sustenten la ejecución de la acción y meta propuesta, ya que las evidencias aportadas no dan sustento de la solicitud de la ADR ante el proveedor, como se describió en la acción propuesta. De otra parte, con la verificación realizada por la Oficina de Control Interno para probar la efectividad de la acción propuesta se requiere las conclusiones del proveedor ante el manejo del módulo de consumos y su manejo dentro del aplicativo o en dado caso de no viabilidad el concepto por el cual este módulo no puede ser manejado dentro del Apoteosys y cómo se controlara lo relacionado con los bienes consumibles.
</t>
    </r>
  </si>
  <si>
    <t xml:space="preserve">Registro de bienes consumibles en el aplicativo. </t>
  </si>
  <si>
    <t>31/05/2022
06/06/2023</t>
  </si>
  <si>
    <r>
      <t xml:space="preserve">
</t>
    </r>
    <r>
      <rPr>
        <b/>
        <sz val="12"/>
        <rFont val="Arial"/>
        <family val="2"/>
      </rPr>
      <t xml:space="preserve">Junio 2023: </t>
    </r>
    <r>
      <rPr>
        <sz val="12"/>
        <rFont val="Arial"/>
        <family val="2"/>
      </rPr>
      <t>De acuerdo a la evidencia aportada el área de Gestión Administrativa esta Oficina de Control Interno evidenció que:
- No se presentaron avance frente al registro de bienes consumibles en el aplicativo Apoteosys
De acuerdo a lo evidenciado por la Oficina de Control Interno en el seguimiento a junio 2023 se considera que esta acción propuesta se encuentra en estado incumplida - vencida hasta que no se corrobore soporte que sustente lo enunciado en la meta establecida.</t>
    </r>
  </si>
  <si>
    <r>
      <rPr>
        <b/>
        <sz val="12"/>
        <rFont val="Arial"/>
        <family val="2"/>
      </rPr>
      <t xml:space="preserve">Mayo 2022: </t>
    </r>
    <r>
      <rPr>
        <sz val="12"/>
        <rFont val="Arial"/>
        <family val="2"/>
      </rPr>
      <t xml:space="preserve">Se indica que el 2 de mayo 2022 deberá darse por cumplida la meta de consumibles en el aplicativo de Apoteosys.
</t>
    </r>
    <r>
      <rPr>
        <b/>
        <sz val="12"/>
        <rFont val="Arial"/>
        <family val="2"/>
      </rPr>
      <t xml:space="preserve">
Junio 2023:</t>
    </r>
    <r>
      <rPr>
        <sz val="12"/>
        <rFont val="Arial"/>
        <family val="2"/>
      </rPr>
      <t xml:space="preserve"> </t>
    </r>
    <r>
      <rPr>
        <u/>
        <sz val="12"/>
        <rFont val="Arial"/>
        <family val="2"/>
      </rPr>
      <t>Acción reformulada por solicitud de la Secretaría General, realizada a través de memorando 20236000016943 del 4 abril 2023 y con alcance realizado mediante correo electrónico del 28 de abril de 2023.</t>
    </r>
    <r>
      <rPr>
        <sz val="12"/>
        <rFont val="Arial"/>
        <family val="2"/>
      </rPr>
      <t xml:space="preserve">
De acuerdo a la evidencia aportada el área de Gestión Administrativa esta Oficina de Control Interno concluye que:
En el seguimiento adelantado por la Oficina de Control Interno a junio 2023 no allegaron evidencias y avances para esta acción propuesta, por lo tanto la acción se encuentra en estado incumplida - vencida, hasta no contar con los soportes que sustenten la ejecución de la acción y meta propuesta.  De otra parte, con la verificación realizada por la Oficina de Control Interno para probar la efectividad de la acción propuesta se requiere las conclusiones del proveedor ante el manejo del módulo de consumos y su manejo dentro del aplicativo o en dado caso de no viabilidad el concepto por el cual este módulo no puede ser manejado dentro del Apoteosys, y en caso de ser así, cómo se controlara lo relacionado con los bienes consumibles.
</t>
    </r>
    <r>
      <rPr>
        <b/>
        <u/>
        <sz val="12"/>
        <rFont val="Arial"/>
        <family val="2"/>
      </rPr>
      <t>EN DICIEMBRE 2023 SE SOLICITÓ LA ELIMINACIÓN DE LA PRESENTE ACCIÓN, POR CUANTO LA MISMA NO GUARDA CORRESPONDENCIA CON EL HALLAZGO, POR ENDE, LA MISMA SE MANTIENE EN EL PLAN HASTA QUE SE REALICE UN PRÓXIMO SEGUIMIENTO, CON EL FIN DE CONCEPTUAR SOBRE EL POSIBLE CIERRE DEL HALLAZGO.</t>
    </r>
    <r>
      <rPr>
        <sz val="12"/>
        <rFont val="Arial"/>
        <family val="2"/>
      </rPr>
      <t xml:space="preserve">
</t>
    </r>
  </si>
  <si>
    <t>Falta de lineamientos para la baja de bienes</t>
  </si>
  <si>
    <t>4. Implementar un procedimiento para la baja de los bienes devolutivos de propiedad de la ADR teniendo en cuenta la operatividad del proceso, implementando los controles de verificación y revisión para su cumplimiento se fortalecerá los lineamientos para definir el concepto técnico y/o justificación con los respectivos soportes, donde se determinará responsables periodicidad y se defina como se realiza cada una de las actividades, especificando la evidencia que soporte su cumplimiento.</t>
  </si>
  <si>
    <t>Procedimiento baja de bienes implementado</t>
  </si>
  <si>
    <r>
      <rPr>
        <b/>
        <sz val="12"/>
        <rFont val="Arial"/>
        <family val="2"/>
      </rPr>
      <t xml:space="preserve">Mayo 2022: </t>
    </r>
    <r>
      <rPr>
        <sz val="12"/>
        <rFont val="Arial"/>
        <family val="2"/>
      </rPr>
      <t xml:space="preserve">Se evidenció la expedición del procedimiento de baja de bienes PR-GAD-008, donde el mismo se aprueba el 17 marzo 2022 en Isolucion.
</t>
    </r>
    <r>
      <rPr>
        <b/>
        <sz val="12"/>
        <rFont val="Arial"/>
        <family val="2"/>
      </rPr>
      <t xml:space="preserve">Junio 2023: </t>
    </r>
    <r>
      <rPr>
        <sz val="12"/>
        <rFont val="Arial"/>
        <family val="2"/>
      </rPr>
      <t xml:space="preserve">De acuerdo a la evidencia aportada el área de Gestión Administrativa esta Oficina de Control Interno evidenció que:
- En el aplicativo Isolucion se actualizó el procedimiento PR-GAD-008 V1 Baja de Bienes Devolutivos y solicitud de depuración de los valores contables el día 17 de Marzo 2022.
Respecto con las evidencias aportadas y de acuerdo a lo evidenciado por la Oficina de Control Interno en el seguimiento a junio 2023 se considera que la acción propuesta se encuentra cumplida.
</t>
    </r>
    <r>
      <rPr>
        <b/>
        <sz val="12"/>
        <rFont val="Arial"/>
        <family val="2"/>
      </rPr>
      <t xml:space="preserve">Efectividad: </t>
    </r>
    <r>
      <rPr>
        <sz val="12"/>
        <rFont val="Arial"/>
        <family val="2"/>
      </rPr>
      <t xml:space="preserve">Frente a la efectividad de la acción propuesta la Oficina de Control Interno corroboró que se solicitó la baja de bienes de las UTT´s a través del formato F-SAD-026 y a Nivel Central a través del formato F-SAD-027 así:
- Formato F-SAD-027 del 11 de mayo 2023 donde se describe la baja de un computador con su respectivo concepto técnico para dar de baja </t>
    </r>
    <r>
      <rPr>
        <i/>
        <sz val="12"/>
        <rFont val="Arial"/>
        <family val="2"/>
      </rPr>
      <t xml:space="preserve">"RENOVACIÓN TECNOLÓGICA DE COMPUTADORES: LA AGENCIA DE DESARROLLO RURAL A TRAVÉS DE LA OFICINA DE  TECNOLOGÍA DE LA INFORMACIÓN SE ENCUENTRA RENOVANDO SU PLATAFORMA COMPUTACIONAL, SU OBJETIVO  PRINCIPAL ES LOGRAR LA EFICIENCIA Y PRODUCTIVIDAD EN TODA LA AGENCIA DE DESARROLLO RURAL, Y A UN MEDIANO  PLAZO OBTENER UN AHORRO DE GASTOS DERIVADOS DE LA REDUCCIÓN DE MANTENIMIENTO E INSUMOS DE LOS EQUIPOS VIEJOS." </t>
    </r>
    <r>
      <rPr>
        <sz val="12"/>
        <rFont val="Arial"/>
        <family val="2"/>
      </rPr>
      <t xml:space="preserve">ubicado en la bodega externa de la Sede Central ADR.
- Formato F-SAD-026 del 18 noviembre 2022 donde se describe la baja de un aire acondicionado con su respectivo concepto técnico para dar de baja </t>
    </r>
    <r>
      <rPr>
        <i/>
        <sz val="12"/>
        <rFont val="Arial"/>
        <family val="2"/>
      </rPr>
      <t>"La unidad esta soplando aire caliente, las bobibas del aireestan dañadas, el ventilador esta dañado, el split no enciende, y la unidad presenta fugas"</t>
    </r>
    <r>
      <rPr>
        <sz val="12"/>
        <rFont val="Arial"/>
        <family val="2"/>
      </rPr>
      <t xml:space="preserve"> ubicado en la UTT No. 2 Cartagena.
- Formato F-SAD-026 del 26 de abril 2023 donde se describe la baja de un computador portátil con su respectivo concepto técnico para dar de baja </t>
    </r>
    <r>
      <rPr>
        <i/>
        <sz val="12"/>
        <rFont val="Arial"/>
        <family val="2"/>
      </rPr>
      <t>"El fabricante del equipo de computo (...) se ha superado su periodo de soporte y garantía (...)"</t>
    </r>
    <r>
      <rPr>
        <sz val="12"/>
        <rFont val="Arial"/>
        <family val="2"/>
      </rPr>
      <t xml:space="preserve"> ubicado en la UTT No. 11 Neiva.
- Formato F-SAD-026 del 01 de diciembre 2022 donde se describe la baja de una engrasadora con su respectivo concepto técnico para dar de baja </t>
    </r>
    <r>
      <rPr>
        <i/>
        <sz val="12"/>
        <rFont val="Arial"/>
        <family val="2"/>
      </rPr>
      <t>"Presenta Fuga en la bomba de presión no permitiendo la elevación de la grasa a la boquilla"</t>
    </r>
    <r>
      <rPr>
        <sz val="12"/>
        <rFont val="Arial"/>
        <family val="2"/>
      </rPr>
      <t xml:space="preserve"> ubicado en el Distrito de Adecuación de Tierras RUT.
- Formato F-SAD-026 del 11 de mayo 2023 donde se describe la baja del Distrito de Adecuación de Tierras de Pequeña Escala "Bonguito" perteneciente a la UTT No. 2 Cartagena donde en el mismo no se cuenta con infraestructura.
</t>
    </r>
  </si>
  <si>
    <r>
      <t xml:space="preserve">En primera medida se debe señalar que en el seguimiento realizado en las vigencias 2020 a 2023, se corroboró el cumplimiento de cuatro (4) de cinco (5) acciones de mejoramiento propuestas. Además, teniendiendo en cuenta que la situación descrita en el presente hallazgo fue reiterada en el hallazgo N° 2 de la auditoría 2021, se consideró conveniente validar la subsanación de las situaciones observadas con el plan de mejoramiento de dicha vigencia (2021), de lo cual se obtuvo lo siguiente:
De acuerdo con la evidencia aportada por el proceso de Gestión Administrativa, esta Oficina de Control Interno concluye que:
- Con respecto al literal a. El Comité no sesionó durante el primer semestre de la vigencia 2020, y en el literal c. Inconsistencias en los soportes documentales de los bienes dados de baja en los Comités celebrados en 2019 y 2020 del hallazgo No. 2 del informe OCI-2021-029, se verificó que:
Se diligenciaron como soportes documentales los formatos F-SAD- 026 Concepto Técnico para baja de bienes devolutivos UTT´s y F-SAD-027 Concepto Técnico para baja de bienes devolutivos Sede Central según lo establecido en el procedimiento PR-GAD-008 numero 6, actividad 1 Solicitud de Baja donde menciona que "Elaborar memorando para solicitar la baja de bienes devolutivos del inventario de la entidad y la depuración de los valores contables. Al memorando deberán adjuntarse los soportes indicados en el numeral 4 “CONDICIONES ESPECIALES” del presente documento", donde dentro de cada uno de estos formatos se describen los conceptos para dar de baja de bienes muebles de las UTT´s, Nivel Central y Distritos de Adecuación de Tierras en la vigencia 2022, los cuales se presentaron en los Comitès para la Gerencia y Administración de bienes muebles e inmuebles de la ADR llevados a cabo en los meses de junio y diciembre 2022 para su aprobación.
- Con respecto al literal b. Inconsistencias en la cantidad de bienes dados de baja en la Resolución 753 del 30 de octubre de 2019 del hallazgo No. 2 del informe OCI-2021-029, se verificó que:
De acuerdo con los bienes presentandos ante el Comité para la Gerencia y Administración de bienes muebles e inmuebles de la ADR para dar de baja en la vigencia 2022, se tomó una muestra de bienes y se validó que los mismos no se encontraban registrados dentro de la base de datos o estatus tomado del aplicativo Apoteosys, inventario de bienes con corte a 31 marzo 2023  </t>
    </r>
    <r>
      <rPr>
        <i/>
        <sz val="12"/>
        <rFont val="Arial"/>
        <family val="2"/>
      </rPr>
      <t>(Papel de Trabajo - Efectividad Baja Bienes Apoteosys).</t>
    </r>
    <r>
      <rPr>
        <sz val="12"/>
        <rFont val="Arial"/>
        <family val="2"/>
      </rPr>
      <t xml:space="preserve">
Como resultado la Oficina de Control Interno corroboró la efectividad de los controles adoptados al realizar la actualización de los procedimientos PR-GAD-003, PR-GAD-005, PR-GAD-006 dentro del proceso de Gestión Administrativa, por ende se dan por efectivas las gestiones registradas.
Asì mismo se corroboró la efectividad de los controles adoptados al realizar los comités para la Gerencia y Administración de bienes muebles e inmuebles de la ADR en la vigencia 2022 y se cuente con los formatos F-SAD-026 Y F-SAD-027 como documentación necesaria para la baja de los bienes..
Si bien se observó correctivos frente a las situaciones expuestas en el hallazgo, aún se encuentra pendiente corroborar el cumplimiento y efectividdad de los controles relacionados con bienes consumibles, por lo tanto, hasta tanto no se corrobore dicho correctivo (acción 4), no es viable el cierre del presente hallazgo.</t>
    </r>
  </si>
  <si>
    <t>5. Socializar los procedimientos al interior de la entidad a través de correo electrónico.</t>
  </si>
  <si>
    <r>
      <rPr>
        <b/>
        <sz val="12"/>
        <rFont val="Arial"/>
        <family val="2"/>
      </rPr>
      <t>Mayo 2022:</t>
    </r>
    <r>
      <rPr>
        <sz val="12"/>
        <rFont val="Arial"/>
        <family val="2"/>
      </rPr>
      <t xml:space="preserve"> Se evidenció la socialización del procedimiento de baja de bienes PR-GAD-008, a través de correo electrónico del día 23 marzo de 2022 .
</t>
    </r>
    <r>
      <rPr>
        <b/>
        <sz val="12"/>
        <rFont val="Arial"/>
        <family val="2"/>
      </rPr>
      <t>Junio 2023:</t>
    </r>
    <r>
      <rPr>
        <sz val="12"/>
        <rFont val="Arial"/>
        <family val="2"/>
      </rPr>
      <t xml:space="preserve"> De acuerdo a la evidencia aportada el área de Gestión Administrativa esta Oficina de Control Interno evidenció que:
- Se evidenció la socialización de la actualización del procedimiento PR-GAD-008 del proceso de Gestión Administrativa a través de la circular 046 de 2022 del 07 de julio 2022 y se difunde por cápsula informativa el día 21 de julio 2022 a todos los colaboradores de la ADR.
Respecto con las evidencias aportadas y de acuerdo a lo evidenciado por la Oficina de Control Interno en el seguimiento a junio 2023 se considera que la acción propuesta se encuentra cumplida.</t>
    </r>
  </si>
  <si>
    <t>Incumplimiento a lineamientos normativos y procedimentales establecidos para la solicitud, conferimiento, legalización y liquidación de comisiones y/u órdenes de desplazamiento; además, de inadecuada clasificación del nivel de riesgo ante la Administradora de Riesgos Laborales (ARL) para la realización de comisiones y/o desplazamientos.</t>
  </si>
  <si>
    <t>Inadecuada interpretación y aplicación de la normatividad existente para la liquidación de las comisiones y/o desplazamientos.</t>
  </si>
  <si>
    <r>
      <rPr>
        <b/>
        <sz val="12"/>
        <rFont val="Arial"/>
        <family val="2"/>
      </rPr>
      <t xml:space="preserve">1. </t>
    </r>
    <r>
      <rPr>
        <sz val="12"/>
        <rFont val="Arial"/>
        <family val="2"/>
      </rPr>
      <t>Derogar la Resolución N° 0181 de 2018.</t>
    </r>
  </si>
  <si>
    <t>Un (1) Acto Administrativo derogando la Resolución N° 0181 de 2018.</t>
  </si>
  <si>
    <t xml:space="preserve">Diego E. Tiuzo García - Secretario General (E) </t>
  </si>
  <si>
    <r>
      <t>El 30 de mayo de 2019 fue expedida por el Secretario general (E) la Resolución 0334 de 2019 "</t>
    </r>
    <r>
      <rPr>
        <i/>
        <sz val="12"/>
        <rFont val="Arial"/>
        <family val="2"/>
      </rPr>
      <t>Por la cual se deroga la Resolución N° 181 del 20 de marzo de 2018</t>
    </r>
    <r>
      <rPr>
        <sz val="12"/>
        <rFont val="Arial"/>
        <family val="2"/>
      </rPr>
      <t>", específicamente el Articulo Primero de la Resolución N° 181 del 20 de marzo de 2018 que establecía el pago diferencial de viáticos y gastos de viaje a los contratistas adscritos a la Unidades Técnicas Territoriales.
En este sentido, y considerando que el hallazgo emitido por la Oficina de Control Interno en el desarrollo de la auditoria correspondía a la mayor liquidación y pago de viáticos y gastos de viaje, se considera que con el derogamiento de tal lineamiento contravenido se cierra la acción.</t>
    </r>
  </si>
  <si>
    <t>Una vez revisada la evidencia suministrada, la Oficina de Control Interno considera que se cumplió con la acción de mejoramiento establecida y por lo tanto se considera que se dio cumplimiento de la acción.</t>
  </si>
  <si>
    <r>
      <rPr>
        <b/>
        <sz val="12"/>
        <rFont val="Arial"/>
        <family val="2"/>
      </rPr>
      <t xml:space="preserve">2. </t>
    </r>
    <r>
      <rPr>
        <sz val="12"/>
        <rFont val="Arial"/>
        <family val="2"/>
      </rPr>
      <t>Actualizar los Formatos de Justificación  Comisión - Orden de Desplazamiento y Solicitud de Comisión o Desplazamiento Extemporánea, incluyendo el campo para indicar en el caso de no requerir viáticos, el nombre de la entidad que sufragará los costos asociados de la comisión de servicios.</t>
    </r>
  </si>
  <si>
    <t>Un (1) Formato de Justificación  Comisión - Orden de Desplazamiento actualizado
Un (1) Formato Solicitud de Comisión o Desplazamiento Extemporánea actualizado.</t>
  </si>
  <si>
    <t>Andrés Lizarralde – Contratista de la Secretaría General (Dirección Administrativa y Financiera)</t>
  </si>
  <si>
    <t>La Oficina de Control Interno observó en el Sistema Integrado de Gestión (ISOLUCION)  que el  8 de mayo de 2020 se aprobó la adopción del formato F-SAD-022 "JUSTIFICACIÓN DE COMISIÓN - ORDEN DE DESPLAZAMIENTO AL INTERIOR  (ORDINARIA O EXTEMPORÁNEA)", en el cual se observó la inclusión de un espacio para indicar si se requieren viáticos o no, y en caso de no requerir viáticos, un campo adicional para que se indique la entidad que asumirá los gastos que genere la comisión de servicios. Así se señala que, si no se suministra esta información se asumirá que desiste de percibir viaticos.</t>
  </si>
  <si>
    <r>
      <rPr>
        <b/>
        <sz val="12"/>
        <rFont val="Arial"/>
        <family val="2"/>
      </rPr>
      <t xml:space="preserve">3. </t>
    </r>
    <r>
      <rPr>
        <sz val="12"/>
        <rFont val="Arial"/>
        <family val="2"/>
      </rPr>
      <t>Mediante muestra aleatoria verificar que las comisiones  realizadas  durante el primer semestre del año 2022, se encuentren liquidadas de acuerdo con la escala de viaticos vigente tanto para funcionarios como para contratistas de la Entidad.</t>
    </r>
  </si>
  <si>
    <t>Un (1) Archivo de verificación de las comisiones efectuadas en el primer semestre de 2022.</t>
  </si>
  <si>
    <t>Patricia Siabato Técnico Asistencial 01 – Grado 12
  Secretaría General (Dirección Administrativa y Financiera)</t>
  </si>
  <si>
    <r>
      <rPr>
        <b/>
        <sz val="12"/>
        <rFont val="Arial"/>
        <family val="2"/>
      </rPr>
      <t>Junio 2023:</t>
    </r>
    <r>
      <rPr>
        <sz val="12"/>
        <rFont val="Arial"/>
        <family val="2"/>
      </rPr>
      <t xml:space="preserve"> De acuerdo a la evidencia aportada el área de Gestión Administrativa esta Oficina de Control Interno evidenció que:
- Se cuenta con el reporte de las comisiones realizadas en la vigencia 2022 donde se describen los campos de identificación de contratista o funcionario área, CDP, ruta, objeto, destinos, días, número de planilla de pago donde se evidenciaron los valores de viàticos asignados según la escala de honorarios de acuerdo con lo estipulado en la Resolución 052 de 2022 para contratistas y el Decreto 460 de 2022 para los funcionarios de planta de la ADR.
Respecto con las evidencias aportadas y de acuerdo a lo evidenciado por la Oficina de Control Interno en el seguimiento a junio 2023 se considera que la acción propuesta se cumple.</t>
    </r>
  </si>
  <si>
    <r>
      <t xml:space="preserve">De acuerdo a la evidencia aportada el área de Gestión Administrativa esta Oficina de Control Interno concluye que:
Se cuenta con el reporte de las comisiones realizadas en la vigencia 2022 donde se describen los campos de identificación de contratista o funcionario área, CDP, ruta, objeto, destinos, días, número de planilla de pago donde se evidenciaron los valores de viàticos asignados según la escala de honorarios de acuerdo con lo estipulado en la Resolución 052 de 2022 para contratistas y el decreto 460 de 2022 para los funcionarios de planta de la ADR.
De otra parte, y de acuerdo con la verificación realizada por la Oficina de Control Interno para probar la efectividad de la acción propuesta se verificó:
- Con respecto al literal </t>
    </r>
    <r>
      <rPr>
        <u/>
        <sz val="12"/>
        <rFont val="Arial"/>
        <family val="2"/>
      </rPr>
      <t>d.</t>
    </r>
    <r>
      <rPr>
        <sz val="12"/>
        <rFont val="Arial"/>
        <family val="2"/>
      </rPr>
      <t xml:space="preserve"> Incumplimientodeloslineamientosestablecidosenelprocedimiento“Viáticos,Gastos de Manutención, Comisiones y Desplazamientos al Interior (PR-GAD-002)” de hallazgo No. 5 del informe OCI-2019-015,  se verificó lo siguiente:
A través del informe OCI-2023-015 Auditoria de Cumplimiento a la Austeridad y Eficiencia en el Gasto Público – Primer trimestre 2023 se cororboró que las comisiones otorgadas fueron debidamente justificadas respecto a su necesidad de viaje, número de personas comisiones y el rol desempeñado, información que se evidenció en el formato F-SAD-022 Justificación de Comisión - Orden de desplazamiento al interior (ordinario o extemporànea) cargados y gestionados en el aplicativo ULISES.
Como resultado la Oficina de Control Interno corroboró la efectividad de los controles adoptados al realizar la actualización de los procedimientos PR-GAD-002 dentro del proceso de Gestión Administrativa, por ende se dan por efectivas las acciones 3 y 6.</t>
    </r>
  </si>
  <si>
    <r>
      <rPr>
        <b/>
        <sz val="12"/>
        <rFont val="Arial"/>
        <family val="2"/>
      </rPr>
      <t xml:space="preserve">4. </t>
    </r>
    <r>
      <rPr>
        <sz val="12"/>
        <rFont val="Arial"/>
        <family val="2"/>
      </rPr>
      <t>Mediante muestra aleatoria verificar que los contratistas  que comisionan se encuentran en la clasificación de riesgos de ARL de acuerdo con las actividades que desarrollan.</t>
    </r>
  </si>
  <si>
    <t xml:space="preserve">Un (1) Archivo de verificación </t>
  </si>
  <si>
    <t>Diego E. Tiuzo García - Secretario General (E)</t>
  </si>
  <si>
    <r>
      <rPr>
        <b/>
        <sz val="12"/>
        <rFont val="Arial"/>
        <family val="2"/>
      </rPr>
      <t xml:space="preserve">Julio 2023: </t>
    </r>
    <r>
      <rPr>
        <sz val="12"/>
        <rFont val="Arial"/>
        <family val="2"/>
      </rPr>
      <t>La Secretaría General aportó matriz con la relación de funcionarios y contratistas con su nivel de riesgo en la afiliación a la ARL</t>
    </r>
  </si>
  <si>
    <t>La Oficina de Control Interno obtuvo evidencia de matriz con la relación de funcionarios y contratistas en la que se detallab información de la afiliación a la ARL y su nivel de riesgo. No obstante, dicha matriz se encuentra parcialmente diligenciada en lo que respecta al personal de planta, situación que no permitió realizar pruebas de validación para corroborar la existencia de correctivos frente a lo evidenciado en el hallazgo.
Dado lo anterior, el presente hallazgo se mantiene abierto, hasta tanto se corrobore la adopción de controles que eviten se confieran comisiones sin el nivel de riesgo adecuado.</t>
  </si>
  <si>
    <t xml:space="preserve">Desconocimiento por parte de los funcionarios y/o contratistas de los lineamientos normativos y procedimentales establecidos para la solicitud de comisiones y desplazamientos. </t>
  </si>
  <si>
    <r>
      <rPr>
        <b/>
        <sz val="12"/>
        <rFont val="Arial"/>
        <family val="2"/>
      </rPr>
      <t xml:space="preserve">5. </t>
    </r>
    <r>
      <rPr>
        <sz val="12"/>
        <rFont val="Arial"/>
        <family val="2"/>
      </rPr>
      <t>Crear Formato “Recibo de Caja Menor Gasto de Viaje” con el fin de estandarizar los campos a diligenciar y así evitar que se presenten fallas en la idoneidad de diversos recibos de caja con la información incompleta.</t>
    </r>
  </si>
  <si>
    <t>Una (1) Formato de Recibo de Caja Menor.</t>
  </si>
  <si>
    <t>Los responsables del proceso informaron que, se creo formato de recibo de caja menor Codigo: F-SAD-020 versión 1, aprobado el 31 de julio de 2019, con el cual se busca estandarizar la información requerida para el proceso de legalización de las comisiones.</t>
  </si>
  <si>
    <t>Desconocimiento por parte de los funcionarios y/o contratistas de los lineamientos normativos y procedimentales establecidos para la solicitud de comisiones y desplazamientos. 
Desconocimiento de las implicaciones que puedan tener los incumplimientos de los lineamientos procedimentales establecidos para la solicitud y legalización de comisiones y/o desplazamientos.</t>
  </si>
  <si>
    <r>
      <rPr>
        <b/>
        <sz val="12"/>
        <rFont val="Arial"/>
        <family val="2"/>
      </rPr>
      <t xml:space="preserve">6. </t>
    </r>
    <r>
      <rPr>
        <sz val="12"/>
        <rFont val="Arial"/>
        <family val="2"/>
      </rPr>
      <t>Realizar capacitaciones con el fin de recordar la actualización del procedimiento PR-GAD-002 (Versión 9), frente a: cancelación, comisiones extemporáneas, días de legalización, diligenciamiento completo de formatos, oportunidad de comisiones.</t>
    </r>
  </si>
  <si>
    <t>Citación
Material presentado
Registro de asistencia</t>
  </si>
  <si>
    <t xml:space="preserve"> Andrés Lizarralde – Contratista de la Secretaría General (Dirección Administrativa y Financiera)</t>
  </si>
  <si>
    <r>
      <rPr>
        <b/>
        <sz val="12"/>
        <rFont val="Arial"/>
        <family val="2"/>
      </rPr>
      <t>Junio 2023:</t>
    </r>
    <r>
      <rPr>
        <sz val="12"/>
        <rFont val="Arial"/>
        <family val="2"/>
      </rPr>
      <t xml:space="preserve"> De acuerdo a la evidencia aportada el área de Gestión Administrativa esta Oficina de Control Interno evidenció que:
</t>
    </r>
    <r>
      <rPr>
        <sz val="12"/>
        <color theme="1"/>
        <rFont val="Arial"/>
        <family val="2"/>
      </rPr>
      <t xml:space="preserve">
- Se cuenta con la citación a la capacitación de manera virtual sobre la Plataforma Ulises el día 22 de febrero 2022, donde se desgloso todo el trámite para la solicitud, legalización de las comisiones de la Agencia de Desarrollo Rural
- Se evidenció la relación de las personas que asistieron a la capcotación aportando recomendaciones para el desarrollo de este tipo de capacitaciones y puntuando la misma.
- Se cuenta con el listado de asistencia de las personas participantes de la capacitación sobre la Plataforma Ulises el día 22 de febrero 2022.
- Como material se cuenta con la grabación de la capacitación realizada a través del aplicativo Teams en el siguiente link "https://adrgov my.sharepoint.com/personal/martin_pineros_adr_gov_co/_layouts/15/stream.aspx?id=%2Fpersonal%2Fmartin%5Fpineros%5Fadr%5Fgov%5Fco%2FDocuments%2FSOPORTES%202021%2FGrabaciones%2F%F0%9F%93%9A%20FORMACI%C3%93N%20%F0%9F%93%9A%20%2D%20Uso%20Plataforma%20ULISES%2E%2D20220222%5F121338%2DGrabaci%C3%B3n%20de%20la%20reuni%C3%B3n%2Emp4&amp;ga=1"</t>
    </r>
    <r>
      <rPr>
        <sz val="12"/>
        <rFont val="Arial"/>
        <family val="2"/>
      </rPr>
      <t xml:space="preserve">
Respecto con las evidencias aportadas y de acuerdo a lo evidenciado por la Oficina de Control Interno en el seguimiento a junio 2023 se considera que la acción propuesta se cumple.</t>
    </r>
  </si>
  <si>
    <r>
      <t xml:space="preserve">De acuerdo a la evidencia aportada el área de Gestión Administrativa esta Oficina de Control Interno concluye que:
- Se evidenció la citación a la capacitación del aplicativo Ulises de manera virtual el día 22 de febrero de 2022
- Se evidenció el listado de asistencia de las personas participantes de la capacitación del aplicativo Ulises.
-Como material se cuenta con la grabación de la capacitación realizada a través del aplicativo Teams.
De otra parte, y de acuerdo con la verificación realizada por la Oficina de Control Interno para probar la efectividad de la acción propuesta se verificò:
- Con respecto al literal </t>
    </r>
    <r>
      <rPr>
        <u/>
        <sz val="12"/>
        <rFont val="Arial"/>
        <family val="2"/>
      </rPr>
      <t>d.</t>
    </r>
    <r>
      <rPr>
        <sz val="12"/>
        <rFont val="Arial"/>
        <family val="2"/>
      </rPr>
      <t xml:space="preserve"> Incumplimientodeloslineamientosestablecidosenelprocedimiento“Viáticos,Gastos de Manutención, Comisiones y Desplazamientos al Interior (PR-GAD-002)” de hallazgo No. 5 del informe OCI-2019-015,  se verificó lo siguiente:
A través del informe OCI-2023-015 Auditoria de Cumplimiento a la Austeridad y Eficiencia en el Gasto Público – Primer trimestre 2023 se cororboró que las comisiones otorgadas fueron debidamente justificadas respecto a su necesidad de viaje, número de personas comisiones y el rol desempeñado, información que se evidenció en el formato F-SAD-022 Justificación de Comisión - Orden de desplazamiento al interior (ordinario o extemporànea) cargados y gestionados en el aplicativo ULISES.
Como resultado la Oficina de Control Interno corroboró la efectividad de los controles adoptados al realizar la actualización de los procedimientos PR-GAD-002 dentro del proceso de Gestión Administrativa, por ende se dan por efectivas las acciones 3 y 6.</t>
    </r>
  </si>
  <si>
    <t>7. Actualización del PR-GAD-002 Procedimiento de Viáticos y Comisiones.</t>
  </si>
  <si>
    <t>Una (01) Actualización de la versión del Procedimiento PR-GAD-02 “Viáticos y Comisiones al interior”.</t>
  </si>
  <si>
    <t xml:space="preserve">Los responsables del proceso manifestaron que el 8 de mayo de 2020 se aprobó la actualización del procedimiento  PR-GDA-002  "viaticos y gastos de manutención comisiones y desplazamientos al interior", en su versión  8 , dentro de lo que se destaca:
Se  redujo el tiempo de liberación del registro presupuestal, 
Se amplio la legalización de 3 a 6 dias , 
Se implemento la justificación de 2 o más personas en un mismo trayecto, 
Se creo un nuevo formato de justificación de comisión , 
Se habilitó una excepción a la presidenta de realizar una segunda comisión teniendo pendiente una por legalizar. </t>
  </si>
  <si>
    <t>Inobservancia a lineamientos establecidos para la adecuación y mantenimiento de la infraestructura física de sedes administrativas donde opera la Agencia de Desarrollo Rural (ADR), respecto a la falta de identificación de necesidades de adecuación y mantenimiento y sus respectivos registros de priorización.</t>
  </si>
  <si>
    <t>Debilidades en la aplicación del Procedimiento de Adecuación y Mantenimiento de la Infraestructura Física.</t>
  </si>
  <si>
    <t>Recibir de las dependencias las solicitudes de necesidades de intervención sobre la infraestructura en el formato “Priorización de Mantenimiento”, de acuerdo con el procedimiento de Adecuación y Mantenimiento de la Infraestructura Física.</t>
  </si>
  <si>
    <t>Formatos “Priorización de Mantenimiento” de las solicitudes de necesidades de intervención sobre la infraestructura (sede central y UTT’s)</t>
  </si>
  <si>
    <t>Sara Rodríguez Contratista Secretaría General (Dirección Administrativa y Financiera)</t>
  </si>
  <si>
    <t>El 2 de abril de 2019 fue emitida por el Secretario General (E) la Circular 037 de 2019 mediante la cual se solicitaba a los Vicepresidentes, Jefes de Oficina y Directores de Unidades Técnicas Territoriales el diligenciamiento del Formato de "Priorización - Solicitud para la Intervención de las Instalaciones de la Agencia de Desarrollo Rural" (F-SAD-001). En este sentido se observó la remisión a la Dirección Administrativa y Financiera de siete (7) solicitudes que se relacionan a continuación.
• UTT N° 1 - Santa Marta
• UTT N° 4 - Cúcuta
• UTT N° 5 - Medellín
• UTT N° 7 - Tunja
• UTT N° 8 - Ibagué
• Gestión Documental
• Oficina de Tecnologías de la Información</t>
  </si>
  <si>
    <t xml:space="preserve">
Una vez revisada la evidencia suministrada, la Oficina de Control Interno considera que se cumplió con la acción de mejoramiento establecida y por lo tanto se considera que se dio cumplimiento de la acción.
Adicionalmente, se observó que se llevó a cabo  la suscripción de un contrato para ejecutar las necesidades de mantenimiento identificadas y priorizadas por las dependencias, por lo cual se considera que se adelantaron las gestiones tenidentes a atender los requerimientos de la Entidad, dando cumplimiento a los lineamientos de adecuación y mantenimiento de la Infraestructura de la Entidad.</t>
  </si>
  <si>
    <t>Consolidar las necesidades de intervención de los registros de priorización de las necesidades de mantenimiento y/o de acuerdo con las observaciones de los Informes de entidades externas (IDIGER - Secretaria Distrital de Medio Ambiente).</t>
  </si>
  <si>
    <t>Registros de “Priorización de Mantenimiento” de acuerdo con las necesidades de la ADR.</t>
  </si>
  <si>
    <t>La Oficina de Control Interno observó que se cuenta con los formatos de "Priorización - Solicitud para la Intervención de las Instalaciones de la Agencia de Desarrollo Rural" (F-SAD-001), remitidos a la Secretaría General por las siguientes UTTs:
UTT No. 1 Santa Marta (Abril 2019)
UTT No. 4 Cúcuta (Abril 2019)
UTT No. 5 medellín (Abril 2019)
UTT No. 7 Tunja (Abril 2019)
Memorando 20193510000063 del 11 de enero de 2019, mediante el cual el Director de la UTT No. 10  Pasto, informa sobre las gestiones adelantadas para la consecución de una nueve sede para las oficinas de la UTT en mención.
Producto de los requerimientos comunicados  por las dependencias de la Entidad, la Secretaría General elaboró el documento "intervención de las instalaciones de las Unidades Técnicas Territoriales y la Sede Central de la Agencia de Desarrollo Central" con las necesidades a priorizar y su fecha de ejecución, el cual fue aprobado por en su momento la Secretaria General.
Producto de lo anterior, la ADR suscribió el Contrato de Obra No. 651 de 2019 que tuvo por objeto “MANTENIMIENTO PREVENTIVO INTEGRAL Y ADECUACIONES A LOS BIENES INMUEBLES DONDE FUNCIONA LA SEDE CENTRAL Y LAS UNIDADES TÉCNICAS TERRITORIALES DE LA AGENCIA DE DESARROLLO RURAL (ADR)" y el respectivo contrato de interventorio 680 de 2019.</t>
  </si>
  <si>
    <t>Desconocimiento de los lineamientos procedimentales establecidos para la identificación y atención de necesidades de adecuación y mantenimiento de sedes administrativas donde opera la Agencia de Desarrollo Rural (ADR).</t>
  </si>
  <si>
    <t>Continuar con la divulgación de la utilización del Formato  F-SAD-001 “Priorización - Solicitud para la Intervención de las Instalaciones de la Agencia de Desarrollo Rural”, que se implementó desde la vigencia 2018 para que las dependencias y las UTT’s en cabeza de los líderes de oficina hagan el reporte a la Secretaría General de las necesidades en cuanto a Infraestructura.</t>
  </si>
  <si>
    <t>Cuatro (4) Cápsulas informativas de manera bimensual a través de correo electrónico</t>
  </si>
  <si>
    <t>Sara Rodríguez Contratista Secretaría General (Dirección Administrativa y Financiera)
Lina Barbosa (Oficina de Comunicaciones)</t>
  </si>
  <si>
    <t xml:space="preserve">La Secretaría General ha emitido cuatro ($) cápsulas informativas cumunicando a todos los funcionarios y colaboradores de la Entidad sobre la utilización del formato F-SAD-001 "Priorización - Solicitud para la Intervención de las Instalaciones de la Agencia de Desarrollo Rural", para solicitar las necesidades de infrestructura identificadas por cada dependencia y/o UTT, las cuales se emitieron  en las siguientes fechas:
15-jul-2019
23-ago-2010
9-dic-2019
16-dic-2019
</t>
  </si>
  <si>
    <t>Incumplimiento de la Política de Administración del Riesgo adoptada por la Entidad,
referente a la inobservancia de las variables establecidas para la redacción de los
controles y error en la valoración residual de los riesgos de corrupción.</t>
  </si>
  <si>
    <t>Falta de capacitación, acompañamiento y asesoría a los responsables del proceso en materia de gestión de riesgos y manejo de las herramientas implementadas por la Oficina de Planeación para tal fin.</t>
  </si>
  <si>
    <t>Continuar con la construcción del Mapa de Riesgos de Gestión del Proceso de Gestión Administrativa</t>
  </si>
  <si>
    <t>Mónica Marquez - Contratis de la Oficina de Planeación
Servidores y contratistas responsables de los temas del proceso "Gestión Administrativa" tales como Seguros, Mantenimiento,  Bienes, Viáticos y Comisiones</t>
  </si>
  <si>
    <t>La Oficina de Control Interno observó en el Sistema Integrado de Gestión (Isolucion), a través de la opción "Listado maestro de Registros", que el 20 de agosto de 2019 se publicó el Mapa de Riesgos de Gestión del proceso "Gestion Adminsitrativa"</t>
  </si>
  <si>
    <t>Revisar y ajustar los items errados en la Matriz del Mapa de Riesgos de Corrupción</t>
  </si>
  <si>
    <t>Una (1) matriz del Mapa de Riesgos de Corrupción ajustada</t>
  </si>
  <si>
    <t>Se observó que los riesgos de corrupciòn de la vigencia 2019, publicados el 28 de agosto de 2019, presentan correcciones de acuerdo con las observaciones comunicadas en el hallazgo elevado por la Oficina de Control Interno, situación que más allá de identificar el cumplimiento de la acción permite concluir que las situaciones que dieron origen al hallazgo han sido subsanadas</t>
  </si>
  <si>
    <t xml:space="preserve">
Una vez revisada la evidencia suministrada, la Oficina de Control Interno considera que se cumplió con la acción de mejoramiento establecida ypor lo tanto se considera que se dio cumplimiento de la acción.</t>
  </si>
  <si>
    <t>Publicar la Matriz del Mapa de Riesgos de Corrupción y de Gestión en el aplicativo ISOLUCION</t>
  </si>
  <si>
    <t>Una (1) matriz del Mapa de Riesgos de Gestión publicada</t>
  </si>
  <si>
    <t xml:space="preserve">Mónica Marquez - Contratis de la Oficina de Planeación
</t>
  </si>
  <si>
    <t>En el Sistema Integrado de Gestión (Isolucion), laOficina de Control Interno observó que el 28 de agosto de 2019 se publicó la matriz de riesgos de gestión del proceso "Gestión Administrativa". Al reaalizar la inspección de este dcoumento, se observó que el mismo contempla tanto riesgos de gestión como de corrupción.</t>
  </si>
  <si>
    <t>Inconsistencias en los reportes de avances de ejecución del Plan de Acción Institucional (Vigencia 2019).</t>
  </si>
  <si>
    <t>Debilidades en la aplicación del Procedimiento “Formulación, seguimiento y ajustes a plan de acción y plan estratégico institucional” (PR-DER-008).</t>
  </si>
  <si>
    <t>1. Realizar monitoreo trimestral al cumplimiento del plan de acción 2023 a cargo del proceso de Gestiòn Administrativa.</t>
  </si>
  <si>
    <t>2 Correos Electrònicos</t>
  </si>
  <si>
    <t>Enlace cargue plan de acción</t>
  </si>
  <si>
    <r>
      <rPr>
        <b/>
        <sz val="12"/>
        <rFont val="Arial"/>
        <family val="2"/>
      </rPr>
      <t xml:space="preserve">Junio 2023: </t>
    </r>
    <r>
      <rPr>
        <sz val="12"/>
        <rFont val="Arial"/>
        <family val="2"/>
      </rPr>
      <t>De acuerdo a la evidencia aportada el área de Gestión Administrativa esta Oficina de Control Interno evidenció que:
- Se remitiò a través de correo electrònico del día 29 marzo 2023 a los Lìderes proceso la solicitud del reporte y seguimiento del Plan de Acción 2023 del cual es responsable el proceso de Gestión Administrativa con periodicidad del 1 trimestre 2023.
- Se remitiò a través de correo electrònico del día 26 de mayo 2023 a los Lìderes proceso la solicitud del reporte y seguimiento del Plan de Acción 2023 del cual es responsable el proceso de Gestión Administrativa.
Respecto con las evidencias aportadas y de acuerdo a lo evidenciado por la Oficina de Control Interno en el seguimiento a junio 2023 se considera que la acción propuesta se cumple.</t>
    </r>
  </si>
  <si>
    <r>
      <rPr>
        <b/>
        <sz val="12"/>
        <rFont val="Arial"/>
        <family val="2"/>
      </rPr>
      <t>Nota:</t>
    </r>
    <r>
      <rPr>
        <sz val="12"/>
        <rFont val="Arial"/>
        <family val="2"/>
      </rPr>
      <t xml:space="preserve"> </t>
    </r>
    <r>
      <rPr>
        <u/>
        <sz val="12"/>
        <rFont val="Arial"/>
        <family val="2"/>
      </rPr>
      <t>Acción reformulada por solicitud de la Secretaría General, realizada a través de memorando 20236000016943 del 4 abril 2023 y con alcance realizado mediante correo electrónico del 28 de abril de 2023.</t>
    </r>
    <r>
      <rPr>
        <sz val="12"/>
        <rFont val="Arial"/>
        <family val="2"/>
      </rPr>
      <t xml:space="preserve">
De acuerdo a la evidencia aportada el área de Gestión Administrativa esta Oficina de Control Interno concluye que:
- Se generaron los correos electrònicos en los meses de marzo y mayo 2023 sobre del reporte y seguimiento del Plan de Acción 2023 hacia la Lìder Administrativa de la ADR, por lo que se corrobora el cumplimiento de la acción propuesta.
Se realizó la verificación y cumplimiento de la acción propuesta y la meta, No obstante, se verificarà la efectividad por parte de la OCI hasta el final de la vigencia 2023 donde se evidencie el cumplimiento de las actividades plasmadas por parte del Proceso de Gestión Administrativa en el aplicativo Isolucion y estas evidencias se tendràn en cuenta en el próximo seguimiento que se realice por parte de la Oficina de Control Interno</t>
    </r>
  </si>
  <si>
    <t>AUDITORÍA VIGENCIA 2021 (INFORME OCI-2021-029)</t>
  </si>
  <si>
    <t>OCI-2021-029</t>
  </si>
  <si>
    <t>Debilidades en el control y seguimiento de los bienes y en los trámites y servicios administrativos de la Entidad</t>
  </si>
  <si>
    <t>|</t>
  </si>
  <si>
    <t>Omisión de lineamientos procedimentales y normativos para la baja de bienes muebles.</t>
  </si>
  <si>
    <t>1. Implementar un procedimiento para la baja de los bienes devolutivos de propiedad de la ADR teniendo en cuenta la operatividad del proceso, implementando los controles de verificación y revisión para su cumplimiento se fortalecerá los lineamientos para definir el concepto técnico y/o justificación con los respectivos soportes, donde se determinará responsables periodicidad y se defina como se realiza cada una de las actividades, especificando la evidencia que soporte su cumplimiento.</t>
  </si>
  <si>
    <r>
      <rPr>
        <b/>
        <sz val="12"/>
        <rFont val="Arial"/>
        <family val="2"/>
      </rPr>
      <t xml:space="preserve">
Nota: </t>
    </r>
    <r>
      <rPr>
        <u/>
        <sz val="12"/>
        <rFont val="Arial"/>
        <family val="2"/>
      </rPr>
      <t xml:space="preserve">Acción reformulada por solicitud de la Secretaría General, realizada a través de memorando 20236000016943 del 4 abril 2023 y con alcance realizado mediante correo electrónico del 28 de abril de 2023.
</t>
    </r>
    <r>
      <rPr>
        <sz val="12"/>
        <rFont val="Arial"/>
        <family val="2"/>
      </rPr>
      <t xml:space="preserve">
De acuerdo a la evidencia aportada el proceso de Gestión Administrativa esta Oficina de Control Interno concluye que:
Respecto con la verificación realizada por la OCI se corroboró la actualización de los procedimientos PR-GAD-003, PR-GAD-005, PR-GAD-006 en el aplicativo Isolucion los dìas 14 de junio y 15 de junio 2022, por lo tanto se considera que la acción propuesta se cumple.
De otra parte, y de acuerdo con la verificación realizada por la Oficina de Control Interno para probar la efectividad de la acción propuesta se requierió lo siguiente:
- Con respecto al literal </t>
    </r>
    <r>
      <rPr>
        <u/>
        <sz val="12"/>
        <rFont val="Arial"/>
        <family val="2"/>
      </rPr>
      <t>a.</t>
    </r>
    <r>
      <rPr>
        <sz val="12"/>
        <rFont val="Arial"/>
        <family val="2"/>
      </rPr>
      <t xml:space="preserve"> El Comité no sesionó durante el primer semestre de la vigencia 2020, y en el literal </t>
    </r>
    <r>
      <rPr>
        <u/>
        <sz val="12"/>
        <rFont val="Arial"/>
        <family val="2"/>
      </rPr>
      <t>c.</t>
    </r>
    <r>
      <rPr>
        <sz val="12"/>
        <rFont val="Arial"/>
        <family val="2"/>
      </rPr>
      <t xml:space="preserve"> Inconsistencias en los soportes documentales de los bienes dados de baja en los Comités celebrados en 2019 y 2020 del hallazgo No. 2 del informe OCI-2021-029, se verificó que:
Se diligenciaron como soportes documentales los formatos F-SAD- 026 Concepto Técnico para baja de bienes devolutivos UTT´s y F-SAD-027 Concepto Técnico para baja de bienes devolutivos Sede Central según lo establecido en el procedimiento PR-GAD-008 numero 6, actividad 1 Solicitud de Baja donde menciona que "</t>
    </r>
    <r>
      <rPr>
        <i/>
        <sz val="12"/>
        <rFont val="Arial"/>
        <family val="2"/>
      </rPr>
      <t xml:space="preserve">Elaborar memorando para solicitar la baja de bienes devolutivos del inventario de la entidad y la depuración de los valores contables. Al memorando deberán adjuntarse los soportes indicados en el numeral 4 “CONDICIONES ESPECIALES” del presente documento" </t>
    </r>
    <r>
      <rPr>
        <sz val="12"/>
        <rFont val="Arial"/>
        <family val="2"/>
      </rPr>
      <t xml:space="preserve">donde dentro de cada uno de estos formatos se describen los conceptos para dar de baja de bienes muebles de las UTT´s, Nivel Central y Distritos de Adecuación de Tierras en la vigencia 2022, los cuales se presentaron  en los Comitès para la Gerencia y Administración de bienes muebles e inmuebles de la ADR llevados a cabo en los meses de junio y diciembre 2022 para su aprobación.
- Con respecto al literal </t>
    </r>
    <r>
      <rPr>
        <u/>
        <sz val="12"/>
        <rFont val="Arial"/>
        <family val="2"/>
      </rPr>
      <t xml:space="preserve">b. </t>
    </r>
    <r>
      <rPr>
        <sz val="12"/>
        <rFont val="Arial"/>
        <family val="2"/>
      </rPr>
      <t xml:space="preserve">Inconsistencias en la cantidad de bienes dados de baja en la Resolución 753 del 30 de octubre de 2019 del hallazgo No. 2 del informe OCI-2021-029, se verificó que:
De acuerdo con los bienes presentandos ante el Comité para la Gerencia y Administración de bienes muebles e inmuebles de la ADR para dar de baja en la vigencia 2022, se tomó como muestra 3 bienes Proyecto Estratégico Triángulo del Tolima, 5 bienes Distrito Adecuación de tierras Ranchería y 4 bienes Distrito Adecuación de Tierras Rio Frio y se validó que los mismos  se encontraron consignados dentro de la base de datos o estatus tomado del aplicativo Apoteosys cn corte a 31 marzo 2023 en estado inactivo y dado de baja el dia 26 mayo 2023 </t>
    </r>
    <r>
      <rPr>
        <i/>
        <sz val="12"/>
        <rFont val="Arial"/>
        <family val="2"/>
      </rPr>
      <t>(Papel de Trabajo - Efectividad Baja Bienes Apoteosys).</t>
    </r>
    <r>
      <rPr>
        <sz val="12"/>
        <rFont val="Arial"/>
        <family val="2"/>
      </rPr>
      <t xml:space="preserve">
Como resultado la Oficina de Control Interno corroboró la efectividad de los controles adoptados al realizar la actualización de los procedimientos PR-GAD-003, PR-GAD-005, PR-GAD-006 dentro del proceso de Gestión Administrativa, por ende se dan por efectivas las acciones 1 y 2.
Asì mismo se corroboró la efectividad de los controles adoptados al realizar los comités para la Gerencia y Administración de bienes muebles e inmuebles de la ADR en la vigencia 2022 y se cuente con los formatos F-SAD-026 Y F-SAD-027 como documentación necesaria para la baja de los bienes, por ende se da por efectiva la acción 3, 4 y 5.
Dado lo anterior, la Oficina de Control Interno considera procedente el cierre del hallazgo.</t>
    </r>
  </si>
  <si>
    <t>2. Socializar los procedimientos al interior de la entidad a través de correo electrónico.</t>
  </si>
  <si>
    <t>Omisión de controles establecidos para la baja de bienes de la entidad</t>
  </si>
  <si>
    <t>3. Incluir en las sesiones del comité, no solamente los bienes a dar de baja por la entidad, sino también aquellas situaciones presentadas con los bienes retirados por el área financiera (ya sea por errores en el cargue del tipo de activo fijo, por siniestros presentados, pérdida y/o falta de bienes, etc.), con el fin de llevar la trazabilidad de todos y cada uno de los bienes de la entidad.</t>
  </si>
  <si>
    <t>Dos Comités en la vigencia</t>
  </si>
  <si>
    <r>
      <rPr>
        <b/>
        <sz val="12"/>
        <rFont val="Arial"/>
        <family val="2"/>
      </rPr>
      <t xml:space="preserve">Junio 2023: </t>
    </r>
    <r>
      <rPr>
        <sz val="12"/>
        <rFont val="Arial"/>
        <family val="2"/>
      </rPr>
      <t>De acuerdo a la evidencia aportada el área de Gestión Administrativa esta Oficina de Control Interno evidenció que:
- Se evidenció el acta No. 001 de la primera sesión ordinaria del Comité para la Gerencia y Administración de bienes muebles e inmuebles de la ADR llevado a cabo el 03 de junio 2022, donde se presentaron los bienes muebles con solicitud para dar de baja a Nivel Central, UTT´s, Distritos de Adecuación de Tierras y Proyectos Estratégicos de la ADR.
- Se evidenció el acta No. 002 de una sesión extraordinaria del Comité para la Gerencia y Administración de bienes muebles e inmuebles de la ADR llevado a cabo el 16 de junio 2022, donde se presentaron los bienes muebles con solicitud para dar de baja a Nivel Central, UTT´s, Distritos de Adecuación de Tierras y Proyectos Estratégicos de la ADR.
- Se evidenció el acta No. 003 de la segunda sesión ordinaria del Comité para la Gerencia y Administración de bienes muebles e inmuebles de la ADR llevado a cabo el 09 de diciembre 2022, donde se aprobó la baja de bienes muebles e inmuebles a Nivel Central, UTT´s, Distritos de Adecuación de Tierras y Proyectos Estratégicos de la ADR.
Respecto con las evidencias aportadas y de acuerdo a lo evidenciado por la Oficina de Control Interno en el seguimiento a junio 2023 se considera que la acción propuesta se cumple.</t>
    </r>
  </si>
  <si>
    <t>Deficiencias en la revisión por parte del comité, a los bienes presentados para dar de baja en la Entidad.</t>
  </si>
  <si>
    <t xml:space="preserve">4. Realizar él envió de los bienes a dar de baja a los miembros del comité, con 5 días hábiles de antelación a la realización del comité, para la evaluación y verificación de la documentación soporte. </t>
  </si>
  <si>
    <t>Dos correos electrónicos con la documentación los bienes a dar de baja</t>
  </si>
  <si>
    <r>
      <rPr>
        <b/>
        <sz val="12"/>
        <rFont val="Arial"/>
        <family val="2"/>
      </rPr>
      <t xml:space="preserve">Junio 2023: </t>
    </r>
    <r>
      <rPr>
        <sz val="12"/>
        <rFont val="Arial"/>
        <family val="2"/>
      </rPr>
      <t>De acuerdo a la evidencia aportada el área de Gestión Administrativa esta Oficina de Control Interno evidenció que:
- Se evidenció que se remitio la documentación de los bienes a dar de baja para el comité de bienes del 16 de junio 2022 a través de correo electrónico del día 14 junio 2022 a los directivos que asisten a este comité.
- Se evidenció que se remitio la documentación de los bienes a dar de baja para el comité de bienes del 09 de diciembre 2022 a través de correo electrónico del día 6 diciembre 2022 a los directivos que asisten a este comité.
Respecto con las evidencias aportadas y de acuerdo a lo evidenciado por la Oficina de Control Interno en el seguimiento a junio 2023 se considera que la acción propuesta se encuentra cumplida.</t>
    </r>
  </si>
  <si>
    <t>Inobservancia de los Lineamientos establecidos en las Resoluciones sobre los comités para la Gerencia y Administración de bienes muebles e inmuebles de la ADR.</t>
  </si>
  <si>
    <t xml:space="preserve">5. Memorando recordando el envió de información establecida en el procedimiento y resoluciones para la baja de bienes a la secretaria general para llevarla al comité de bienes. </t>
  </si>
  <si>
    <t>Memorandos</t>
  </si>
  <si>
    <r>
      <rPr>
        <b/>
        <sz val="12"/>
        <rFont val="Arial"/>
        <family val="2"/>
      </rPr>
      <t xml:space="preserve">Junio 2023: </t>
    </r>
    <r>
      <rPr>
        <sz val="12"/>
        <rFont val="Arial"/>
        <family val="2"/>
      </rPr>
      <t xml:space="preserve">De acuerdo a la evidencia aportada el área de Gestión Administrativa esta Oficina de Control Interno evidenció que:
- Se generó el memorando Nª 20236100019193 del 20 de abril 2023 de asunto </t>
    </r>
    <r>
      <rPr>
        <i/>
        <sz val="12"/>
        <rFont val="Arial"/>
        <family val="2"/>
      </rPr>
      <t>"Lineamientos para la gestión administrativa de los bienes de la Agencia de Desarrollo Rural."</t>
    </r>
    <r>
      <rPr>
        <sz val="12"/>
        <rFont val="Arial"/>
        <family val="2"/>
      </rPr>
      <t xml:space="preserve"> donde se remiten estos lineamientos a Supervisora del Proyecto Estratégico Nacional Río Ranchería para que sean aplicados dentro de este proyecto y así cumplir con la normatividad y procedimiento del ingreso de bienes muebles al inventario de la ADR, Solicitud de Baja de Bienes Muebles, Trámites Administrativos de Bienes y Servicios.
- Se generó el memorando Nª 20236100019203 del 20 de abril 2023 de asunto</t>
    </r>
    <r>
      <rPr>
        <i/>
        <sz val="12"/>
        <rFont val="Arial"/>
        <family val="2"/>
      </rPr>
      <t xml:space="preserve"> "Lineamientos para la gestión administrativa de los bienes de la Agencia de Desarrollo Rural."</t>
    </r>
    <r>
      <rPr>
        <sz val="12"/>
        <rFont val="Arial"/>
        <family val="2"/>
      </rPr>
      <t xml:space="preserve"> donde se remiten estos lineamientos a Supervisor del Proyecto Estratégico Nacional Triangulo del Tolima para que sean aplicados dentro de este proyecto y así cumplir con la normatividad y procedimiento del ingreso de bienes muebles al inventario de la ADR, Solicitud de Baja de Bienes Muebles, Trámites Administrativos de Bienes y Servicios.
- Se generó el memorando Nª 20236100018883 del 19 de abril 2023 de asunto</t>
    </r>
    <r>
      <rPr>
        <i/>
        <sz val="12"/>
        <rFont val="Arial"/>
        <family val="2"/>
      </rPr>
      <t xml:space="preserve"> "Lineamientos para la gestión administrativa de los bienes de la Agencia de Desarrollo Rural." </t>
    </r>
    <r>
      <rPr>
        <sz val="12"/>
        <rFont val="Arial"/>
        <family val="2"/>
      </rPr>
      <t xml:space="preserve">donde se remiten estos lineamientos al Supervisor de los Contratos de AOC No. 755 de 2019, 748 de 2019 y 9292022 de la UTT No. 1 para que sean aplicados dentro de este proyecto y así cumplir con la normatividad y procedimiento del ingreso de bienes muebles al inventario de la ADR, Solicitud de Baja de Bienes Muebles, Trámites Administrativos de Bienes y Servicios.
- Se generó el memorando Nª 20236100018893 del 19 de abril 2023 de asunto </t>
    </r>
    <r>
      <rPr>
        <i/>
        <sz val="12"/>
        <rFont val="Arial"/>
        <family val="2"/>
      </rPr>
      <t xml:space="preserve">"Lineamientos para la gestión administrativa de los bienes de la Agencia de Desarrollo Rural." </t>
    </r>
    <r>
      <rPr>
        <sz val="12"/>
        <rFont val="Arial"/>
        <family val="2"/>
      </rPr>
      <t>donde se remiten estos lineamientos al Supervisor del Contrato de AOC No. 756 de 2019 de la UTT No. 2 para que sean aplicados dentro de este proyecto y así cumplir con la normatividad y procedimiento del ingreso de bienes muebles al inventario de la ADR, Solicitud de Baja de Bienes Muebles, Trámites Administrativos de Bienes y Servicios.
- Se generó el memorando Nª 20236100018903 del 19 de abril 2023 de asunto "Lineamientos para la gestión administrativa de los bienes de la Agencia de Desarrollo Rural." donde se remiten estos lineamientos al Supervisor (E) de los Contratos de AOC No. 525 de 2017, 531 de 2020 y 603 de 2020 de la UTT No. 4 para que sean aplicados dentro de este proyecto y así cumplir con la normatividad y procedimiento del ingreso de bienes muebles al inventario de la ADR, Solicitud de Baja de Bienes Muebles, Trámites Administrativos de Bienes y Servicios.
- Se generó el memorando Nª 20236100018913 del 19 de abril 2023 de asunto</t>
    </r>
    <r>
      <rPr>
        <i/>
        <sz val="12"/>
        <rFont val="Arial"/>
        <family val="2"/>
      </rPr>
      <t xml:space="preserve"> "Lineamientos para la gestión administrativa de los bienes de la Agencia de Desarrollo Rural."</t>
    </r>
    <r>
      <rPr>
        <sz val="12"/>
        <rFont val="Arial"/>
        <family val="2"/>
      </rPr>
      <t xml:space="preserve"> donde se remiten estos lineamientos al Supervisor (E) del Contrato de AOC No. 560 de 2020 de la UTT No. 7 para que sean aplicados dentro de este proyecto y así cumplir con la normatividad y procedimiento del ingreso de bienes muebles al inventario de la ADR, Solicitud de Baja de Bienes Muebles, Trámites Administrativos de Bienes y Servicios.
- Se generó el memorando Nª 20236100018923 del 19 de abril 2023 de asunto </t>
    </r>
    <r>
      <rPr>
        <i/>
        <sz val="12"/>
        <rFont val="Arial"/>
        <family val="2"/>
      </rPr>
      <t>"Lineamientos para la gestión administrativa de los bienes de la Agencia de Desarrollo Rural."</t>
    </r>
    <r>
      <rPr>
        <sz val="12"/>
        <rFont val="Arial"/>
        <family val="2"/>
      </rPr>
      <t xml:space="preserve"> donde se remiten estos lineamientos al Supervisor del Contrato de AOC No. 9112022 de 2022 de la UTT No. 9 para que sean aplicados dentro de este proyecto y así cumplir con la normatividad y procedimiento del ingreso de bienes muebles al inventario de la ADR, Solicitud de Baja de Bienes Muebles, Trámites Administrativos de Bienes y Servicios.
Respecto con las evidencias aportadas y de acuerdo a lo evidenciado por la Oficina de Control Interno en el seguimiento a junio 2023 se considera que la acción propuesta se cumple.</t>
    </r>
  </si>
  <si>
    <t>Deficiencias en la identificación y valor asegurado de los bienes muebles e inmuebles de la Entidad</t>
  </si>
  <si>
    <r>
      <t xml:space="preserve">De acuerdo a la evidencia aportada el proceso de Gestión Administrativa esta Oficina de Control Interno concluye que:
Respecto con la verificación realizada por la OCI se corroboró la actualización de los procedimientos PR-GAD-004 Pkan de Seguros V4, en el aplicativo Isolucion el día 23 de junio 2022, el cual a su vez fue socializado al interior de la ADR,  por lo tanto se considera que se dio cumplimiento a las acciones propuestas.
De otra parte, y de acuerdo con la verificación realizada por la Oficina de Control Interno para probar la efectividad de la acción propuesta se requirió lo siguiente:
- De acuerdo a lo mencionado en el informe OCI-2021-029 la desviación descrita en el hallazgo </t>
    </r>
    <r>
      <rPr>
        <i/>
        <sz val="12"/>
        <rFont val="Arial"/>
        <family val="2"/>
      </rPr>
      <t xml:space="preserve">"Deficiencias en la identificación y valor asegurado de los bienes muebles e inmuebles de la Entidad" </t>
    </r>
    <r>
      <rPr>
        <sz val="12"/>
        <rFont val="Arial"/>
        <family val="2"/>
      </rPr>
      <t>se encontraba enmarcada en la falta de de pòlizas de seguros de los bienes de la ADR por lo tanto se aportó a esta OCI las pólizas Todo Riesgos daños materiales y avalúos aportados por la Secretaría General de las Unidades Técnicas Territoriales de la ADR, Proyectos Estratégicos y bienes de la ADR donde se cuente con su respectivo cubrimiento.
Adicionalmente se evidenciaron las solicitudes de ingresos de bienes muebles del primer trimestre de 2023 allegadas a la Dirección Administrativa correspondientes al Distrito de Adecuación de Tierras RUT y Tucurinca a través de los memorandos Nª 20233510007193 y 20233590009533 , donde esta OCI verificó que estos ingresos se registrarán en al aplicativo Apoteosys en el mismo periodo para mantener actualizado el inventario de la Agencia de Desarrollo Rural</t>
    </r>
    <r>
      <rPr>
        <i/>
        <sz val="12"/>
        <rFont val="Arial"/>
        <family val="2"/>
      </rPr>
      <t xml:space="preserve"> (Papel de Trabajo - Efectividad verificación ingresos Apoteosys) </t>
    </r>
    <r>
      <rPr>
        <sz val="12"/>
        <rFont val="Arial"/>
        <family val="2"/>
      </rPr>
      <t xml:space="preserve">por lo que esto se encuentra alineado a la emisión de 4 Otro sies en lo corrido de la vigencia 2023
Como resultado la Oficina de Control Interno corroboró la efectividad de los controles adoptados al realizar los avalúos y las pólizas de seguros de los bienes asociados a la Agencia de Desarrollo Rural que se encuentran a cargo del proceso de Gestión Administrativa, y por ende considera procedente el cierre del hallazgo.
</t>
    </r>
  </si>
  <si>
    <t>Ausencia de inventarios de bienes devolutivos y consumibles de la Entidad e inobservancia de lineamientos procedimentales para su control (conciliaciones)</t>
  </si>
  <si>
    <t>Omisión del cumplimiento de los lineamientos establecidos.</t>
  </si>
  <si>
    <t>1. Revisar, ajustar y actualizar los procedimientos PR-GAD-005 y PR-GAD-006, teniendo en cuenta la operatividad del proceso frente a los inventarios de bienes devolutivos y consumibles y la realización de conciliaciones contables entre Logística de Bienes Y servicios y Contabilidad, ajustar los controles, actividades, lineamientos y fortalecimiento en las actividades verificación y revisión para el cumplimiento en donde se determine responsable periodicidad y se defina como se realiza la misma, especificando la evidencia que soporte su cumplimiento.</t>
  </si>
  <si>
    <t>Procedimientos actualizados procedimientos  PR-GAD-005 y PR-GAD-006</t>
  </si>
  <si>
    <r>
      <rPr>
        <b/>
        <sz val="12"/>
        <rFont val="Arial"/>
        <family val="2"/>
      </rPr>
      <t xml:space="preserve">Junio 2023: </t>
    </r>
    <r>
      <rPr>
        <sz val="12"/>
        <rFont val="Arial"/>
        <family val="2"/>
      </rPr>
      <t xml:space="preserve">De acuerdo a la evidencia aportada el área de Gestión Administrativa esta Oficina de Control Interno evidenció que:
- En el aplicativo Isolucion se actualizó el procedimiento PR-GAD-005 V6 Inventario de Bienes Devolutivos el día 15 de Junio 2022.
- En el aplicativo Isolucion se actualizó el procedimiento PR-GAD-006 V2 Inventario de Bienes Consumibles el día 15 de Junio 2022.
Respecto con las evidencias aportadas y de acuerdo a lo evidenciado por la Oficina de Control Interno en el seguimiento a junio 2023 se considera que la acción propuesta se cumple.
</t>
    </r>
    <r>
      <rPr>
        <b/>
        <sz val="12"/>
        <rFont val="Arial"/>
        <family val="2"/>
      </rPr>
      <t xml:space="preserve">
Efectividad:</t>
    </r>
    <r>
      <rPr>
        <sz val="12"/>
        <rFont val="Arial"/>
        <family val="2"/>
      </rPr>
      <t xml:space="preserve"> Frente a la efectividad de la acción propuesta la Oficina de Control Interno corroboró que se han implementado los formatos F-SAD-012 y F-SAD-010 descritos en el procedimiento PR-GAD-005 así:
- F-SAD-012 del 15 de febrero 2023 con la entrega de los bienes muebles (Bastón Fibra Carbono, Trípode Ligero, Gps con accesorios) al contratista Diego Fernando Yara Cortés de la Dirección de Adecuación de Tierras.
- F-SAD-012 del 17 de febrero 2023 con la entrega de los bienes muebles (Portátil en ETP, CPU) al funcionario Jose Ricardo Acevedo Solarte de la OTI.
- F-SAD-012 del 16 de febrero 2023 con la entrega de los bienes muebles (GPS) al contratista Angel Andres Hernández Salgado de la Dirección de Adecuación de Tierras.
- F-SAD-012 del 27 de abril 2023 con la entrega de los bienes muebles (3 CPU) al funcionario Jose Ricardo Acevedo Solarte de la OTI.
- F-SAD-012 del 19 de mayo 2023 con la entrega de los bienes muebles (2 CPU) al funcionario Jose Ricardo Acevedo Solarte de la OTI.
- F-SAD-010 del 8 mayo de 2023 con la entrega de bienes asignados (CPU y monitor) a la contratista Johanna Solorzano de Secretaría General
- F-SAD-010 del 2 mayo de 2023 con la entrega de bienes asignados (CPU y monitor) a la funcionaria Onis Johana Fierro Jefe Oficina de Planeación.
- F-SAD-010 del 6 de marzo de 2023 con la entrega de bienes asignados (CPU y monitor) a la contratista Erica Arias de la Oficina Jurídica.
- F-SAD-010 del 6 marzo de 2023 con la entrega de bienes asignados (CPU y monitor) a la contratista Tania Peñafiel de la Dirección Adecuación de Tierras.
-Así mismo se allegó el cronograma de visitas de levantamiento de inventario de las UTT´s y Sede Central de la ADR en la vigencia 2023, incluyendo los Distritos de Adecuación de Tierras.
- Conciliación cuenta contable Propiedad, Planta y Equipo con corte a los meses de enero, febrero, marzo 2023 realizadas los días 24 marzo, 27 abril 2023 respectivamente.</t>
    </r>
  </si>
  <si>
    <r>
      <t xml:space="preserve">
</t>
    </r>
    <r>
      <rPr>
        <b/>
        <sz val="12"/>
        <rFont val="Arial"/>
        <family val="2"/>
      </rPr>
      <t xml:space="preserve">Nota: </t>
    </r>
    <r>
      <rPr>
        <u/>
        <sz val="12"/>
        <rFont val="Arial"/>
        <family val="2"/>
      </rPr>
      <t xml:space="preserve">Acción reformulada por solicitud de la Secretaría General, realizada a través de memorando 20236000016943 del 4 abril 2023 y con alcance realizado mediante correo electrónico del 28 de abril de 2023.
</t>
    </r>
    <r>
      <rPr>
        <sz val="12"/>
        <rFont val="Arial"/>
        <family val="2"/>
      </rPr>
      <t xml:space="preserve">
De acuerdo a la evidencia aportada por el proceso de Gestión Administrativa esta Oficina de Control Interno concluye que:
Para las acciones 1 y 2 se verificó la actualización de los procedimientos PR-GAD-005, PR-GAD-006 en el aplicativo Isolucion el día 15 de junio 2022 con su respectiva socialización, por lo tanto se corrobora el cumplimiento de la acción propuesta. 
Para las acciones 3 y 4 se evidenciò el cronograma aprobado de las visitas a las UTT y Nivel Central de la vigencia 2023 y los resultados generados de estas visitas de enero a mayo 2023, para la validación de los bienes muebles en las distintas áreas de la ADR, por lo que se corrobora el cumplimiento de la acción propuesta.
Para la acción 5 se corroboró la aplicación de los formato F-SAD-010 Entrega y devolución de bienes asignados y el F-SAD 012 Formato de Solicitud, salida y devolución de bienes muebles descritos dentro del procedimiento PR-GAD-005 Inventario de Bienes Devolutivos.
Para la acción 6 se evidenció el pantallazo del repositorio de la Dirección Administrativa carpeta de Inventarios donde se encuentran consolidadas las actividades que se llevan a cabo dentro de esta área y las conciliaciones realizadas entre Logística de Bienes y Servicios y contabilidad
De otra parte, y de acuerdo con la verificación realizada por la Oficina de Control Interno para probar la efectividad de la acción propuesta se verificò:
- Con respecto al literal </t>
    </r>
    <r>
      <rPr>
        <u/>
        <sz val="12"/>
        <rFont val="Arial"/>
        <family val="2"/>
      </rPr>
      <t>a.</t>
    </r>
    <r>
      <rPr>
        <sz val="12"/>
        <rFont val="Arial"/>
        <family val="2"/>
      </rPr>
      <t xml:space="preserve"> Falta de elaboración de conciliaciones por parte del proceso Gestión Administrativa (logística de bienes y servicios) y el área de contabilidad del hallazgo No. 4 del informe OCI-2021-029, se verificó que:
Los soportes de las conciliaciones realizadas de enero a marzo de la vigencia 2023 de la cuenta contable Propiedad, Planta y Equipo donde esta OCI constató que los valores conciliados coincidieran con el valor revelado en los Estados Financieros a 31 marzo 2023</t>
    </r>
    <r>
      <rPr>
        <i/>
        <sz val="12"/>
        <rFont val="Arial"/>
        <family val="2"/>
      </rPr>
      <t xml:space="preserve"> (Papel de Trabajo - Verificación Efectividad EEFF Marzo 2023),</t>
    </r>
    <r>
      <rPr>
        <sz val="12"/>
        <rFont val="Arial"/>
        <family val="2"/>
      </rPr>
      <t xml:space="preserve"> por lo anterior se evidenció una efectividad frente a la causa del hallazgo, no obstante es importante seguir implementando los controles necesarios para que la revelación de los Estados Financieros de los siguientes trimestres de la vigencia 2023 se encuentren revelando la realidad económica de la Agencia de Desarrollo Rural.
- Con respecto al literal </t>
    </r>
    <r>
      <rPr>
        <u/>
        <sz val="12"/>
        <rFont val="Arial"/>
        <family val="2"/>
      </rPr>
      <t>b.</t>
    </r>
    <r>
      <rPr>
        <sz val="12"/>
        <rFont val="Arial"/>
        <family val="2"/>
      </rPr>
      <t xml:space="preserve"> Falta de realización de inventarios de bienes devolutivos vigencia 2019 y 2020 del hallazgo No. 4 del informe OCI-2021-029 , se verificó que:
En la actualización del procedimiento PR-GAD-005 en el numeral 6. Desarrollo, actividad 3. El responsable del centro de costo y/o el jefe de cada dependencia deberá realizar la solicitud del bien que requiera", actividad que se realiza a través del formato F-SAD-012, por lo tanto se aportaron las solicitudes de los bienes devolutivos del primer cuatrimestre de 2023 de las àreas que hayan requerido los mismos durante este periodo.
En la actualización del procedimiento PR-GAD-005 en el numeral 6. Desarrollo  actividad 6, establece: "Alistar y entregar la solicitud o separar el espacio físico. (...). La asignación se realizará de manera individual en la sede central  y para las UTT se realizará la asignación al responsable del centro de costo. Quien  recibe el bien verifica la cantidad, estado del mismo y firma el acta de asignación del  bien (documento que genera el aplicativo Apoteosys) (…)" actividad que se realiza a través del formato F-SAD-010, por lo tanto se aportaron las actas de asignación de bienes del primer cuatrimestre de 2023 de las àreas que hayan requerido los mismos durante este periodo.
Las solicitudes de ingresos de bienes muebles del primer trimestre de 2023 allegadas a la Dirección Administrativa correspondientes al Distrito de Adecuación de Tierras RUT y Tucurinca a través de los memorandos Nª 20233510007193 y 20233590009533, donde esta OCI verificó que estos ingresos se registrarán en al aplicativo Apoteosys en el mismo periodo para mantener actualizado el inventario de la Agencia de Desarrollo Rural (Papel de Trabajo - Efectividad verificación ingresos Apoteosys)
- Adicionalmente se aportó a esta OCI las actas de las visitas que tienen como objetivo </t>
    </r>
    <r>
      <rPr>
        <i/>
        <sz val="12"/>
        <rFont val="Arial"/>
        <family val="2"/>
      </rPr>
      <t>"Realizar la identificación de las necesidades de mantenimiento y adecuación de las Sedes UTT´s N° 2,5,6,7,8,9 y la Sede Central de Bogotá",</t>
    </r>
    <r>
      <rPr>
        <sz val="12"/>
        <rFont val="Arial"/>
        <family val="2"/>
      </rPr>
      <t xml:space="preserve"> donde se evidenciaron las necesidades y mantenimientos que se deben realizar dentro de las mismas.
Como resultado la Oficina de Control Interno corroboró la efectividad de los controles adoptados al realizar la actualización de los procedimientos PR-GAD-005, PR-GAD-006 dentro del proceso de Gestión Administrativa, por ende se dan por efectivas las acciones 1, 2 y 5.
Asì mismo se corroboró la efectividad de los controles adoptados al realizar las visitas a las sedes de la ADR para verificar los mantenimientos requeridos y la priorización de la actividades a realizar, por ende se da por efectiva las acciones 3 y 4.
Por lo anteriormente expuesto, se considera viable el cierre del hallazgo.</t>
    </r>
  </si>
  <si>
    <t xml:space="preserve">2. Socializar los procedimientos al interior de la entidad a través de correo electrónico. </t>
  </si>
  <si>
    <r>
      <rPr>
        <b/>
        <sz val="12"/>
        <rFont val="Arial"/>
        <family val="2"/>
      </rPr>
      <t xml:space="preserve">Junio 2023: </t>
    </r>
    <r>
      <rPr>
        <sz val="12"/>
        <rFont val="Arial"/>
        <family val="2"/>
      </rPr>
      <t>De acuerdo a la evidencia aportada el área de Gestión Administrativa esta Oficina de Control Interno evidenció que:
- Se evidenció la socialización de la actualización de los procedimientos PR-GAD-005, PR-GAD-006 del proceso de Gestión Administrativa a través de cápusla informativa el día 22 de junio a todos los colaboradores de la ADR.
Respecto con las evidencias aportadas y de acuerdo a lo evidenciado por la Oficina de Control Interno en el seguimiento a junio 2023 se considera que la acción propuesta se cumple.</t>
    </r>
  </si>
  <si>
    <t>3. Definir un cronograma de ejecución de inventarios devolutivos y consumibles, el cual incluya fecha, sede, responsable, tiempo establecido, entre otros aspectos, con el fin de hacer seguimiento a su cumplimiento y garantizar que al final del año se cumpla con el objetivo propuesto</t>
  </si>
  <si>
    <t>Cronograma</t>
  </si>
  <si>
    <r>
      <rPr>
        <b/>
        <sz val="12"/>
        <rFont val="Arial"/>
        <family val="2"/>
      </rPr>
      <t xml:space="preserve">Junio 2023: </t>
    </r>
    <r>
      <rPr>
        <sz val="12"/>
        <rFont val="Arial"/>
        <family val="2"/>
      </rPr>
      <t>De acuerdo a la evidencia aportada el área de Gestión Administrativa esta Oficina de Control Interno evidenció que:
- Se evidenció el cronograma de visitas en las áreas de nivel central, de las UTT de la ADR desglosando el responsable y actividades a realizar, de los meses de junio, julio y agosto 2022.
- Se evidenció el correo de aprobación por parte del Secretario General del día 30 de junio 2022 del cronograma de visitas.
- Se evidenció el correo de aprobación por parte de la Secretaria General del día10 de noviembre 2022 del cronograma de visitas.
Respecto con las evidencias aportadas y de acuerdo a lo evidenciado por la Oficina de Control Interno en el seguimiento a junio 2023 se considera que la acción propuesta se cumple.</t>
    </r>
  </si>
  <si>
    <t xml:space="preserve">4. Reportar trimestral mente al líder administrativo o quien haga sus veces, el avance y/o cumplimiento del cronograma de visitas y las situaciones especiales que se puedan presentar, con el fin de subsanar oportunamente cualquier desviación. </t>
  </si>
  <si>
    <t>Mesa trabajo</t>
  </si>
  <si>
    <r>
      <rPr>
        <b/>
        <sz val="12"/>
        <rFont val="Arial"/>
        <family val="2"/>
      </rPr>
      <t xml:space="preserve">Junio 2023: </t>
    </r>
    <r>
      <rPr>
        <sz val="12"/>
        <rFont val="Arial"/>
        <family val="2"/>
      </rPr>
      <t xml:space="preserve">De acuerdo a la evidencia aportada el área de Gestión Administrativa esta Oficina de Control Interno evidenció que:
- Se allegó el cronograma de visitas de levantamiento de inventario de las UTT´s y Sede Central de la ADR en la vigencia 2023, incluyendo los Distritos de Adecuación de Tierras.
Respecto con las evidencias aportadas y de acuerdo a lo evidenciado por la Oficina de Control Interno en el seguimiento a junio 2023 se considera que la acción propuesta se cumple.
</t>
    </r>
    <r>
      <rPr>
        <b/>
        <sz val="12"/>
        <rFont val="Arial"/>
        <family val="2"/>
      </rPr>
      <t xml:space="preserve">
Efectividad: </t>
    </r>
    <r>
      <rPr>
        <sz val="12"/>
        <rFont val="Arial"/>
        <family val="2"/>
      </rPr>
      <t>Frente a la efectividad de la acción propuesta la Oficina de Control Interno corroboró que se han realizado visitas a las UTT´s y a las áreas a nivel central así:
- Acta de visita a la UTT Nª 9 Popayán con el objetivo "Realizar la identificación de las necesidades de mantenimiento y adecuación de las Sede de la UTT No. 9 - Popayán." del 9-10 febrero 2023, donde se hace inspección de los espacios y el mantenimiento requeridos de los mismos.
-Acta de visita a la UTT Nª 11 Neiva con el objetivo "Realizar la identificación de las necesidades de mantenimiento y adecuación de las Sede de la UTT No. 11 - Neiva" del 6-7 febrero 2023, donde se hace inspección de los espacios y el mantenimiento requeridos de los mismos.
- Acta de visita a la UTT Nª 5 Medellin on el objetivo "Realizar la identificación de las necesidades de mantenimiento y adecuación de las Sede de la UTT No. 5 Medellin." del 16-17 febrero 2023, donde se hace inspección de los espacios y el mantenimiento requeridos de los mismos.
- Acta de visita a la UTT Nª 6 Manizales on el objetivo "Realizar la identificación de las necesidades de mantenimiento y adecuación de las Sede de la UTT No. 6 Manizales." del 14-15 febrero 2023, donde se hace inspección de los espacios y el mantenimiento requeridos de los mismos.
- Acta de visita a la UTT Nª 2 Cartagena con el objetivo "Realizar la identificación de las necesidades de mantenimiento y adecuación de las Sede de la UTT No. 2 Cartagena." del 27 de febrero 2023, donde se hace inspección de los espacios y el mantenimiento requeridos de los mismos.
- Acta de visita a la UTT Nª 8 Ibague con el objetivo "Realizar la identificación de las necesidades de mantenimiento y adecuación de las Sede de la UTT No. 8 Ibague." del 01 marzo 2023, donde se hace inspección de los espacios y el mantenimiento requeridos de los mismos.
- Acta de visita a la Sede Central con el objetivo "Realizar la identificación de las necesidades de mantenimiento y adecuación de la Sede Central - Bogotá" del 06 marzo 2023, donde se hace inspección de los espacios y el mantenimiento requeridos de los mismos.</t>
    </r>
  </si>
  <si>
    <t>5. Implementar un formato  que permita cruzar el inventario físico con el registro que se tiene de los bienes de la entidad, donde no solo se verifique la existencia sino su estado actual</t>
  </si>
  <si>
    <t>Formato</t>
  </si>
  <si>
    <r>
      <rPr>
        <b/>
        <sz val="12"/>
        <rFont val="Arial"/>
        <family val="2"/>
      </rPr>
      <t xml:space="preserve">Junio 2023: </t>
    </r>
    <r>
      <rPr>
        <sz val="12"/>
        <rFont val="Arial"/>
        <family val="2"/>
      </rPr>
      <t xml:space="preserve">De acuerdo a la evidencia aportada el área de Gestión Administrativa esta Oficina de Control Interno evidenció que:
- Se evidenció el formato F-SAD-010 Entrega y devolución de bienes asignados y el formato F-SAD 012 Formato de Solicitud, salida y devolución de bienes muebles descritos dentro del procedimiento PR-GAD-005 Inventario de Bienes Devolutivos
</t>
    </r>
    <r>
      <rPr>
        <sz val="12"/>
        <color theme="1"/>
        <rFont val="Arial"/>
        <family val="2"/>
      </rPr>
      <t xml:space="preserve">- Se realizó la mesa de trabajo donde se llevo a cabo la conciliación el día 6 marzo 2023 de las partidas de Propiedad, Planta y Equipo de la ADR con corte a 31 de diciembre de 2022 donde estuvieron presentes los contratistas de la Dirección Administrativa, el contador de la ADR y una contratista de la Dirección Financiera, y se conciliaron saldos de las cuentas de Terrenos, construcciones, edificaciones, maquinaria y equipo, muebles y enseres, equipos de comunicación, equipos de transporte, propiedad, planta y equipo en cesión, y su respectiva depreación y deterioro, así mismo se realizó la conciliación de las partidas de las cuentas de orden reflejadas en los Estados Financieros de la Agencia Desarrollo Rural con corte a diciembre 2022.
</t>
    </r>
    <r>
      <rPr>
        <sz val="12"/>
        <rFont val="Arial"/>
        <family val="2"/>
      </rPr>
      <t xml:space="preserve">
Respecto con las evidencias aportadas y de acuerdo a lo evidenciado por la Oficina de Control Interno en el seguimiento a junio 2023 se considera que esta acción propuesta se cumple.
</t>
    </r>
    <r>
      <rPr>
        <b/>
        <sz val="12"/>
        <rFont val="Arial"/>
        <family val="2"/>
      </rPr>
      <t xml:space="preserve">
Efectividad: </t>
    </r>
    <r>
      <rPr>
        <sz val="12"/>
        <rFont val="Arial"/>
        <family val="2"/>
      </rPr>
      <t xml:space="preserve"> Frente a la efectividad de la acción propuesta la Oficina de Control Interno corroboró que se realizaron las siguientes conciliaciones suscritas a través de actas de reunión así:
- Conciliación cuenta contable Propiedad, Planta y Equipo con corte a los meses de enero, febrero, marzo 2023 realizadas los días 24 marzo, 27 abril 2023 respectivamente.</t>
    </r>
  </si>
  <si>
    <t>6. Implementar una carpeta dentro del repositorio (SHARE POINT) de la secretaria general, donde se guarden las conciliaciones realizadas entre Logística de Bienes y Servicios y contabilidad</t>
  </si>
  <si>
    <t>Deficiencias en la realidad jurídica de los bienes inmuebles de la Entidad</t>
  </si>
  <si>
    <t>Insuficiencia de personal durante las vigencias 2019 y 2020.</t>
  </si>
  <si>
    <t>1. En la planeación de recursos 2022 tener en cuenta la contratación de los profesionales encargados de realizar el control y seguimiento al estado jurídico de los bienes inmuebles de la entidad.</t>
  </si>
  <si>
    <t>Contratación de los profesionales vigencia 2022</t>
  </si>
  <si>
    <t>Secretario General</t>
  </si>
  <si>
    <r>
      <rPr>
        <b/>
        <sz val="12"/>
        <rFont val="Arial"/>
        <family val="2"/>
      </rPr>
      <t>Mayo 2022:</t>
    </r>
    <r>
      <rPr>
        <sz val="12"/>
        <rFont val="Arial"/>
        <family val="2"/>
      </rPr>
      <t xml:space="preserve"> Esta Oficina de Control Interno evidenció que se realizó la contratación de estos profesional como apoyo a la Secretaría General, se corroboró lo anterior en la revisión de los objetos de los contratos publicados en SECOP II donde estos son:
1.  Prestar sus servicios profesionales en la Secretaría General para la creación, actualización y supervisión de los procedimientos que permitan la adquisición, almacenamiento, custodia, mantenimiento y baja de los bienes que hagan o puedan ser parte de los activos de la entidad, de conformidad con las obligaciones específicas correspondientes.
2. Prestar sus servicios profesionales en la Secretaría General apoyando la gestión jurídica y administrativa de los bienes necesarios para el normal funcionamiento de la entidad, ubicados en la Sede Central, en las Unidades Técnicas Territoriales, en los Distritos de Adecuación de Tierras y en los Proyectos Estratégicos Nacionales, de conformidad con las obligaciones específicas correspondientes.
3. Prestar sus servicios profesionales en la Secretaría General apoyando las actividades, gestiones y procedimientos que permitan verificar el estado jurídico, la existencia de obligaciones y la titularidad de los derechos de propiedad de los bienes muebles e inmuebles que integran los activos de la entidad, en atención al proyecto de inversión y de conformidad con las obligaciones específicas correspondientes.
Respecto con las evidencias aportadas y de acuerdo a lo evidenciado por la Oficina de Control Interno en el seguimiento a mayo 2022 se considera que la acción propuesta se cumple.</t>
    </r>
  </si>
  <si>
    <r>
      <rPr>
        <b/>
        <sz val="12"/>
        <rFont val="Arial"/>
        <family val="2"/>
      </rPr>
      <t xml:space="preserve">
Nota:</t>
    </r>
    <r>
      <rPr>
        <b/>
        <u/>
        <sz val="12"/>
        <rFont val="Arial"/>
        <family val="2"/>
      </rPr>
      <t xml:space="preserve"> </t>
    </r>
    <r>
      <rPr>
        <u/>
        <sz val="12"/>
        <rFont val="Arial"/>
        <family val="2"/>
      </rPr>
      <t>Acción reformulada por solicitud de la Secretaría General, realizada a través de memorando 20236000016943 del 4 abril 2023 y con alcance realizado mediante correo electrónico del 28 de abril de 2023</t>
    </r>
    <r>
      <rPr>
        <sz val="12"/>
        <rFont val="Arial"/>
        <family val="2"/>
      </rPr>
      <t>.
De acuerdo a la evidencia aportada la Secretaría General esta Oficina de Control Interno concluye que:
- Se corroboró que en la vigencia 2022 se suscribieron tres (3) contratos de los profesionales adscritos a la Dirección Administrativa contratados con funciones para la creación, actualización y supervisión de los procedimientos que permitan la adquisición, almacenamiento, custodia, mantenimiento y baja de los bienes que hagan o puedan ser parte de los activos de la entidad, de conformidad con las obligaciones específicas correspondientes.
- Se corroboró que se creó una herramienta de control llamada</t>
    </r>
    <r>
      <rPr>
        <i/>
        <sz val="12"/>
        <rFont val="Arial"/>
        <family val="2"/>
      </rPr>
      <t xml:space="preserve"> "Base de Datos bienes inmuebles"</t>
    </r>
    <r>
      <rPr>
        <sz val="12"/>
        <rFont val="Arial"/>
        <family val="2"/>
      </rPr>
      <t xml:space="preserve"> donde se describe la información básica del predio, información catastral del predio, datos jurìdicos del predio e información adicional del predio, que permiten conocer el estado actual de cada predio asociados a los Distritos de Adecuación de Tierras de la ADR.
- Se evidenció el cronograma de actividades de la verificación registral para visitar los Distritos de Adecuación de Tierras de enero a diciembre de la vigencia 2022, como actividad principal a desarrollar "Adelantar la verificación registral de los bienes inmuebles de propiedad de la Agencia de Desarrollo Rural ADR, con el fin de verificar las situaciones jurídicas que sobre los mismos se puedan presentar." 
Por lo tanto de acuerdo con las verificaciones realizadas se corrobora el cumplimiento de la acción propuesta.
De otra parte, y de acuerdo con la verificación realizada por la Oficina de Control Interno para probar la efectividad de la acción propuesta se corroboró:
- La generación de la herramienta de control aplicada a los Distritos de Adecuación de Tierras Chicamocha, RUT, Santa Lucia, La Doctrina y los Proyectos Estratégicos Ranchería, Triàngulo del Tolima, Tesalia Paicol, donde se encuentra registrada la verificación registral de los bienes inmuebles de propiedad de la Agencia de Desarrollo Rural ADR, 
Adicionalmente es imortante mencionar que la Secretaría General a través del memorando Nª 20236000016943 del 4 abril 2023 acotan que </t>
    </r>
    <r>
      <rPr>
        <i/>
        <sz val="12"/>
        <rFont val="Arial"/>
        <family val="2"/>
      </rPr>
      <t xml:space="preserve">"Esta Acción se propone sea modificada, teniendo en cuenta que no es relevante para la efectividad del hallazgo y, como está formulada podría trascender el ámbito de competencias de la Secretaría General, teniendo en cuenta que está dirigida a un saneamiento predial, y que no corresponde a una de las obligaciones de la Secretaría de conformidad con lo dispuesto en el Decreto 2364 de 2015." </t>
    </r>
    <r>
      <rPr>
        <sz val="12"/>
        <rFont val="Arial"/>
        <family val="2"/>
      </rPr>
      <t>respecto a lo manifestado por esta dirección la Oficina de Control Interno considera dar cumplimiento a las acciones propuestas y dar por cerrado el hallazgo, ya que tambièn las acciones propuestas para atacar la causa  del hallazgo, dentro de la competencia de la Secretaría General, se encuentran alineadas y cumplidas a suplir la observación planteada dentro del mismo.</t>
    </r>
  </si>
  <si>
    <t>Falta de los lineamientos para el control y seguimiento a bienes inmuebles de la entidad.</t>
  </si>
  <si>
    <t>2. Diseñar una herramienta que le permita a la Secretaría General facilitar el 
seguimiento del estado jurídico de los inmuebles que hacen parte de su 
inventario de activos.</t>
  </si>
  <si>
    <t>Herramienta de control</t>
  </si>
  <si>
    <t xml:space="preserve">Líder administrativo </t>
  </si>
  <si>
    <r>
      <rPr>
        <b/>
        <sz val="12"/>
        <rFont val="Arial"/>
        <family val="2"/>
      </rPr>
      <t xml:space="preserve">Junio 2023: </t>
    </r>
    <r>
      <rPr>
        <sz val="12"/>
        <rFont val="Arial"/>
        <family val="2"/>
      </rPr>
      <t xml:space="preserve">De acuerdo a la evidencia aportada el área de Gestión Administrativa esta Oficina de Control Interno evidenció que: 
- Se creó la herramienta de control llamada "Base de Datos bienes inmuebles" donde se describe la información básica del predio, infromación catastral del predio, datos jurìdicos del predio e información adicional del predio, que permiten conocer el estado actual de cada predio asociados a los Distritos de Adecuación de Tierras de la ADR; Respecto con las evidencias aportadas y de acuerdo a lo evidenciado por la Oficina de Control Interno en el seguimiento a junio 2022 se considera que la acción propuesta se cumple.
</t>
    </r>
    <r>
      <rPr>
        <b/>
        <sz val="12"/>
        <rFont val="Arial"/>
        <family val="2"/>
      </rPr>
      <t xml:space="preserve">
Efectividad</t>
    </r>
    <r>
      <rPr>
        <sz val="12"/>
        <rFont val="Arial"/>
        <family val="2"/>
      </rPr>
      <t>: Frente a la efectividad de la acción propuesta la Oficina de Control Interno corroboró que se ha diligenciado el formato establecido para el control del estado juridico de los predios adcsritos a los Distritosde Adecuación de Tierras de la ADR así:
- Herramienta de control con el listado de 160 predios asociados al Distrito de Adecuación de Tierras Chicamocha con los campos diligenciados asociados a la información básica del predio, infromación catastral del predio, datos jurìdicos del predio e información adicional del predio.
- Herramienta de control con el listado de 32 predios asociados al Proyecto Estratégico Ranchería con los campos diligenciados asociados a la información básica del predio, infromación catastral del predio, datos jurìdicos del predio e información adicional del predio.
- Herramienta de control con el listado de 3 predios asociados al Proyecto Estratégico Tesalía Paicol con los campos diligenciados asociados a la información básica del predio, infromación catastral del predio, datos jurìdicos del predio e información adicional del predio.
- Herramienta de control con el listado de 29 predios asociados al Distrito de Adecuación de Tierras Santa Lucía con los campos diligenciados asociados a la información básica del predio, infromación catastral del predio, datos jurìdicos del predio e información adicional del predio.
- Herramienta de control con el listado de 7 predios asociados al Proyecto Estratégico Triángulo del Tolima con los campos diligenciados asociados a la información básica del predio, infromación catastral del predio, datos jurìdicos del predio e información adicional del predio.
- Herramienta de control con el listado de 203 predios asociados al Distrito de Adecuación de Tierras RUT con los campos diligenciados asociados a la información básica del predio, infromación catastral del predio, datos jurìdicos del predio e información adicional del predio.
- Herramienta de control con el listado de 36 predios asociados al Distrito de Adecuación de Tierras La Doctrina con los campos diligenciados asociados a la información básica del predio, infromación catastral del predio, datos jurìdicos del predio e información adicional del predio.</t>
    </r>
  </si>
  <si>
    <t>Falta de control y seguimiento a los requerimientos y solicitudes de gestión que se han remitido por la Secretaría General a otras áreas de la entidad.</t>
  </si>
  <si>
    <t>3. Definir un cronograma de verificación registral de los inmuebles con el fin de revisar las situaciones jurídicas que sobre los mismos se puedan presentar.</t>
  </si>
  <si>
    <t>Cronograma de verificación registral de los inmuebles de propiedad de la Agencia de Desarrollo Rural – ADR</t>
  </si>
  <si>
    <t>Líder administrativo</t>
  </si>
  <si>
    <r>
      <rPr>
        <b/>
        <sz val="12"/>
        <rFont val="Arial"/>
        <family val="2"/>
      </rPr>
      <t>Junio 2023:</t>
    </r>
    <r>
      <rPr>
        <sz val="12"/>
        <rFont val="Arial"/>
        <family val="2"/>
      </rPr>
      <t xml:space="preserve"> De acuerdo a la evidencia aportada el área de Gestión Administrativa esta Oficina de Control Interno evidenció que: 
- Se estableció el cronograma de actividades de la verificación registral para visitar los Distritos de Adecuación de Tierras de enero a diciembre de la vigencia 2022, como actividad principal a desarrollar </t>
    </r>
    <r>
      <rPr>
        <i/>
        <sz val="12"/>
        <rFont val="Arial"/>
        <family val="2"/>
      </rPr>
      <t xml:space="preserve">"Adelantar la verificación registral de los bienes inmuebles de propiedad de la Agencia de Desarrollo Rural ADR, con el fin de verificar las situaciones jurídicas que sobre los mismos se puedan presentar." 
</t>
    </r>
    <r>
      <rPr>
        <sz val="12"/>
        <rFont val="Arial"/>
        <family val="2"/>
      </rPr>
      <t>Respecto con las evidencias aportadas y de acuerdo a lo evidenciado por la Oficina de Control Interno en el seguimiento a junio 2022 se considera que la acción propuesta se cumple.</t>
    </r>
  </si>
  <si>
    <t>4. Producto de la revisión remitir los oficios y memorandos a la dependencia encargada para el apoyo de las acciones jurídicas y administrativas a que hubiere lugar.</t>
  </si>
  <si>
    <t>Remisión de memorandos de solicitud de saneamiento a las áreas correspondientes.</t>
  </si>
  <si>
    <r>
      <rPr>
        <b/>
        <sz val="12"/>
        <rFont val="Arial"/>
        <family val="2"/>
      </rPr>
      <t>Junio 2023:</t>
    </r>
    <r>
      <rPr>
        <sz val="12"/>
        <rFont val="Arial"/>
        <family val="2"/>
      </rPr>
      <t xml:space="preserve"> De acuerdo a la evidencia aportada el área de Gestión Administrativa esta Oficina de Control Interno evidenció que: 
- Se emitiò el memorando Nª 20226100081402 del 8 noviembre 2022 de asunto "Verificación del alcance juridico de las actas Incoder en liquidación No. 0017 y 0059 de 2016 en transferencia de predios a favor de la ADRy de la ANT" enviado a la Agencia Nacional de Tierras.
- Respuestas por parte de la Agencia Nacional de Tierras a través de memorando Nª 20224301618641 del 13 diciembre 2022 donde hace alcance al estudio de los titulos de los predios pertenencientes a esta entidad que se encuentrana nombre de la ADR.
- Se emitieeron memorandos Nª 20226000034603, 20226000020123, 20226100021313 y 20226100036873 donde se realizan distintas solicitudes sobre documentos adicionales (escrituras y cédulas catastrales de los predios de la ADR) donde estos servian de insumo para la recopilación e identificación registral de los mismos.
- Se emitió el memorando Nª 20226100024893 del 01 julio 2022 de asunto</t>
    </r>
    <r>
      <rPr>
        <i/>
        <sz val="12"/>
        <rFont val="Arial"/>
        <family val="2"/>
      </rPr>
      <t xml:space="preserve"> "Remisión de Insumo - Proceso de Cobro Coactivo adelantado por la Secretaría de Hacienda del municipio de Toca (Boyacá)"</t>
    </r>
    <r>
      <rPr>
        <sz val="12"/>
        <rFont val="Arial"/>
        <family val="2"/>
      </rPr>
      <t xml:space="preserve"> enviado a la Jefe de la Oficina Jurídica.
- Se emitieron distintos requerimiento a través de correos electrònicos solicitando a distintas entidades pùblicas documentación de 
Respecto con las evidencias aportadas y de acuerdo a lo evidenciado por la Oficina de Control Interno en el seguimiento a junio 2022 se considera que la acción propuesta se cumple.
</t>
    </r>
  </si>
  <si>
    <t>Incumplimiento de lineamientos procedimentales para la adecuación y mantenimiento de la infraestructura física de las sedes de la Entidad</t>
  </si>
  <si>
    <t xml:space="preserve">1. Revisar, ajustar y actualizar el procedimiento PR-GAD-001, correspondiente al proceso “Gestión Administrativa” teniendo en cuenta la operatividad del proceso en lo referente a la identificación, priorización y ejecución de necesidades y la normatividad vigente aplicable; ajustar los controles y lineamientos en donde, se establezca responsable, periodicidad, se defina como se va a realizar la actividad y la evidencia que soporte su cumplimiento. </t>
  </si>
  <si>
    <t xml:space="preserve">Procedimiento PR-GAD-001 actualizado </t>
  </si>
  <si>
    <r>
      <rPr>
        <b/>
        <sz val="12"/>
        <rFont val="Arial"/>
        <family val="2"/>
      </rPr>
      <t xml:space="preserve">
Junio 2023</t>
    </r>
    <r>
      <rPr>
        <sz val="12"/>
        <rFont val="Arial"/>
        <family val="2"/>
      </rPr>
      <t xml:space="preserve">: De acuerdo a la evidencia aportada el área de Gestión Administrativa esta Oficina de Control Interno evidenció que:
- En el aplicativo Isolucion se actualizó el procedimiento PR-GAD-001 V3 Adecuación y Mantenimiento de la Infraestructura Física el día 15 de Junio 2022.
Respecto con las evidencias aportadas y de acuerdo a lo evidenciado por la Oficina de Control Interno en el seguimiento a junio 2023 se considera que la acción propuesta se cumple.
</t>
    </r>
    <r>
      <rPr>
        <b/>
        <sz val="12"/>
        <rFont val="Arial"/>
        <family val="2"/>
      </rPr>
      <t xml:space="preserve">Efectividad: </t>
    </r>
    <r>
      <rPr>
        <sz val="12"/>
        <rFont val="Arial"/>
        <family val="2"/>
      </rPr>
      <t>Frente a la efectividad de la acción propuesta la Oficina de Control Interno corroboró que se han realizado visitas a las UTT´s y a las áreas a nivel central así:
- Acta de visita a la UTT Nª 9 Popayán con el objetivo</t>
    </r>
    <r>
      <rPr>
        <i/>
        <sz val="12"/>
        <rFont val="Arial"/>
        <family val="2"/>
      </rPr>
      <t xml:space="preserve"> "Realizar la identificación de las necesidades de mantenimiento y adecuación de las Sede de la UTT No. 9 - Popayán." </t>
    </r>
    <r>
      <rPr>
        <sz val="12"/>
        <rFont val="Arial"/>
        <family val="2"/>
      </rPr>
      <t>del 9-10 febrero 2023, donde se hace inspección de los espacios y el mantenimiento requeridos de los mismos.
-Acta de visita a la UTT Nª 11 Neiva con el objetivo</t>
    </r>
    <r>
      <rPr>
        <i/>
        <sz val="12"/>
        <rFont val="Arial"/>
        <family val="2"/>
      </rPr>
      <t xml:space="preserve"> "Realizar la identificación de las necesidades de mantenimiento y adecuación de las Sede de la UTT No. 11 - Neiva"</t>
    </r>
    <r>
      <rPr>
        <sz val="12"/>
        <rFont val="Arial"/>
        <family val="2"/>
      </rPr>
      <t xml:space="preserve"> del 6-7 febrero 2023, donde se hace inspección de los espacios y el mantenimiento requeridos de los mismos.
- Acta de visita a la UTT Nª 5 Medellin on el objetivo </t>
    </r>
    <r>
      <rPr>
        <i/>
        <sz val="12"/>
        <rFont val="Arial"/>
        <family val="2"/>
      </rPr>
      <t xml:space="preserve">"Realizar la identificación de las necesidades de mantenimiento y adecuación de las Sede de la UTT No. 5 Medellin." </t>
    </r>
    <r>
      <rPr>
        <sz val="12"/>
        <rFont val="Arial"/>
        <family val="2"/>
      </rPr>
      <t>del 16-17 febrero 2023, donde se hace inspección de los espacios y el mantenimiento requeridos de los mismos.
- Acta de visita a la UTT Nª 6 Manizales on el objetivo "</t>
    </r>
    <r>
      <rPr>
        <i/>
        <sz val="12"/>
        <rFont val="Arial"/>
        <family val="2"/>
      </rPr>
      <t>Realizar la identificación de las necesidades de mantenimiento y adecuación de las Sede de la UTT No. 6 Manizales."</t>
    </r>
    <r>
      <rPr>
        <sz val="12"/>
        <rFont val="Arial"/>
        <family val="2"/>
      </rPr>
      <t xml:space="preserve"> del 14-15 febrero 2023, donde se hace inspección de los espacios y el mantenimiento requeridos de los mismos.
- Acta de visita a la UTT Nª 2 Cartagena con el objetivo </t>
    </r>
    <r>
      <rPr>
        <i/>
        <sz val="12"/>
        <rFont val="Arial"/>
        <family val="2"/>
      </rPr>
      <t>"Realizar la identificación de las necesidades de mantenimiento y adecuación de las Sede de la UTT No. 2 Cartagena."</t>
    </r>
    <r>
      <rPr>
        <sz val="12"/>
        <rFont val="Arial"/>
        <family val="2"/>
      </rPr>
      <t xml:space="preserve"> del 27 de febrero 2023, donde se hace inspección de los espacios y el mantenimiento requeridos de los mismos.
- Acta de visita a la UTT Nª 8 Ibague con el objetivo "</t>
    </r>
    <r>
      <rPr>
        <i/>
        <sz val="12"/>
        <rFont val="Arial"/>
        <family val="2"/>
      </rPr>
      <t xml:space="preserve">Realizar la identificación de las necesidades de mantenimiento y adecuación de las Sede de la UTT No. 8 Ibague." </t>
    </r>
    <r>
      <rPr>
        <sz val="12"/>
        <rFont val="Arial"/>
        <family val="2"/>
      </rPr>
      <t xml:space="preserve">del 01 marzo 2023, donde se hace inspección de los espacios y el mantenimiento requeridos de los mismos.
- Acta de visita a la Sede Central con el objetivo </t>
    </r>
    <r>
      <rPr>
        <i/>
        <sz val="12"/>
        <rFont val="Arial"/>
        <family val="2"/>
      </rPr>
      <t xml:space="preserve">"Realizar la identificación de las necesidades de mantenimiento y adecuación de la Sede Central - Bogotá" </t>
    </r>
    <r>
      <rPr>
        <sz val="12"/>
        <rFont val="Arial"/>
        <family val="2"/>
      </rPr>
      <t>del 06 marzo 2023, donde se hace inspección de los espacios y el mantenimiento requeridos de los mismos.</t>
    </r>
  </si>
  <si>
    <r>
      <t xml:space="preserve">
De acuerdo a la evidencia aportada el área de Gestión Administrativa esta Oficina de Control Interno concluye que:
Respecto con la verificación realizada por la OCI se corroboró la actualización del procedimientos PR-GAD-001 en el aplicativo Isolucion el día 15 de junio 2022 por lo tanto se considera que la accion propuesta se cumple. 
De otra parte, y de acuerdo con la verificación realizada por la Oficina de Control Interno para probar la efectividad de la acción propuesta se requirió lo siguiente:
-Con respecto al literal a.iteral </t>
    </r>
    <r>
      <rPr>
        <i/>
        <sz val="12"/>
        <rFont val="Arial"/>
        <family val="2"/>
      </rPr>
      <t xml:space="preserve">a. Deficiencias en la identificación y priorización de necesidades de adecuación y mantenimiento </t>
    </r>
    <r>
      <rPr>
        <sz val="12"/>
        <rFont val="Arial"/>
        <family val="2"/>
      </rPr>
      <t>y</t>
    </r>
    <r>
      <rPr>
        <i/>
        <sz val="12"/>
        <rFont val="Arial"/>
        <family val="2"/>
      </rPr>
      <t xml:space="preserve"> b. Falta de oportunidad en la ejecución de adecuaciones y mantenimientos en la Entidad,</t>
    </r>
    <r>
      <rPr>
        <sz val="12"/>
        <rFont val="Arial"/>
        <family val="2"/>
      </rPr>
      <t xml:space="preserve"> se verificó lo siguiente:</t>
    </r>
    <r>
      <rPr>
        <i/>
        <sz val="12"/>
        <rFont val="Arial"/>
        <family val="2"/>
      </rPr>
      <t xml:space="preserve">
</t>
    </r>
    <r>
      <rPr>
        <sz val="12"/>
        <rFont val="Arial"/>
        <family val="2"/>
      </rPr>
      <t xml:space="preserve">Las actas de las visitas que tienen como objetivo </t>
    </r>
    <r>
      <rPr>
        <i/>
        <sz val="12"/>
        <rFont val="Arial"/>
        <family val="2"/>
      </rPr>
      <t xml:space="preserve">"Realizar la identificación de las necesidades de mantenimiento y adecuación de las Sedes UTT´s N° 2,5,6,7,8,9 y la Sede Central de Bogotá." </t>
    </r>
    <r>
      <rPr>
        <sz val="12"/>
        <rFont val="Arial"/>
        <family val="2"/>
      </rPr>
      <t>donde se evidenciaron las necesidades y mantenimientos que se deben realizar dentro de las mismas.</t>
    </r>
    <r>
      <rPr>
        <i/>
        <sz val="12"/>
        <rFont val="Arial"/>
        <family val="2"/>
      </rPr>
      <t xml:space="preserve">
</t>
    </r>
    <r>
      <rPr>
        <sz val="12"/>
        <rFont val="Arial"/>
        <family val="2"/>
      </rPr>
      <t xml:space="preserve">
Adicionalmente se aportó como evidencia el cronograma aprobado de las visitas a las UTT y Nivel Central de la vigencia 2023 y los resultados generados de estas visitas de enero a mayo 2023, para la validación de los bienes muebles en las distintas áreas de la ADR.
No obstante como complemento de la verificación de la efectividad de este hallazgo se tendrá en cuenta que a partir de la ejecución de la actividad </t>
    </r>
    <r>
      <rPr>
        <i/>
        <sz val="12"/>
        <rFont val="Arial"/>
        <family val="2"/>
      </rPr>
      <t xml:space="preserve">"Realizar las obras de adecuación y reparaciones de las  sedes donde adelanta su operación la Agencia de Desarrollo Rural" </t>
    </r>
    <r>
      <rPr>
        <sz val="12"/>
        <rFont val="Arial"/>
        <family val="2"/>
      </rPr>
      <t xml:space="preserve"> consignada dentro del Plan de Acción 2023 de la cual es responsable la Dirección Administrativa donde con la misma se probará efectividad el hallazgo Nª 7 del informe OCI-2021-029 será coroborada con el cumplimiento del 100% de la ejecución de las mismas al final de la vigencia 2023.</t>
    </r>
  </si>
  <si>
    <t>2. Socializar el procedimiento al interior de la entidad a través de correo electrónico.
Con los directores de la UTT o sus delegados realizar mesa de trabajo para socializarles el procedimiento haciendo énfasis en el formato de priorización y en las actividades de control relacionadas con la misma.</t>
  </si>
  <si>
    <t>Correo electrónico
Acta de reunión y registro de asistencia.</t>
  </si>
  <si>
    <r>
      <t xml:space="preserve">
</t>
    </r>
    <r>
      <rPr>
        <b/>
        <sz val="12"/>
        <rFont val="Arial"/>
        <family val="2"/>
      </rPr>
      <t xml:space="preserve">Junio 2023: </t>
    </r>
    <r>
      <rPr>
        <sz val="12"/>
        <rFont val="Arial"/>
        <family val="2"/>
      </rPr>
      <t>De acuerdo a la evidencia aportada el área de Gestión Administrativa esta Oficina de Control Interno evidenció que:
- Se evidenció la socialización de la actualización del procedimiento PR-GAD-001 del proceso de Gestión Administrativa difundida a través de cápsula informativa el día 28 de junio 2022 a todos los colaboradores de la ADR.
Respecto a las evidencias aportadas y de acuerdo con lo evidenciado por la Oficina de Control Interno en el seguimiento a junio 2023 se considera que la acción se encuentra en estado incumplida - vencida, ya que como meta se relaciona la generación del acta de reunión y registro de asistencia de la mesa de trabajo, y socialización del procedimiento con los directores de las UTT y/o su delegados</t>
    </r>
  </si>
  <si>
    <r>
      <rPr>
        <b/>
        <sz val="12"/>
        <rFont val="Arial"/>
        <family val="2"/>
      </rPr>
      <t>Junio 2023</t>
    </r>
    <r>
      <rPr>
        <sz val="12"/>
        <rFont val="Arial"/>
        <family val="2"/>
      </rPr>
      <t>: De acuerdo a la evidencia aportada el área de Gestión Documental esta Oficina de Control Interno concluye que:
Teniendo en cuenta que se relaciona la socialización de la actualización del procedimiento a los colaboradores de la ADR, se asigna un porcentaje del 33% al haber remitido la cápsula informativa por parte de la Oficina de Comunicaciones. Al respecto, es importante informar que la acción se encuentra incumplida y vencida hasta que no se corrobore soporte que sustente lo enunciado en la meta establecida.</t>
    </r>
  </si>
  <si>
    <t>Falta de documentación de las actividades realizadas.</t>
  </si>
  <si>
    <t>3. Compilar la documentación definida como evidencia en cada una de las actividades realizadas del cumplimiento las mismas, con el fin de soportar la gestión realizada, esto mediante el suministro y actualización de la información en el repositorio (SharePoint) donde se conserve la documentación del cumplimiento del procedimiento.</t>
  </si>
  <si>
    <t>Carpeta creada (SharePoint – Secretaría General) y actualizada de forma bimestral</t>
  </si>
  <si>
    <r>
      <rPr>
        <b/>
        <sz val="12"/>
        <color theme="1"/>
        <rFont val="Arial"/>
        <family val="2"/>
      </rPr>
      <t xml:space="preserve">
Junio 2023: </t>
    </r>
    <r>
      <rPr>
        <sz val="12"/>
        <color theme="1"/>
        <rFont val="Arial"/>
        <family val="2"/>
      </rPr>
      <t xml:space="preserve">De acuerdo a la evidencia aportada el área de Gestión Administrativa esta Oficina de Control Interno evidenció que:
- Se evidenció el pantallazo del repositorio de la Dirección Administrativa donde se encuentran consolidadas las actividades que se llevan a cabo respecto a la adecuación y mantenimiento de la infraestructura física de las sedes de la Entidad.
Respecto con las evidencias aportadas y de acuerdo a lo evidenciado por la Oficina de Control Interno en el seguimiento a junio 2023 se considera que la acción propuesta se cumple.
</t>
    </r>
    <r>
      <rPr>
        <b/>
        <sz val="12"/>
        <color theme="1"/>
        <rFont val="Arial"/>
        <family val="2"/>
      </rPr>
      <t xml:space="preserve">Efectividad: </t>
    </r>
    <r>
      <rPr>
        <sz val="12"/>
        <color theme="1"/>
        <rFont val="Arial"/>
        <family val="2"/>
      </rPr>
      <t>Frente a la efectividad de la acción propuesta la Oficina de Control Interno corroboró que se han realizado visitas a las UTT´s y a las áreas a nivel central así:
- Acta de visita a la UTT Nª 9 Popayán con el objetivo "Realizar la identificación de las necesidades de mantenimiento y adecuación de las Sede de la UTT No. 9 - Popayán." del 9-10 febrero 2023, donde se hace inspección de los espacios y el mantenimiento requeridos de los mismos.
-Acta de visita a la UTT Nª 11 Neiva con el objetivo "Realizar la identificación de las necesidades de mantenimiento y adecuación de las Sede de la UTT No. 11 - Neiva" del 6-7 febrero 2023, donde se hace inspección de los espacios y el mantenimiento requeridos de los mismos.
- Acta de visita a la UTT Nª 5 Medellin on el objetivo "Realizar la identificación de las necesidades de mantenimiento y adecuación de las Sede de la UTT No. 5 Medellin." del 16-17 febrero 2023, donde se hace inspección de los espacios y el mantenimiento requeridos de los mismos.
- Acta de visita a la UTT Nª 6 Manizales on el objetivo "Realizar la identificación de las necesidades de mantenimiento y adecuación de las Sede de la UTT No. 6 Manizales." del 14-15 febrero 2023, donde se hace inspección de los espacios y el mantenimiento requeridos de los mismos.
- Acta de visita a la UTT Nª 2 Cartagena con el objetivo "Realizar la identificación de las necesidades de mantenimiento y adecuación de las Sede de la UTT No. 2 Cartagena." del 27 de febrero 2023, donde se hace inspección de los espacios y el mantenimiento requeridos de los mismos.
- Acta de visita a la UTT Nª 8 Ibague con el objetivo "Realizar la identificación de las necesidades de mantenimiento y adecuación de las Sede de la UTT No. 8 Ibague." del 01 marzo 2023, donde se hace inspección de los espacios y el mantenimiento requeridos de los mismos.
- Acta de visita a la Sede Central con el objetivo "Realizar la identificación de las necesidades de mantenimiento y adecuación de la Sede Central - Bogotá" del 06 marzo 2023, donde se hace inspección de los espacios y el mantenimiento requeridos de los mismos.</t>
    </r>
  </si>
  <si>
    <r>
      <rPr>
        <b/>
        <sz val="12"/>
        <rFont val="Arial"/>
        <family val="2"/>
      </rPr>
      <t xml:space="preserve">
Junio 2023: </t>
    </r>
    <r>
      <rPr>
        <sz val="12"/>
        <rFont val="Arial"/>
        <family val="2"/>
      </rPr>
      <t>De acuerdo a la evidencia aportada el proceso de Gestión Administrativa esta Oficina de Control Interno concluye que:
- Dentro del repositorio Sharepoint del proceso de Gestión Administrativa donde se encuentran consolidadas las actividades que se llevan a cabo respecto a la adecuación y mantenimiento de la infraestructura física de las sedes de la Entidad, por lo que se corrobora el cumplimiento de la acción propuesta.
De otra parte, y de acuerdo con la verificación realizada por la Oficina de Control Interno para probar la efectividad de la acción propuesta se requiere lo siguiente:
- De acuerdo a lo mencionado en el informe OCI-2021-029 la desviación descrita en el hallazgo en el literal a. Deficiencias en la identificación y priorización de necesidades de adecuación y mantenimiento y b. Falta de oportunidad en la ejecución de adecuaciones y mantenimientos en la Entidad por lo tanto se aportó a esta OCI las actas de las visitas que tienen como objetivo Realizar la identificación de las necesidades de mantenimiento y adecuación de las Sedes UTT´s N° 2,5,6,7,8,9 y la Sede Central de Bogotá.
- Adicionalmente se aportó como evidencia el cronograma aprobado de las visitas a las UTT y Nivel Central de la vigencia 2023 y los resultados generados de estas visitas de enero a mayo 2023, para la validación de los bienes muebles en las distintas áreas de la ADR.
Por lo anteriorse corroboró la efectividad de los controles adoptados al realizar las visitas a las sedes de la ADR para verificar los mantenimientos requeridos y la priorización de la actividades a realizar, por ende se da por efectiva la acción  3.</t>
    </r>
  </si>
  <si>
    <t>Inconsistencias en los reportes de avance de ejecución del Plan de Acción 2021</t>
  </si>
  <si>
    <t>De acuerdo a la evidencia aportada el área de Gestión Administrativa esta Oficina de Control Interno concluye que:
- Se generaron los correos electrònicos en los meses de marzo y mayo 2023 sobre del reporte y seguimiento del Plan de Acción 2023 hacia la Lìder Administrativa de la ADR, por lo que se corrobora el cumplimiento de la acción propuesta.
Se realizó la verificación y se corrobora el cumplimiento de la acción propuesta y la meta, No obstante, se verificarà la efectividad por parte de la OCI hasta el final de la vigencia 2023 donde se evidencie el cumplimiento de las actividades plasmadas por parte del Proceso de Gestión Administrativa en el aplicativo Isolucion y estas evidencias se tendràn en cuenta en el próximo seguimiento que se realice por parte de la Oficina de Control Interno</t>
  </si>
  <si>
    <t>AUDITORÍA VIGENCIA 2021 (INFORME OCI-2023-029)</t>
  </si>
  <si>
    <t>OCI-2023-029</t>
  </si>
  <si>
    <t>Debilidades y/o deficiencias en las gestiones de asignación, administración y control de bienes devolutivos</t>
  </si>
  <si>
    <t>Incorrección en el cálculo de la depreciación contable de los activos de la entidad y ausencia de avalúos en bienes muebles</t>
  </si>
  <si>
    <t>Debilidades en la parametrización y/o cargue de información del Sistema de control de inventarios, que no permita un adecuado cálculo de los aspectos requeridos.</t>
  </si>
  <si>
    <t>1. Gestionar desde la Secretaria General la adquisición de un aplicativo de inventario</t>
  </si>
  <si>
    <t>1. Contrato de adquisición del aplicativo.</t>
  </si>
  <si>
    <t>Gestión Administrativa (Secretaria General)</t>
  </si>
  <si>
    <t>2. Realizar el análisis de las cuentas contables de cada bien para verificar la correcta clasificación de los mismos llevándolo a mesas de trabajo con la dirección financiera y realizar los ajustes pertinentes.</t>
  </si>
  <si>
    <t>2. Mesa de trabajo -Sistema ajustado</t>
  </si>
  <si>
    <t>Incongruencia y/o flexibilidad de lo dispuesto en el manual de políticas contables de la Entidad.</t>
  </si>
  <si>
    <t>Analizar la viabilidad de actualización de las vidas útiles del manual Políticas Contables.</t>
  </si>
  <si>
    <t>Mesa de trabajo con la Dirección Financiera</t>
  </si>
  <si>
    <t>Desconocimiento, aplicación o interpretación incorrecta de la normatividad vigente aplicable.</t>
  </si>
  <si>
    <t>Verificar cuales son los bienes muebles que se encuentran en marcados en la circular 060 del 2015 de la contaduría general de la nación y elaborar un informe para la Secretaria General con la identificación de la necesidad.</t>
  </si>
  <si>
    <t>Informe</t>
  </si>
  <si>
    <t xml:space="preserve">Existencia de bienes sin cobertura de póliza multiriesgo, e Inaplicabilidad procedimental y/o insuficiencia de las gestiones para la reposición de bienes por pérdida o siniestros
</t>
  </si>
  <si>
    <t>Falta de articulación entre los actores que intervienen en el proceso, que permita la generación de una comunicación asertiva y oportuna.</t>
  </si>
  <si>
    <t>Actualizar el procedimiento de Seguros PR-(GAD-004) PLAN DE SEGUROS</t>
  </si>
  <si>
    <t>Procedimiento codificado en el SIG.</t>
  </si>
  <si>
    <t>Desconocimiento, aplicación o interpretación incorrecta de normatividad relacionada con el aseguramiento de los bienes de la Entidad.</t>
  </si>
  <si>
    <t>Socializar la actualización al procedimiento PR-(GAD-004) PLAN DE SEGUROS entre los diferentes actores que intervienen en el proceso.</t>
  </si>
  <si>
    <t>Lista de asistencia y/o grabación.</t>
  </si>
  <si>
    <t>Inaplicabilidad de los lineamientos internos, frente a siniestros que se presenten con bienes muebles.</t>
  </si>
  <si>
    <t>Mediante circular se Comunicara a nivel nacional, los lineamientos y las políticas internas de la ADR en el aseguramiento de bienes y reporte de siniestros.</t>
  </si>
  <si>
    <t>Circular emitida</t>
  </si>
  <si>
    <t xml:space="preserve">Inconsistencias e incumplimiento en los reportes de Plan de Acción y ausencia de priorización de actividades de intervención para adecuación y/o mantenimiento en articulación con los indicadores propuestos </t>
  </si>
  <si>
    <r>
      <rPr>
        <b/>
        <u/>
        <sz val="12"/>
        <color theme="1"/>
        <rFont val="Arial"/>
        <family val="2"/>
      </rPr>
      <t>NO ACEPTADO:</t>
    </r>
    <r>
      <rPr>
        <sz val="12"/>
        <color theme="1"/>
        <rFont val="Arial"/>
        <family val="2"/>
      </rPr>
      <t xml:space="preserve">
Encontramos que el hallazgo “Inconsistencias o incumplimiento en los reportes de Plan de Acción y ausencia de priorización de actividades en articulación con los indicadores propuestos.” Está relacionado a las directrices y lineamiento procedimentales que hacen parte de la oficina de planeación. Por lo tanto, consideramos que desde nuestra dependencia no podemos subsanar ajustar o proponer ajustes por cuanto las directrices para la elaboración, construcción y articulación y/o planeación están dadas por la misma oficina. Teniendo en cuenta que tanto el aplicativo ISOLUCION y la herramienta de formato “PLAN DE ACCION” es establecida por la oficina de planeación, llama la atención que durante todo el año no ha habido pronunciamiento alguno al respecto de los observado por ustedes.
</t>
    </r>
    <r>
      <rPr>
        <b/>
        <u/>
        <sz val="12"/>
        <color theme="1"/>
        <rFont val="Arial"/>
        <family val="2"/>
      </rPr>
      <t>CONCEPTO OCI:</t>
    </r>
    <r>
      <rPr>
        <sz val="12"/>
        <color theme="1"/>
        <rFont val="Arial"/>
        <family val="2"/>
      </rPr>
      <t xml:space="preserve">
Frente a la respuesta dada por parte de los responsables de la unidad auditada, la Oficina de Control Interno considera que: En cuanto a que el hallazgo “Está relacionado a las directrices y lineamiento procedimentales que hacen parte de la oficina de planeación. Por lo tanto, consideramos que desde nuestra dependencia no podemos subsanar ajustar o proponer ajustes por cuanto las directrices para la elaboración, construcción y articulación y/o planeación están dadas por la misma oficina”, se considera que lo expuesto por parte de la Secretaría General no desvirtúa lo observado por el equipo auditor, toda vez que, el Sistema de Gestión de la Agencia de Desarrollo Rural es a través de enfoque por procesos, en los cuales, independientemente del área que lidera cada proceso, se debe tener claro que para una adecuada gestión institucional en el desarrollo de los mismos se ven involucrados diferentes actores que tienen responsabilidades claramente definidas y que su desconocimiento no los exime de su cumplimiento. De esta manera, en lo que respecta al procedimiento de “FORMULACIÓN, SEGUIMIENTO Y AJUSTES A PLAN DE ACCIÓN Y PLAN ESTRATÉGICO INSTITUCIONAL”, en su numeral 6 “Desarrollo”, actividad 3, se indica que la formulación del Plan de acción es una actividad cuya responsabilidad recae sobre todas las dependencias de la Entidad, bajo el liderazgo de la Oficina de Planeación en su rol de segunda línea de defensa, por ende, en este caso específico se entiende que la Secretaría General participó en la formulación de los indicadores del plan de acción de la vigencia 2023. A esto se suma, que los procesos tienen la obligación de reportar periódicamente los avances que se presentan frente a cada indicador, por lo cual, no es bien recibido señalar que las desviaciones o inconsistencias de los reportes realizados se le endilguen a la Oficina de Planeación. Aunado a ello, se considera que no se realizó un análisis completo de lo que contempla el reporte de hallazgo, puesto que no hubo justificación frente a las observaciones relacionadas con la planeación de las adecuaciones y/o mantenimientos a realizar en la presente vigencia, sumado a que no se indicó las razones de la ausencia documental de priorización de estas intervenciones. A su vez, la Secretaría General no se manifestó frente a las inconsistencias en los reportes que se realizan a la plataforma SPI del Departamento nacional de Planeación, en lo que concierne al proyecto de inversión denominado “Adecuación y Dotación de Sedes Administrativas a Nivel Nacional - BPIN 2021011000290”. Por lo expuesto, el hallazgo se mantiene en firme, por lo cual será necesario la formulación de un plan de mejoramiento con el fin de subsanar las causas que dieron origen al mismo y que deberá ser comunicado a la Oficina de Control Interno a través de Memorando.</t>
    </r>
  </si>
  <si>
    <t>ACCIONES  INFORME OCI-2019-015</t>
  </si>
  <si>
    <t>ACCIONES  INFORME OCI-2021-029</t>
  </si>
  <si>
    <t>Código: F-EVI-015</t>
  </si>
  <si>
    <t>Versión: 6</t>
  </si>
  <si>
    <t>Página 1 de 1</t>
  </si>
  <si>
    <t>OCI-2024-013</t>
  </si>
  <si>
    <t>Servicio al Ciudadano</t>
  </si>
  <si>
    <t>Omisión de lineamientos procedimentales y desactualización de la documentación relacionada con la oferta institucional, Trámites y Servicios</t>
  </si>
  <si>
    <t>►Debilidades en la planeación de las actividades propias del proceso.
►Desconocimiento y/o falta de socialización de los lineamientos asociados al control documental de la Entidad.
►Aplicación inadecuada de los lineamientos procedimentales establecidos para la divulgación de la oferta institucional, trámites y servicios.
►Aplicación inadecuada o desconocimiento de la normatividad relacionada con el tratamiento de datos personales.
►Debilidad en la ejecución de los controles establecidos en el procedimiento.</t>
  </si>
  <si>
    <t xml:space="preserve">Actualizar el procedimiento
y sus documentos
</t>
  </si>
  <si>
    <t xml:space="preserve">1 procedimiento
actualizado </t>
  </si>
  <si>
    <t>Secretaria General
– Servicio al
Ciudadano</t>
  </si>
  <si>
    <t>Incumplimiento de los lineamientos establecidos en la Norma Técnica Colombiana 6047, específicamente en la zona de atención al ciudadano</t>
  </si>
  <si>
    <t xml:space="preserve">►Desconocimiento de la normatividad asociada con Accesibilidad de Medios Físicos. (Norma Técnica Colombiana 6047).
►Debilidades en la definición de controles que permitan garantizar el cumplimiento de los criterios establecidos en materia de medios físicos.
►No se tiene definido el proceso que coordine el cumplimiento de estos lineamientos.
</t>
  </si>
  <si>
    <t>ver: Matriz de adecuaciones Cartagena</t>
  </si>
  <si>
    <t xml:space="preserve">Secretaria General
</t>
  </si>
  <si>
    <t>ver: Matriz de adecuaciones Popayán</t>
  </si>
  <si>
    <t>FORMATO DE RESPUESTA A HALLAZGOS # 2 "ACCESIBILIDAD" CONTROL INTERNO CARTAGENA</t>
  </si>
  <si>
    <t>NUMERAL</t>
  </si>
  <si>
    <t>DESCRIPCION</t>
  </si>
  <si>
    <t>OBSERVACION</t>
  </si>
  <si>
    <t>JUSTIFICACION</t>
  </si>
  <si>
    <t>ACCION DE MEJORA</t>
  </si>
  <si>
    <t>CUMPLIMIENTO</t>
  </si>
  <si>
    <t xml:space="preserve">7.4 </t>
  </si>
  <si>
    <t>Pasillos Internos</t>
  </si>
  <si>
    <t>El espacio para que una silla de ruedas dé un giro de 180° no debe ser inferior a 200 cm en la dirección de desplazamiento y no menos de 150 cm de ancho</t>
  </si>
  <si>
    <t>El espacio de giro es inferior a 150 cm de ancho, en consecuencia no se cumple el criterio. Se observan obstáculos como filtro de agua y sillas.</t>
  </si>
  <si>
    <t xml:space="preserve">Dado que dos pasillos de la sede tienen un ancho de 90 cm. Se debe eliminar cualquier obstáculos como extintores, sillas, filtros de agua. 
Para las zonas de giro se propone demarcar en piso 4 áreas al interior de la oficina, que cumplen con la normatividad. Con un mínimo de 1,50 mts x 1,50 mts. El área señalizada debe permanecer libre de obstáculos. </t>
  </si>
  <si>
    <t xml:space="preserve">- El movimiento de los extintores y la pintura. </t>
  </si>
  <si>
    <t>Espacios para Maniobrar</t>
  </si>
  <si>
    <t>¿Se proporciona un espacio de maniobra despejado de al menos 150 cm de diámetro al frente del mostrador? Se prefieren 180 cm</t>
  </si>
  <si>
    <t>En el área de atención al ciudadano se deben girar el sentido de las sillas al publico para crear un área donde se cumpla la norma.</t>
  </si>
  <si>
    <t xml:space="preserve">Mover las sillas de acuerdo a la posición mostrada en el plano. </t>
  </si>
  <si>
    <t>Altura del escritorio de atención al ciudadano</t>
  </si>
  <si>
    <t>¿El nivel del mostrador está entre 74 cm a 80 cm desde el suelo?</t>
  </si>
  <si>
    <t>La altura del mostrador es de 84 cm sobre el nivel del suelo, por lo tanto, no se cumple el criterio definido en este numeral</t>
  </si>
  <si>
    <t>Modificar el mueble de atención al ciudadano.</t>
  </si>
  <si>
    <t xml:space="preserve">Modificar altura de superficie. </t>
  </si>
  <si>
    <t>¿El espacio libre por debajo de las rodillas es de mínimo 70 cm? (para silla de ruedas)</t>
  </si>
  <si>
    <t>El espacio libre por debajo de las rodillas tiene una altura de 64 cm, por lo tanto, no se cumple el criterio definido en este numeral.</t>
  </si>
  <si>
    <t>Selección de Colores y
Patrones.</t>
  </si>
  <si>
    <t>¿Tiene la edificación una marcación de los números de cada piso, en lobbies, ascensor, escaleras y cada nivel, para la ayuda en la evacuación?</t>
  </si>
  <si>
    <t>Una vez verificada el área, se observó que no existe señal del número del piso, por lo tanto no se cumple el criterio establecido.</t>
  </si>
  <si>
    <t>Solicitar mediante oficio o correo electrónico a la Administración de la propiedad horizontal el requerimiento.</t>
  </si>
  <si>
    <t>Enviar comunicación.</t>
  </si>
  <si>
    <t>Equipos Controles e
Interruptores.
41.1 Generalidades</t>
  </si>
  <si>
    <t>¿Existen perillas ovaladas y redondas? (no son adecuadas para personas con discapacidad de movilidad, personas de talla baja o menos fuerza, para niños)</t>
  </si>
  <si>
    <t>La perilla ubicada en la puerta del baño accesible es redonda, en consecuencia, no se cumple el criterio establecido, puesto que estas no son adecuadas para personas con discapacidad de movilidad, personas de talla baja o menos fuerza y niños.</t>
  </si>
  <si>
    <t>Compra e instalación de 1 manija tipo palanca. Costo estimado del material. Instalar en puerta de oficina atención al ciudadano,</t>
  </si>
  <si>
    <t xml:space="preserve">Hacer compra de material y realizar su instalación. </t>
  </si>
  <si>
    <t>Ubicación, Alturas y
Distancias.</t>
  </si>
  <si>
    <t>¿Los tomacorrientes, incluidos los de teléfono o de televisión, están ubicados a mínimo 40 cm y máximo a 100 cm, desde el piso hasta el eje?</t>
  </si>
  <si>
    <t>Se verificó la altura de los tomacorrientes evidenciando que la distancia desde el piso es de 37 cm, por lo tanto, no se cumple el criterio establecido.</t>
  </si>
  <si>
    <t>Verificar en la sede si la medida de 37 cm es al eje del tomacorriente como lo indica la norma. Esto debido a que el hallazgo se ha levantado por una diferencia de 3 cm.
Si la medida del hallazgo es correcta, se procederá a cambiar la altura del elemento en atención al ciudadano.</t>
  </si>
  <si>
    <t xml:space="preserve">Verificación de altura tomacorriente. </t>
  </si>
  <si>
    <t>Modificación altura tomacorriente.</t>
  </si>
  <si>
    <t>Ubicación de Controles
desde Las Paredes, Esquinas y
Puertas Que se Abren</t>
  </si>
  <si>
    <t>¿Los interruptores se encuentran a una distancia mínima de 60 cm medidos desde el centro del interruptor hasta el borde de la puerta o ventana?</t>
  </si>
  <si>
    <t>Se verificó la distancia desde el centro del interruptor hasta la puerta, evidenciando que la distancia es de 13,5 cm, por lo tanto, no se cumple el criterio establecido.</t>
  </si>
  <si>
    <t xml:space="preserve">Modificar la posición de interruptores de iluminación en baño de personas discapacitadas y oficina </t>
  </si>
  <si>
    <t xml:space="preserve">Modificar posición interruptores. </t>
  </si>
  <si>
    <t>Identificación De Equipos,
Controles E Interruptores.</t>
  </si>
  <si>
    <t>Todos los controles importantes deben tener una indicación en Braille. ¿Está la información en señales táctiles y Braille?</t>
  </si>
  <si>
    <t>La información de la identificación de los interruptores no se encuentra en señales táctiles ni en Braille, por lo tanto, se incumple el criterio definido.</t>
  </si>
  <si>
    <t xml:space="preserve">Se desarrollará un estudio y desarrollo técnico para diseñar la señalización requerida. Posteriormente el análisis de presupuesto para asignar el recurso necesario.
</t>
  </si>
  <si>
    <t>Realizar estudio</t>
  </si>
  <si>
    <t>Señalización
45.1 Generalidades Para la
Señalización.</t>
  </si>
  <si>
    <t>¿Para centros de atención al ciudadano, se tiene como mínimo señalización que atienda a la población sorda, donde pueda recibir información en lenguaje de señas colombiana de acuerdo a la legislación vigente?</t>
  </si>
  <si>
    <t>En la zona de atención no se cuenta con señalización que atienda a la población sorda, por lo tanto, no se cumple lo definido en el presente criterio.</t>
  </si>
  <si>
    <t>Principales Tipos de
Señales</t>
  </si>
  <si>
    <t>¿Se cuenta con señales de orientación: esquemas, planos, modelos, entre otros?</t>
  </si>
  <si>
    <t>La zona de atención al ciudadano no cuenta con señales de orientación tales como: esquemas, planos, modelos, entre otros, por lo tanto, se incumple el criterio definido.</t>
  </si>
  <si>
    <t>En Función del Receptor 45,6,1 Tableros de Información</t>
  </si>
  <si>
    <t>¿Los tableros para visualización de videos e información de medios, se colocan a una altura específica? Según 45.7.3 por debajo de 160 cm</t>
  </si>
  <si>
    <t>El televisor ubicado en la zona de atención al ciudadano tiene una altura de 165 cm, por lo tanto, supera la altura establecida, incumpliendo el criterio establecido.</t>
  </si>
  <si>
    <t xml:space="preserve">Modificar la altura de la base del televisor en atención al cliente y ajustarlo para que la cara superior del televisor quede a máximo 1,60 mts de nivel al piso. </t>
  </si>
  <si>
    <t>Modificar altura televisor. Infraestructura.</t>
  </si>
  <si>
    <t>45,7,3</t>
  </si>
  <si>
    <t>Altura Para Ubicación De Las Señales</t>
  </si>
  <si>
    <t>¿Las señales se encuentran entre 90 cm y 120 cm desde la superficie del suelo o piso?</t>
  </si>
  <si>
    <t>La señal de ruta de evacuación ubicada en la zona de atención al ciudadano cuenta con un altura de 160cm, en consecuencia se incumple el criterio establecido</t>
  </si>
  <si>
    <t>La altura actual para la señalización de evacuación cumple con los criterios de la normatividad en SST.</t>
  </si>
  <si>
    <t>N/A</t>
  </si>
  <si>
    <t>Símbolos Gráficos</t>
  </si>
  <si>
    <t>¿Los espacios o elementos accesibles están señalizados con el símbolo gráfico de accesibilidad?</t>
  </si>
  <si>
    <t>En la zona de atención al ciudadano no existen símbolos gráficos que indiquen accesibilidad, incumpliendo el criterio citado.</t>
  </si>
  <si>
    <t>Se desarrollará un estudio y desarrollo técnico para diseñar la señalización requerida. Posteriormente el análisis de presupuesto para asignar el recurso necesario.</t>
  </si>
  <si>
    <t>¿Existen símbolos gráficos que indican accesibilidad para personas con discapacidad de movilidad en cuartos sanitarios accesibles?</t>
  </si>
  <si>
    <t>En los cuartos de baño no existen símbolos gráficos que indiquen accesibilidad, por lo tanto, se incumple el criterio definido</t>
  </si>
  <si>
    <t>¿Existen símbolos gráficos que indican accesibilidad para personas con discapacidad de movilidad en espacios de observación desde sillas de ruedas y asientos accesibles?</t>
  </si>
  <si>
    <t>Al verificar la zona de atención al ciudadano, se evidenció que no existen símbolos gráficos de accesibilidad desde espacios de observación y asientos accesibles, lo que indica el incumplimiento del criterio citado</t>
  </si>
  <si>
    <t>¿Existen símbolos gráficos que indican accesibilidad para personas con discapacidad de visión en lugares en donde se suministre información audible y táctil?</t>
  </si>
  <si>
    <t>En la zona de recepción no existen símbolos gráficos que indican accesibilidad para personas con discapacidad de visión, en consecuencia, no se cumple el criterio definido en este numeral.</t>
  </si>
  <si>
    <t>¿Existen símbolos gráficos que indican accesibilidad para personas con discapacidad de suministro de un sistema de escucha de ayuda?</t>
  </si>
  <si>
    <t>No se cuenta con un símbolo gráfico que indique suministro de un sistema de escucha para personas con discapacidad auditiva, en consecuencia, no se cumple el criterio definido en este numeral.</t>
  </si>
  <si>
    <t>45,8,1</t>
  </si>
  <si>
    <t>Símbolo De Sordera E
Hipoacusia O Dificultades De
Comunicación</t>
  </si>
  <si>
    <t>¿Este símbolo se centra dentro de un cuadrado que contiene una franja en diagonal y sobre ésta la imagen de una oreja humana?</t>
  </si>
  <si>
    <t>Al verificar la zona de atención al ciudadano, se evidenció que no existen símbolos de sordera e hipoacusia, incumpliendo así con lo definido en este criterio.</t>
  </si>
  <si>
    <t>¿La imagen es de luminancia contrastante con el fondo? Se recomienda utilizar un color blanco sobre fondo azul oscuro.</t>
  </si>
  <si>
    <t>45,8,2</t>
  </si>
  <si>
    <t>Símbolo De Ceguera O
Ambliopía</t>
  </si>
  <si>
    <t>¿Este símbolo contiene la imagen de una figura humana de perfil dando un paso con un bastón?</t>
  </si>
  <si>
    <t>Al verificar la zona de atención al ciudadano, se evidenció que no existen símbolos de ceguera o ambliopía, incumpliendo así con lo definido en este criterio.</t>
  </si>
  <si>
    <t>Ubicación De Las Señales 45.9.1 Ubicación Fuera De La Edificación</t>
  </si>
  <si>
    <t>¿Las señales informativas son ubicadas adyacentes a la puerta de entrada y están iluminadas y visibles claramente? ¿La señal está ubicada al lado de la cerradura?</t>
  </si>
  <si>
    <t>Al realizar la verificación de la zona, se evidenció que no existen señales informativas ubicadas de forma adyacente a la puerta de entrada, en consecuencia, no se cumple el criterio definido en este numeral.</t>
  </si>
  <si>
    <t>45,9,2</t>
  </si>
  <si>
    <t>Ubicación En La
Edificación.</t>
  </si>
  <si>
    <t>¿En las edificaciones de uso público existe un plano de orientación inmediatamente en la entrada principal?</t>
  </si>
  <si>
    <t>No existe un plano de orientación en la entrada principal de la edificación, en consecuencia, no se cumple el criterio definido en este numeral</t>
  </si>
  <si>
    <t>¿Las señales direccionales dirigen claramente las personas a las instalaciones?</t>
  </si>
  <si>
    <t>No existen señales direccionales que dirijan a las personas hacia las instalaciones, constituyéndose en un incumplimiento del requisito citado.</t>
  </si>
  <si>
    <t>¿Las señales direccionales están ubicadas en los lugares en los que se toman decisiones en cuanto a una dirección, y constituyen una secuencia de orientación lógica desde el punto inicial a los diferentes puntos de destino?</t>
  </si>
  <si>
    <t>¿Existe señalización direccional a los cuartos de baño, en todas partes de un recinto o edificación?</t>
  </si>
  <si>
    <t>No existen señales direccionales que dirijan a las personas hacia los cuartos de baño, constituyéndose en un incumplimiento del requisito citado.</t>
  </si>
  <si>
    <t>Dimensiones Para Cuartos
De Baño Accesibles A Usuarios
De Sillas De Ruedas</t>
  </si>
  <si>
    <t>El espacio de maniobra libre en el nivel del piso al frente del asiento del sanitario y el lavamanos debe ser de 150cm x 150cm</t>
  </si>
  <si>
    <t>Se incumple el criterio establecido, toda vez que, el ancho corresponde a 120 cm</t>
  </si>
  <si>
    <t>Dado que la adecuación del baños es posterior a la construcción de la oficina, por su distribución y la posición de los aparatos sanitarios, el baño se clasifica como "cuarto de baño esquinero pequeño tipo C". Aunque las dimensiones no son exactamente lo que pide la norma, si tiene un área de giro para la silla que es superior a lo mínimo requerido para este tipo de baño. Se revisará si el sobre ancho presente en el piso se puede demoler. De ser posible, se eliminará.</t>
  </si>
  <si>
    <t>24,4,1</t>
  </si>
  <si>
    <t>Generalidades</t>
  </si>
  <si>
    <t>El espacio libre mínimo al lado del asiento del sanitario debe ser de 90 cm, se prefieren 120 cm para transferencia lateral y asistencia.</t>
  </si>
  <si>
    <t>Al realizar la verificación del criterio, se determina que no cumple con lo señalado, teniendo en cuenta que el espacio libre al lado del asiento del sanitario es inferior a 90cm</t>
  </si>
  <si>
    <t>Puertas De Los Cuartos De Baño</t>
  </si>
  <si>
    <t>a puerta cuenta con manija de palanca en D</t>
  </si>
  <si>
    <t>Se incumple el criterio citado, teniendo en cuenta que la perilla de la puerta del cuarto de baño accesible es redonda.</t>
  </si>
  <si>
    <t>Compra e instalación de 1 manija tipo palanca. Costo estimado del material. Instalar en puerta de baño para personas discapacitadas.</t>
  </si>
  <si>
    <t>Hacer compra de material y realizar su instalación. Infraestructura</t>
  </si>
  <si>
    <t xml:space="preserve">* Es un solo estudio para todas las acciones propuestas, es de aclara que los recursos necesarios identificados en dicho estudio para realizar las adecuaciones identificadas están sujetas a previa aprobación de la alta dirección para la inclusión dentro del PAABS por este motivo solo se dejara expuesto la realización de un estudio hasta tanto no se cuente con los recursos </t>
  </si>
  <si>
    <t>FORMATO DE RESPUESTA A HALLAZGOS # 2 "ACCESIBILIDAD" CONTROL INTERNO POPAYAN</t>
  </si>
  <si>
    <t>¿El ancho mínimo no obstruido de los corredores es de 120 cm? Se recomienda un ancho de 180 cm</t>
  </si>
  <si>
    <t>No cumple con el criterio establecido, según las mediciones el ancho del corredor mide 100 cm y debería ser de 180 cm</t>
  </si>
  <si>
    <t>El corredor no es de uso doble sentido para el personal de accesibilidad, dada las características del pasillo, el ancho mínimo no obstruido requerido es de 90 cm .</t>
  </si>
  <si>
    <t>El espacio de giro corresponde a 140 cm de ancho, en consecuencia no se cumple el criterio.</t>
  </si>
  <si>
    <t>Se reubicaran los muebles para generar el área requerida en la norma</t>
  </si>
  <si>
    <t>Mover las sillas de acuerdo a la posición mostrada en el plano. Infraestructura.</t>
  </si>
  <si>
    <t>Defensas A Lo Largo De
Senderos Y Rampas</t>
  </si>
  <si>
    <t>Se debe colocar protección al lado del sendero para proteger a los usuarios de sillas de ruedas y a las personas que pueden caminar, contra lesiones como resultado de una caída. Véanse ejemplos de protección contra caídas, en la Figura 13 (Pág. 42).</t>
  </si>
  <si>
    <t>En el pasillo de acceso a la UTT existe una rampa de acceso, sin embargo, esta no cuenta con defensas a lo largo del sendero, incumpliendo así el criterio definido.</t>
  </si>
  <si>
    <t>Las defensas deben instalarse cuando hay cambios de nivel negativo y riesgo de caída a los costados de la rampa. En este caso, no aplica puesto que la rampa de la Sede de Popayán es incluso sumergida, contando con un limite por el cambio de nivel al piso adjunto.</t>
  </si>
  <si>
    <t>La defensa debe estar diseñada para hacer desistir a un usuario, particularmente un niño, de trepar sobre ella.</t>
  </si>
  <si>
    <t>No existen defensas a lo largo del sendero, en consecuencia, no se cumple el criterio citado</t>
  </si>
  <si>
    <t>8,2,5</t>
  </si>
  <si>
    <t>Soporte Y Guía Mediante
Pasamanos En Las Rampas</t>
  </si>
  <si>
    <t>¿Existe un pasamanos a ambos lados de una rampa si ésta excede los 80 cm de longitud?</t>
  </si>
  <si>
    <t>Los pasamanos deben instalarse cuando hay cambios de nivel negativo y riesgo de caída a los costados de la rampa. En este caso, no aplica puesto que la rampa de la Sede de Popayán es incluso sumergida, contando con un limite por el cambio de nivel al piso adjunto.</t>
  </si>
  <si>
    <t>¿La distancia mínima entre pasamanos es de 100 cm?</t>
  </si>
  <si>
    <t>En la rampa de acceso no se observó pasamano, por lo tanto, no cumple con el criterio establecido</t>
  </si>
  <si>
    <t>8,2,7</t>
  </si>
  <si>
    <t>Materiales De La Superficie De
Las Rampas</t>
  </si>
  <si>
    <t>¿Los materiales de la superficie son rígidos, con una superficie lisa y antideslizante, tanto en condiciones secas como húmedas?</t>
  </si>
  <si>
    <t>Rampa de andén sin superficie antideslizante, baldosa común, en consecuencia, se incumple el criterio citado.</t>
  </si>
  <si>
    <t>Se debe demoler el enchape e instalar un piso con la adherencia necesaria, concreto a la vista.</t>
  </si>
  <si>
    <t>Construcción de piso con superficie adherente. Infraestructura</t>
  </si>
  <si>
    <t>¿Existe protección al lado del sendero para proteger a los usuarios de sillas de ruedas y a las personas que pueden caminar, contra lesiones como resultado de una caída?</t>
  </si>
  <si>
    <t>Rampa de andén sin sendero para protección de usuarios, incumpliendo el criterio establecido</t>
  </si>
  <si>
    <t>Las caídas son por cambio de nivel desde la rampa a las zonas adyacentes laterales a la misma. En este caso, no aplica puesto que la rampa de la Sede de Popayán es incluso sumergida, no cumple con los criterios mencionados en la norma para instalar defensas.</t>
  </si>
  <si>
    <t>¿Existe una margen firme y nivelado de al menos 60 cm a los lados pertinentes?</t>
  </si>
  <si>
    <t>El margen cuenta con 50 cm, por lo tanto, no cumple con el criterio establecido.</t>
  </si>
  <si>
    <t xml:space="preserve">Esta margen debe existir adyacente a la rampa para no instalar barandas. Dado que no existe el cambio de nivel ni riesgo de caída, no aplica. </t>
  </si>
  <si>
    <t>¿Existe un soporte con una altura mínima de 15 cm al(los) lado(s) pertinente(s)?</t>
  </si>
  <si>
    <t>La altura del soporte corresponde a 10 cm, dado este resultado, no cumple con el criterio establecido.</t>
  </si>
  <si>
    <t>Los soportes deben instalarse cuando hay cambios de nivel negativo y riesgo de caída a los costados de la rampa. En este caso, no aplica puesto que la rampa de la Sede de Popayán es incluso sumergida, contando con un limite por el cambio de nivel al piso adjunto.</t>
  </si>
  <si>
    <t>¿Si un sendero a nivel o inclinado, con escalones, una rampa, terraza u otra plataforma sin protección se eleva más de 60 cm sobre el suelo adyacente, existe una defensa?</t>
  </si>
  <si>
    <t>No existen defensas para la rampa de andén, por lo tanto no existe protección de usuarios, incumpliendo el criterio citado.</t>
  </si>
  <si>
    <t>Accesorios Para Audición Y
Lectura De Labios</t>
  </si>
  <si>
    <t>¿Las áreas de recepción y los mostradores están equipados con un sistema de aumento de la audición (por ejemplo, un sistema de inducción de bucle magnético)?</t>
  </si>
  <si>
    <t>Se evidenció un incumplimiento a este criterio puesto que los mostradores no cuentan con un sistema de aumento de audición</t>
  </si>
  <si>
    <t>Equipos y Controles E Interruptores. 41,1 Generalidades</t>
  </si>
  <si>
    <t>Las perillas de las puertas son ovaladas, en consecuencia, no se cumple el criterio establecido puesto que estas no son adecuadas para personas con discapacidad de movilidad, personas de talla baja o menos fuerza y niños.</t>
  </si>
  <si>
    <t>Compra e instalación de 1 manija tipo palanca. Costo estimado del material Instalar en puerta de oficina atención al ciudadano,</t>
  </si>
  <si>
    <t>Ubicación, Alturas Y
Distancias</t>
  </si>
  <si>
    <t>¿Están instalados los interruptores a una altura entre 80 cm y 110 cm, desde el acabado del suelo hasta el eje?</t>
  </si>
  <si>
    <t>El interruptor verificado contiguo al cuarto de monitoreo posee una altura de 170 cm, por lo tanto, no se cumple el criterio establecido en este numeral.</t>
  </si>
  <si>
    <t>Aumentar la longitud del ducto, cambio de cableado eléctrico y modificación altura interruptor.</t>
  </si>
  <si>
    <t>Modificar la altura del interruptor. Infraestructura</t>
  </si>
  <si>
    <t>¿Están ubicados los interruptores mínimos a 60 cm, desde cualquier esquina interna? Preferible 70 cm</t>
  </si>
  <si>
    <t>Los interruptores están ubicados a 100 cm desde la esquina, por lo tanto, se incumple el criterio citado.</t>
  </si>
  <si>
    <t>La norma indica un mínimo de 60 cm, y sugiere pero no obliga a los 70 cm. Por lo cual la posición actual cumple.</t>
  </si>
  <si>
    <t>Se verificó la distancia desde el centro del interruptor hasta la puerta, evidenciando que la distancia es de 40 cm, por lo tanto, no se cumple el criterio establecido.</t>
  </si>
  <si>
    <t>Aumentar la longitud del ducto, cambio de cableado eléctrico y modificación distancia del interruptor al elemento.</t>
  </si>
  <si>
    <t>Modificar distancia del interruptor. Infraestructura</t>
  </si>
  <si>
    <t>Identificación De Equipos,
Controles E Interruptores</t>
  </si>
  <si>
    <t>Señalización
45.1 Generalidades Para La Señalización</t>
  </si>
  <si>
    <t>Una vez verificada la zona de recepción y la zona de radicación de documentos, se evidenció que no se cuenta con señalización que atienda a la población sorda, por lo tanto, se incumple el criterio establecido.</t>
  </si>
  <si>
    <t>45,6,2</t>
  </si>
  <si>
    <t>Símbolos Táctiles</t>
  </si>
  <si>
    <t>¿Los símbolos táctiles colocados en pasamanos, puertas mapas o planos de pisos tienen un contorno en relieve elevado, similar al de las letras táctiles?</t>
  </si>
  <si>
    <t>Al verificar la zona de atención al ciudadano, se evidenció que no existen símbolos táctiles en las puertas, pasamanos y plano de evacuación, arrojando con esto un incumplimiento al criterio establecido.</t>
  </si>
  <si>
    <t>45,6,4</t>
  </si>
  <si>
    <t>Señalización Braille</t>
  </si>
  <si>
    <t>¿Cuándo se usa una flecha en la señal táctil, está contiguo una flecha pequeña para los lectores de Braille?</t>
  </si>
  <si>
    <t>Al verificar la zona de atención al ciudadano, se evidenció que no existen señales táctiles, por lo tanto, no se cumple el criterio establecido.</t>
  </si>
  <si>
    <t>¿En las señales con múltiples líneas de texto y caracteres, se encuentran éstas localizadas horizontalmente en Braille semicircular, con la primera línea del texto Braille?</t>
  </si>
  <si>
    <t>¿La señalización braille se encuentra a 8 mm por debajo de la línea inferior del texto y está justificada a la izquierda?</t>
  </si>
  <si>
    <t>45,6,5</t>
  </si>
  <si>
    <t>Mapas Y Planos De Piso Táctiles</t>
  </si>
  <si>
    <t>Los mapas táctiles están localizados en un ángulo de 20º a 30º en relación con la horizontal para facilitar su lectura, y el borde inferior debe estar a una altura mínima de 90 cm?</t>
  </si>
  <si>
    <t>Al verificar la zona de atención al ciudadano, se evidenció que no existen mapas táctiles, por lo tanto, no se cumple el criterio establecido.</t>
  </si>
  <si>
    <t>¿Existen símbolos gráficos que indican accesibilidad para personas con discapacidad de movilidad en lugares de estacionamiento de vehículos?</t>
  </si>
  <si>
    <t>¿Existen símbolos gráficos que indican accesibilidad para personas con discapacidad de movilidad en acceso y entradas sin escalones para las edificaciones, especialmente cuando no son idénticos a los de la entrada principal?</t>
  </si>
  <si>
    <t>¿Las señales de orientación se encuentran en lugares accesibles adyacentes a las rutas de acceso principales?</t>
  </si>
  <si>
    <t>¿Se ha colocado los número de los pisos, en cada piso en la parte superior e inferior de las escaleras, sobre los pasamanos (en braille o relieve) y a cada lado del marco externo de la entrada a la cabina del ascensor y se deben exhibir en otras partes, de manera que sean visibles desde la cabina del ascensor en cada nivel?</t>
  </si>
  <si>
    <t>La adecuación del baños es posterior a la construcción de la oficina, por su distribución y la posición de los aparatos sanitarios, el baño se clasifica como "cuarto de baño esquinero pequeño tipo C". Si tiene un área de giro para la silla que es superior a lo mínimo requerido para este tipo de baño ya que este tipo de baño requiere solo 90 cm laterales desde el borde del aparato sanitario a la división o muro.</t>
  </si>
  <si>
    <t>Compra e instalación de 1 manija tipo palanca. Costo estimado del material Instalar en puerta de baño para personas discapacitadas.</t>
  </si>
  <si>
    <t>Hacer compra de material y realizar su instalación.</t>
  </si>
  <si>
    <t>Altura Del Sanitario</t>
  </si>
  <si>
    <t>Altura del asiento del sanitario entre 40cm y 48 cm</t>
  </si>
  <si>
    <t>No cumple con el criterio, la altura del sanitario debe ser entre 40cm y 48cm y mide 55cm</t>
  </si>
  <si>
    <t>Cambio de aparato sanitario por uno que cumpla la normatividad</t>
  </si>
  <si>
    <t>OCI-2018-024 Evaluación y Cofinanciación de Proyectos Integrales</t>
  </si>
  <si>
    <t>Evaluación y Cofinanciación de Proyectos Integrales</t>
  </si>
  <si>
    <t>Incumplimiento de los lineamientos procedimentales establecidos para la evaluación integral de los proyectos integrales.</t>
  </si>
  <si>
    <t>Desconocimiento  de los lineamientos metodológicos establecidos en el PR-ECC-001 procedimiento de evaluación y calififcación de PIDAR.</t>
  </si>
  <si>
    <t>1.  Realizar capacitaciones sobre el Proceso de Evaluación y Calificación de Proyectos Integrales  a funcionarios y contratistas de la Dirección de Calificación y Financiación, incluyendo jornadas de inducción y reinducción.</t>
  </si>
  <si>
    <t>2 capacitaciones</t>
  </si>
  <si>
    <t>Equipo Humano Proceso "Evaluación y Cofinanciación de Proyectos Integrales”</t>
  </si>
  <si>
    <t>13/06/2023
18/07/2023</t>
  </si>
  <si>
    <t>Richard Rangel Vergel
Maria Paula Urquijo  Vargas</t>
  </si>
  <si>
    <r>
      <rPr>
        <b/>
        <sz val="12"/>
        <color theme="1"/>
        <rFont val="Arial"/>
        <family val="2"/>
      </rPr>
      <t xml:space="preserve">Junio 2023: </t>
    </r>
    <r>
      <rPr>
        <sz val="12"/>
        <color theme="1"/>
        <rFont val="Arial"/>
        <family val="2"/>
      </rPr>
      <t xml:space="preserve">De acuerdo a la evidencia aportada por la Dirección de Calificación y Financiación esta Oficina de Control Interno observó que:
- </t>
    </r>
    <r>
      <rPr>
        <i/>
        <sz val="12"/>
        <color theme="1"/>
        <rFont val="Arial"/>
        <family val="2"/>
      </rPr>
      <t xml:space="preserve">Marzo 2023 - </t>
    </r>
    <r>
      <rPr>
        <sz val="12"/>
        <color theme="1"/>
        <rFont val="Arial"/>
        <family val="2"/>
      </rPr>
      <t xml:space="preserve">Se realizaron 2 capacitaciones sobre el proceso de evaluación y el análisis y actualización del procedimiento evaluación y calificación reguladas bajo el acuerdo ADR N° 10 
- </t>
    </r>
    <r>
      <rPr>
        <i/>
        <sz val="12"/>
        <color theme="1"/>
        <rFont val="Arial"/>
        <family val="2"/>
      </rPr>
      <t>Abril 2023 -</t>
    </r>
    <r>
      <rPr>
        <sz val="12"/>
        <color theme="1"/>
        <rFont val="Arial"/>
        <family val="2"/>
      </rPr>
      <t xml:space="preserve">  Se realizaron 19 capacitaciones sobre la actualización del procedimiento evaluación y calificación acuerdo 10, construcción de formatos asociados al proceso, y revisión, creación y ajuste de procedimientos de calificación.
-</t>
    </r>
    <r>
      <rPr>
        <i/>
        <sz val="12"/>
        <color theme="1"/>
        <rFont val="Arial"/>
        <family val="2"/>
      </rPr>
      <t xml:space="preserve"> Mayo 2023 - </t>
    </r>
    <r>
      <rPr>
        <sz val="12"/>
        <color theme="1"/>
        <rFont val="Arial"/>
        <family val="2"/>
      </rPr>
      <t xml:space="preserve">Se realizaron 17 capacitaciones sobre la actualización de criterios de calificación de PIDAR, planeación de Evaluación y Calificación Proyectos 2023.
Respecto con las evidencias aportadas y de acuerdo a lo evidenciado por la Oficina de Control Interno en el seguimiento a junio 2023, se considera que esta acción se encuentra cumplio de acuerdo con lo propuesto
</t>
    </r>
    <r>
      <rPr>
        <b/>
        <sz val="12"/>
        <color theme="1"/>
        <rFont val="Arial"/>
        <family val="2"/>
      </rPr>
      <t>Nota:</t>
    </r>
    <r>
      <rPr>
        <sz val="12"/>
        <color theme="1"/>
        <rFont val="Arial"/>
        <family val="2"/>
      </rPr>
      <t xml:space="preserve"> Acción reformulada por solicitud de la Dirección de Calificación y Financiación, realizada a través de </t>
    </r>
    <r>
      <rPr>
        <b/>
        <sz val="12"/>
        <color theme="1"/>
        <rFont val="Arial"/>
        <family val="2"/>
      </rPr>
      <t>memorando 20234000013953 del 21 marzo 2023</t>
    </r>
    <r>
      <rPr>
        <sz val="12"/>
        <color theme="1"/>
        <rFont val="Arial"/>
        <family val="2"/>
      </rPr>
      <t xml:space="preserve"> y con alcance realizado mediante correo electrónico del 25 de mayo de 2023.
</t>
    </r>
    <r>
      <rPr>
        <b/>
        <sz val="12"/>
        <color theme="1"/>
        <rFont val="Arial"/>
        <family val="2"/>
      </rPr>
      <t>Junio 2024:</t>
    </r>
    <r>
      <rPr>
        <sz val="12"/>
        <color theme="1"/>
        <rFont val="Arial"/>
        <family val="2"/>
      </rPr>
      <t xml:space="preserve"> Si bien esta acción ya se encuentra cumplida, el proceso reportó las siguientes evidencias:
▪ Listado de asistencia del 27 de febrero del 2024 cuyo objetivo establece "Jornada de nivelación de conocimientos DC y F - PIDAR - Legal- Infraestructura.
▪ Diseño metodologico "jornadas de nivelación de conocimientos Dirección de calificacion y financiación -ADR de febrero de 2024. 
▪ Listado de asistencia capacitación del 05 de septiembre del 2023 por objeto "Procedimiento de evaluación y calificación AII (Anexo)"
▪ Listado de asistencia a reunión del 04 de octubre del 2023, cuyo objeto corresponde a la revision de criterios de calificación Acuerdo 11.
▪ Listado de asitencia a reunión para revisión de formatos dirección de calificación y financiación (F-ECC-21; F-ECC-28)
▪ Listado de asistencia del 20 de septiembre del 2023, para revisión del procedimiento AC0112023.
▪ Listado de asistencia del 09 de septiembre del 2023, para revisión y ajuste procedimiento AC 011 de 2023.
▪ Listado de asistencia de asistencia del 01 de septiembre del 2023, sin embargo en el documento no se detalle el objeto ni acta de reunión de la misma.
Teniendo en cuenta lo anterior, se logró evidenciar el cumplimiento de la meta establecida por tal razon se da por cumplida.</t>
    </r>
  </si>
  <si>
    <r>
      <t>En primera medida, y de acuerdo con lo registrado en la columna de avance cualitativo, se evidenció el cumplimiento de la totalidad de acciones propuestas. De otra parte, y de teniendo presente los criterios establecidos dentro del informe de  auditoria de la Oficina de Control Interno (OCI-2018-024), los cuales traen a acolación incumplimientos al procedimiento PR-ECC-001</t>
    </r>
    <r>
      <rPr>
        <b/>
        <sz val="12"/>
        <color theme="1"/>
        <rFont val="Arial"/>
        <family val="2"/>
      </rPr>
      <t xml:space="preserve"> cuya codificación no existe a la fecha del presente seguimiento en el Sistema Integrado de Gestión, a partir de lo cual, </t>
    </r>
    <r>
      <rPr>
        <sz val="12"/>
        <color theme="1"/>
        <rFont val="Arial"/>
        <family val="2"/>
      </rPr>
      <t xml:space="preserve">se  procedio a verificar los procedimientos vigentes,  buscando corroborar estos contemplaran controles para la mitigación de incumplimiento de los lineamientos procedimentales establecidos para la evaluación integral de los PIDAR en el que se observo dentro del procedimiento </t>
    </r>
    <r>
      <rPr>
        <b/>
        <sz val="12"/>
        <color theme="1"/>
        <rFont val="Arial"/>
        <family val="2"/>
      </rPr>
      <t xml:space="preserve">PR-ECC-002 "Evaluación y Calificación de Proyectos Integrales de Desarrollo Agropecuario y Rural con Enfoque Territorial", </t>
    </r>
    <r>
      <rPr>
        <sz val="12"/>
        <color theme="1"/>
        <rFont val="Arial"/>
        <family val="2"/>
      </rPr>
      <t xml:space="preserve">(V8) el item 5.3 Fase de calificación y priorización de los PIDAR la implementación de un punto de control bajo el formato F-ECC-009 “Control posterio Dirección de Calificación y Financiación” diligenciado con el fin de validar que se encuentre completa la documentación que soportan la Evaluación y Calificación del PIDAR para su posterior remisión del concepto de evaluación y calificación al despacho de la Vicepresidencia de Proyectos. Teniendo en cuenta que este formato se utiliza para los proyectos estructurados bajo acuerdo 10, es importante resaltar que dentro de las evidencias aportadas se identifica el formato F-ECC-022, el cual es diligenciado para los proyectos estructurados bajo acuerdo 11  y correspondendiente con lo establecido en el procedimeinto </t>
    </r>
    <r>
      <rPr>
        <b/>
        <sz val="12"/>
        <color theme="1"/>
        <rFont val="Arial"/>
        <family val="2"/>
      </rPr>
      <t>F-ECC-005 "Viabilidad y Calificación para cofinanciación de PIDAR" (V3)</t>
    </r>
    <r>
      <rPr>
        <sz val="12"/>
        <color theme="1"/>
        <rFont val="Arial"/>
        <family val="2"/>
      </rPr>
      <t xml:space="preserve"> númeral  5.1.2 Asignación de grupo viabilizador y calificador, señala "</t>
    </r>
    <r>
      <rPr>
        <i/>
        <sz val="12"/>
        <color theme="1"/>
        <rFont val="Arial"/>
        <family val="2"/>
      </rPr>
      <t xml:space="preserve"> En el caso específico de que el aplicativo Banco de Proyectos presente diferentes situaciones que no  permitan la asignación del grupo Viabilizador y Calificador, dicha acción se desarrollará de manera física mediante formato “F-ECC-022 Asignación grupo viabilizador y calificador”.</t>
    </r>
    <r>
      <rPr>
        <sz val="12"/>
        <color theme="1"/>
        <rFont val="Arial"/>
        <family val="2"/>
      </rPr>
      <t xml:space="preserve"> 
Así mismo se observo en el procedimiento </t>
    </r>
    <r>
      <rPr>
        <b/>
        <sz val="12"/>
        <color theme="1"/>
        <rFont val="Arial"/>
        <family val="2"/>
      </rPr>
      <t xml:space="preserve">PR-ECC-004 "EVALUACIÓN Y CALIFICACIÓN DE PIDAR ESTRUCTURADOS BAJO EL REGLAMENTO ADOPTADO MEDIANTE EL ACUERDO 007 DE 2016" </t>
    </r>
    <r>
      <rPr>
        <sz val="12"/>
        <color theme="1"/>
        <rFont val="Arial"/>
        <family val="2"/>
      </rPr>
      <t>(V1) Evaluación y calificación de PIDAR estructurados bajo el reglamento adoptado mediante el Acuerdo 007 de 2016, númeral 5.1.2 Asignación del grupo evaluador en el que se establece el uso del formato F-ECC-002 "Asignación Grupo Evaluador" el cual indica "</t>
    </r>
    <r>
      <rPr>
        <i/>
        <sz val="12"/>
        <color theme="1"/>
        <rFont val="Arial"/>
        <family val="2"/>
      </rPr>
      <t>en el caso específico que el aplicativo Banco de Proyectos presente diferentes situaciones que no permitan la asignación del grupo evaluador, dicha acción se podrá desarrollar de manera física mediante formato F-ECC-002</t>
    </r>
    <r>
      <rPr>
        <sz val="12"/>
        <color theme="1"/>
        <rFont val="Arial"/>
        <family val="2"/>
      </rPr>
      <t>" dicha información permite identificar un control adicional para la mitigación de las observaciones.
De acuerdo con lo expuesto la Oficina de Control interno considera que la ADR ha adoptado controles que buscan prevenir la reiteración de los hechos observados, sobre los cuales se evidenció su aplicación, considerando de esta manera viable el cierre del hallazgo.</t>
    </r>
  </si>
  <si>
    <t xml:space="preserve">2.  Efectuar aleatoriamente seguimiento y monitoreo al resultado de la aplicación de  las capacitaciones recibidas sobre el proceso de Evaluación y Calificación de Proyectos Integrales como medida de verificación del conocimiento aprendido por parte de los servidores públicos y contratistas que cumplen dichas funciones, tomando una muestra del 10% de los proyectos evaluados trimestralmente, aplicando el foramato F-ECC-009:  Control Posterior. </t>
  </si>
  <si>
    <t>F-ECC-009: Control Posterior diligenciados</t>
  </si>
  <si>
    <r>
      <rPr>
        <b/>
        <sz val="12"/>
        <color theme="1"/>
        <rFont val="Arial"/>
        <family val="2"/>
      </rPr>
      <t>Junio 2023:</t>
    </r>
    <r>
      <rPr>
        <sz val="12"/>
        <color theme="1"/>
        <rFont val="Arial"/>
        <family val="2"/>
      </rPr>
      <t xml:space="preserve"> Acción en términos. No existen avances a la fecha del presente seguimiento.
</t>
    </r>
    <r>
      <rPr>
        <b/>
        <sz val="12"/>
        <color theme="1"/>
        <rFont val="Arial"/>
        <family val="2"/>
      </rPr>
      <t>Nota:</t>
    </r>
    <r>
      <rPr>
        <sz val="12"/>
        <color theme="1"/>
        <rFont val="Arial"/>
        <family val="2"/>
      </rPr>
      <t xml:space="preserve"> Acción reformulada por solicitud de la Dirección de Calificación y Financiación, realizada a través de </t>
    </r>
    <r>
      <rPr>
        <b/>
        <sz val="12"/>
        <color theme="1"/>
        <rFont val="Arial"/>
        <family val="2"/>
      </rPr>
      <t>memorando 20234000013953 del 21 marzo 2023</t>
    </r>
    <r>
      <rPr>
        <sz val="12"/>
        <color theme="1"/>
        <rFont val="Arial"/>
        <family val="2"/>
      </rPr>
      <t xml:space="preserve"> y con alcance realizado mediante correo electrónico del 25 de mayo de 2023.
</t>
    </r>
    <r>
      <rPr>
        <b/>
        <sz val="12"/>
        <color theme="1"/>
        <rFont val="Arial"/>
        <family val="2"/>
      </rPr>
      <t>Junio del 2024:
▪</t>
    </r>
    <r>
      <rPr>
        <sz val="12"/>
        <color theme="1"/>
        <rFont val="Arial"/>
        <family val="2"/>
      </rPr>
      <t xml:space="preserve"> Formato F-ECC-009 Control Posterior del PIDAR No. BP 3373, documento verificado por el lider evauluador y el apoyo jurídico, en el que se valid el cumplimiento de la Resolución 762 del 2023 elaborado el 24 de noviembre del 2023.
▪Formato F-ECC-009 Control Posterior del PIDAR No. BP 3375, documento firmado por el lider de calificación y cofinanciación firmado el 27 se septiembe del 2023.
▪Fornato F-ECC-009 Control Posterior del PIDAR No. BP 3387, documento firmado por el lider evaluador y el apoyo juridico, con fecha del 9 de nobiembre y 6 de diciembre 2023,
▪Fornato F-ECC-009 Control Posterior del PIDAR No. BP 3436, documento firmado por el evaluador técnico, evaluador ambiental, evaluador social, apoyo técnico Infraestructura y lider direccion de calificación y financiación, firmado el 19 de septiembre y 23 de octubre del 2023.
▪Fornato F-ECC-009 Control Posterior del PIDAR No. BP 3477, documento firmado por el lider evaluador y el apoo juridico el 18 y 21 de marzo del 2024.
▪Fornato F-ECC-009 Control Posterior del PIDAR No. BP 3478, documento firmado por el 14 de marzo y 02 de abril del 2024, por el lider evaluador y el apoyo juridico.
▪Formato F-ECC-009 Control Posterior del PIDAR No. BP 3459, documento firmado por el lider evaluador y el apoyo juridco el 08 y 20 de abril del 2024. 
Para los anteriores formatos se valido que ninguno contara con el diligenciamiento en "</t>
    </r>
    <r>
      <rPr>
        <i/>
        <sz val="12"/>
        <color theme="1"/>
        <rFont val="Arial"/>
        <family val="2"/>
      </rPr>
      <t>No cumple</t>
    </r>
    <r>
      <rPr>
        <sz val="12"/>
        <color theme="1"/>
        <rFont val="Arial"/>
        <family val="2"/>
      </rPr>
      <t>" dado que requeriria realizar la verificación del alcance a las validaciones realizadas y su posterior cumplimiento, teniendo en cuenta lo anterior se determina dar por cumplida la acción.</t>
    </r>
  </si>
  <si>
    <t>3.  Diligenciar el formato F-ECC-002 de asignación al grupo evaluador por proyecto, tomando una muestra aleatorea del 10% de los PIDAR evaluados y calificados trimestralmente.</t>
  </si>
  <si>
    <t>F-ECC-002: Asignación al grupo evaluador, diligenciados</t>
  </si>
  <si>
    <r>
      <rPr>
        <b/>
        <sz val="12"/>
        <color theme="1"/>
        <rFont val="Arial"/>
        <family val="2"/>
      </rPr>
      <t>Junio 2023:</t>
    </r>
    <r>
      <rPr>
        <sz val="12"/>
        <color theme="1"/>
        <rFont val="Arial"/>
        <family val="2"/>
      </rPr>
      <t xml:space="preserve"> Acción en términos. No existen avances a la fecha del presente seguimiento
</t>
    </r>
    <r>
      <rPr>
        <b/>
        <sz val="12"/>
        <color theme="1"/>
        <rFont val="Arial"/>
        <family val="2"/>
      </rPr>
      <t xml:space="preserve">Nota: </t>
    </r>
    <r>
      <rPr>
        <sz val="12"/>
        <color theme="1"/>
        <rFont val="Arial"/>
        <family val="2"/>
      </rPr>
      <t xml:space="preserve">Acción reformulada por solicitud de la Dirección de Calificación y Financiación, realizada a través de memorando </t>
    </r>
    <r>
      <rPr>
        <b/>
        <sz val="12"/>
        <color theme="1"/>
        <rFont val="Arial"/>
        <family val="2"/>
      </rPr>
      <t>20234000013953 del 21 marzo 2023</t>
    </r>
    <r>
      <rPr>
        <sz val="12"/>
        <color theme="1"/>
        <rFont val="Arial"/>
        <family val="2"/>
      </rPr>
      <t xml:space="preserve"> y con alcance realizado mediante correo electrónico del 25 de mayo de 2023.
</t>
    </r>
    <r>
      <rPr>
        <b/>
        <sz val="12"/>
        <color theme="1"/>
        <rFont val="Arial"/>
        <family val="2"/>
      </rPr>
      <t>Junio 2024:</t>
    </r>
    <r>
      <rPr>
        <sz val="12"/>
        <color theme="1"/>
        <rFont val="Arial"/>
        <family val="2"/>
      </rPr>
      <t xml:space="preserve"> Para el cumplimiento de la acción se verifico la aplicabilidad del formato F-ECC-002 y su adecudo diligenciamiento
:▪Formato F-ECC-002 correspondiente a la asignación de grupo evaluador con codigo interno VPY 3375 correspondiente al proyecto Fortalecimiento de productores porcinos de comunidades indígenas de Riosucio, Supía, Marmato, Anserma y Belalcázar – Calda. designado el 18/09/2023 del evaluador lider y sus apoyos debidamente firmado.
▪Formato F-ECC-002 correspondiente a la asignación de grupo evaluador con codigo interno VPY 3436 correspondiente al proyecto Fortalecimiento de la agrocadena de café en asocio con plátano, en predios pertenecientes al consejo comunitario de comunidades negras de Mindalá en el Municipio de Suarez Cauca,  designado el 13/09/2023 al evaluador lider y sus apoyos.
▪Formato F-ECC-022 correspondiente a la asignación de grupo evaluador con número de proyecto BP 3373 correspondiente al Fortalecimiento de los sistemas agropecuarios tradicionales "Nasa Tull" pertenecientes a los productores del Resguardo Indígena Páez de Corinto, Municipio de Corinto, mediante la intervención de las unidades asociadas a la producción de Plátano, Fríjol, Maíz, Bovinos Doble Propósito, Porcicultura y Gallinas Ponedoras, designado el 26/09/2023 del viabilizador y calificador lider asi como sus apoyos.
▪Formato F-ECC-022 correspondiente a la asignación de grupo evaluador con número de proyecto BP 3387 correspondiente al Mejoramiento del proceso de beneficio y fortalecimiento técnico, organizacional, ambiental y comercial para la producción de grano de cacao especial como una apuesta al posicionamiento de la calidad en el municipio de Tumaco, Nariño, designado 07/11/2023, el viabilizador y calificador lider asi como sus apoyos.
▪Formato F-ECC-022 correspondiente a la asignación de grupo evaluador con número de proyecto BP 3459, correspondiente a la Implementación de una unidad Ganadera Doble propósito, encaminada al mejoramiento de las condiciones productivas y económicas de las familias pertenecientes al Consejo Comunitario Palenque Raíces Africanas, ubicado en el Municipio de Cajibío, en el Departamento del Cauca, designado el 03/04/2024, el viabilizador y calificador lider asi como sus apoyos.
▪Formato F-ECC-022 correspondiente a la asignación de grupo evaluador con número de proyecto BP 3477, correspondiente al Fortalecimiento de las capacidades productivas de arroz secano de los beneficiarios afiliados al predio productivo Pontevedra bajo la reforma rural integral, en el municipio de Planeta Rica, Córdoba, designado el 17/03/2024el viabilizador y calificador lider asi como sus apoyos.
▪Formato F-ECC-022 correspondiente a la asignación de grupo evaluador con número de proyecto BP 3478 correspondiente al Fortalecimiento de la cadena productiva de coco en el Consejo Comunitario El Progreso del Río Nerete, Municipio de La Tola, departamento de Nariño, designados el 06/03/2024 el viabilizador y calificador y apoyos.
Teniendo encuenta las evidencias aportas se determina que se dio cumplimiento a la acción.</t>
    </r>
  </si>
  <si>
    <t>Incumplimiento de los controles y/o criterios establecidos para la calificación de los Proyectos Integrales.</t>
  </si>
  <si>
    <r>
      <rPr>
        <b/>
        <sz val="12"/>
        <color theme="1"/>
        <rFont val="Arial"/>
        <family val="2"/>
      </rPr>
      <t xml:space="preserve">Junio 2023: </t>
    </r>
    <r>
      <rPr>
        <sz val="12"/>
        <color theme="1"/>
        <rFont val="Arial"/>
        <family val="2"/>
      </rPr>
      <t xml:space="preserve">De acuerdo a la evidencia aportada por la Dirección de Calificación y Financiación esta Oficina de Control Interno observó que:
- </t>
    </r>
    <r>
      <rPr>
        <i/>
        <sz val="12"/>
        <color theme="1"/>
        <rFont val="Arial"/>
        <family val="2"/>
      </rPr>
      <t xml:space="preserve">Marzo 2023 - </t>
    </r>
    <r>
      <rPr>
        <sz val="12"/>
        <color theme="1"/>
        <rFont val="Arial"/>
        <family val="2"/>
      </rPr>
      <t xml:space="preserve">Se realizaron 2 capacitaciones sobre el proceso de evaluación y el análisis y actualización del procedimiento evaluación y calificación reguladas bajo el acuerdo ADR N° 10 
- </t>
    </r>
    <r>
      <rPr>
        <i/>
        <sz val="12"/>
        <color theme="1"/>
        <rFont val="Arial"/>
        <family val="2"/>
      </rPr>
      <t>Abril 2023 -</t>
    </r>
    <r>
      <rPr>
        <sz val="12"/>
        <color theme="1"/>
        <rFont val="Arial"/>
        <family val="2"/>
      </rPr>
      <t xml:space="preserve">  Se realizaron 19 capacitaciones sobre la actualización del procedimiento evaluación y calificación acuerdo 10, construcción de formatos asociados al proceso, y revisión, creación y ajuste de procedimientos de calificación.
-</t>
    </r>
    <r>
      <rPr>
        <i/>
        <sz val="12"/>
        <color theme="1"/>
        <rFont val="Arial"/>
        <family val="2"/>
      </rPr>
      <t xml:space="preserve"> Mayo 2023 - </t>
    </r>
    <r>
      <rPr>
        <sz val="12"/>
        <color theme="1"/>
        <rFont val="Arial"/>
        <family val="2"/>
      </rPr>
      <t xml:space="preserve">Se realizaron 17 capacitaciones sobre la actualización de criterios de calificación de PIDAR, planeación de Evaluación y Calificación Proyectos 2023.
Respecto con las evidencias aportadas y de acuerdo a lo evidenciado por la Oficina de Control Interno en el seguimiento a junio 2023, se considera que esta acción se encuentra cumplio de acuerdo con lo propuesto.
</t>
    </r>
    <r>
      <rPr>
        <b/>
        <sz val="12"/>
        <color theme="1"/>
        <rFont val="Arial"/>
        <family val="2"/>
      </rPr>
      <t xml:space="preserve">Nota: </t>
    </r>
    <r>
      <rPr>
        <sz val="12"/>
        <color theme="1"/>
        <rFont val="Arial"/>
        <family val="2"/>
      </rPr>
      <t xml:space="preserve">Acción reformulada por solicitud de la Dirección de Calificación y Financiación, realizada a través de </t>
    </r>
    <r>
      <rPr>
        <b/>
        <sz val="12"/>
        <color theme="1"/>
        <rFont val="Arial"/>
        <family val="2"/>
      </rPr>
      <t>memorando 20234000013953 del 21 marzo 2023</t>
    </r>
    <r>
      <rPr>
        <sz val="12"/>
        <color theme="1"/>
        <rFont val="Arial"/>
        <family val="2"/>
      </rPr>
      <t xml:space="preserve"> y con alcance realizado mediante correo electrónico del 25 de mayo de 2023.
</t>
    </r>
    <r>
      <rPr>
        <b/>
        <sz val="12"/>
        <color theme="1"/>
        <rFont val="Arial"/>
        <family val="2"/>
      </rPr>
      <t>Junio 2024:</t>
    </r>
    <r>
      <rPr>
        <sz val="12"/>
        <color theme="1"/>
        <rFont val="Arial"/>
        <family val="2"/>
      </rPr>
      <t xml:space="preserve"> Si bien en el seguimiento de junio del 2023 la acción se dio por cumplida para este seguiiento se relacionó la siguiente información:
▪Listado de asistencia  y presentacion en Power Point del 27 de febrero del 2024, cuyo objeto corresponde a jornada de nivelación de conocimientos DC y F -PIDAR -Legal-Infraestructura, con la participacion de 58 colaboradores y facilitadores, 
▪Diseño metodologico "Jornadas de nivelacion de conocimientos Dirección de calificación y financiación - ADR" Febrero del 2024, en la que se evidencian productos respecto a la Identificación de normativa vigente que rige el accionar de la Dirección de Calificación y 
Financiación, conocimiento de ciclo PIDAR (fases, formatos a utilizar y mecanismos de articulación), identificación de propuestas de mejora de Criterios de viabilización y evaluación de Proyectos, creación de sinergias entre profesionales del equipo para viabilizar y calificar de manera integral los Proyectos.
▪Listado de asistencia del 05 de septiembre del 2023, con el objetivo de capacitación sobre el proceimiento de evaluacion y calificación A11 (Anexo)
▪Listado de asistencia del 04 de octubre del 2023, cuyo objeto identifica la revisión de criterios de calificación Acuerdo 10 y 11 para aclaración de criterios.
▪Lstado de asistencia del 11 de octubre del 2023, con el objetivo de revisión de formatos dirección de calificación y financiación.
▪Listado de asistencia del 20 de septiembre del 2023, con el objetivo de revisar el procedimiento Acuerdo 11- 2023, actualizaciòn de formatos F-ECC-21 Y 28.
▪Listado de asistencia del 04 de septiembre del 2023, con el objetivo de revisar y ajustar procedimiento Acuerdo 11 de 2023.
▪Listado de asistencia del 01 de septiebre del 2023.
a partir de lo anterior, se logró evidenciar el cumplimiento de la acción establecida.</t>
    </r>
  </si>
  <si>
    <r>
      <rPr>
        <b/>
        <sz val="12"/>
        <color theme="1"/>
        <rFont val="Arial"/>
        <family val="2"/>
      </rPr>
      <t>Junio 2023:</t>
    </r>
    <r>
      <rPr>
        <sz val="12"/>
        <color theme="1"/>
        <rFont val="Arial"/>
        <family val="2"/>
      </rPr>
      <t xml:space="preserve"> Acción en términos. No existen avances a la fecha del presente seguimiento.
</t>
    </r>
    <r>
      <rPr>
        <b/>
        <sz val="12"/>
        <color theme="1"/>
        <rFont val="Arial"/>
        <family val="2"/>
      </rPr>
      <t xml:space="preserve">Nota: </t>
    </r>
    <r>
      <rPr>
        <sz val="12"/>
        <color theme="1"/>
        <rFont val="Arial"/>
        <family val="2"/>
      </rPr>
      <t xml:space="preserve">Acción reformulada por solicitud de la Dirección de Calificación y Financiación, realizada a través de </t>
    </r>
    <r>
      <rPr>
        <b/>
        <sz val="12"/>
        <color theme="1"/>
        <rFont val="Arial"/>
        <family val="2"/>
      </rPr>
      <t>memorando 20234000013953 del 21 marzo 2023</t>
    </r>
    <r>
      <rPr>
        <sz val="12"/>
        <color theme="1"/>
        <rFont val="Arial"/>
        <family val="2"/>
      </rPr>
      <t xml:space="preserve"> y con alcance realizado mediante correo electrónico del 25 de mayo de 2023.
</t>
    </r>
    <r>
      <rPr>
        <b/>
        <sz val="12"/>
        <color theme="1"/>
        <rFont val="Arial"/>
        <family val="2"/>
      </rPr>
      <t>Junio 2024:</t>
    </r>
    <r>
      <rPr>
        <sz val="12"/>
        <color theme="1"/>
        <rFont val="Arial"/>
        <family val="2"/>
      </rPr>
      <t xml:space="preserve"> Para el cumplimiento de la acción propuesta se remitio a esta oficina la siguiente información:
▪Formato F-ECC-009 Control Posterior del PIDAR No. BP 3380, documento firmado por el lider evaluador y el apoyo juridico con fechas del 21 y 23 de noviembre del 2023.
▪Formato F-ECC-009 Control Posterior del PIDAR No. BP 3415, documento firmado por el lider evaluador y apoyo tècnico, apoyo transversal, apoyo ambiental, evaluador social y apoyo transversal del 12 de septiembre y 12 de octubre del 2023.
▪Formato  F-ECC-009 Control Posterior del PIDAR No. BP 3438, documento firmado por el lider evaluador y apoyo tecnico, apoyo ambiental, economista y trabajadora social-MG Sociología evaluador social, firmado entre el 3 y 12 de octubre del 2023.
▪Formato  F-ECC-009 Control Posterior del PIDAR No. BP 3447, documento firmado por el lider evaluador y apoyo jurídico, firmado el 14 y 29 de diciembre del 2023.
▪Formato  F-ECC-009 Control Posterior del PIDAR No. BP 3449, documento firmado por el lider evaluador y apoto juridico firmado del 18 de marzo del 2024 al 21 de marzo del 2024.
▪Formato  F-ECC-009 Control Posterior del PIDAR No. BP 3389, documento firmado por el lider evaluador y el profesional juridico el 22 de febrero al 01 de marzo del 2024.
▪Formato  F-ECC-009 Control Posterior del PIDAR No. BP 3430, documento firmado por el lider viabilizador y el profesional juridico firmado del 11 de abril al 20 de abril del 2024.
▪Formato  F-ECC-009 Control Posterior del PIDAR No. 3374, firmado por el lider evaluador apoyo tecnico, apoyo ambiental, apoyo financiero, apoyo jurido, social , transversal y por el lider direccion de calificacion y financiación.
▪Formato  F-ECC-009 Control Posterior del PIDAR No. 3390, firmado por el lider evaluador, apoyo tecnico, evaluador ambiental, apoyo social, apoyo tecnico, evaluador transversal y  lider direccion de calificacion y financiación.
Para los anteriores formatos se valido que ninguno contara con el diligenciamiento en "No cumple" dado que requeriria realizar la verificación del alcance a las validaciones realizadas y su posterior cumplimiento, teniendo en cuenta lo anterior, se logró evidenciar el cumplimiento de la acción propuesta.</t>
    </r>
  </si>
  <si>
    <r>
      <rPr>
        <b/>
        <sz val="12"/>
        <color theme="1"/>
        <rFont val="Arial"/>
        <family val="2"/>
      </rPr>
      <t>Junio 2023:</t>
    </r>
    <r>
      <rPr>
        <sz val="12"/>
        <color theme="1"/>
        <rFont val="Arial"/>
        <family val="2"/>
      </rPr>
      <t xml:space="preserve"> Acción en términos. No existen avances a la fecha del presente seguimiento.
</t>
    </r>
    <r>
      <rPr>
        <b/>
        <sz val="12"/>
        <color theme="1"/>
        <rFont val="Arial"/>
        <family val="2"/>
      </rPr>
      <t>Nota</t>
    </r>
    <r>
      <rPr>
        <sz val="12"/>
        <color theme="1"/>
        <rFont val="Arial"/>
        <family val="2"/>
      </rPr>
      <t xml:space="preserve">: Acción reformulada por solicitud de la Dirección de Calificación y Financiación, realizada a través de </t>
    </r>
    <r>
      <rPr>
        <b/>
        <sz val="12"/>
        <color theme="1"/>
        <rFont val="Arial"/>
        <family val="2"/>
      </rPr>
      <t>memorando 20234000013953 del 21 marzo 2023</t>
    </r>
    <r>
      <rPr>
        <sz val="12"/>
        <color theme="1"/>
        <rFont val="Arial"/>
        <family val="2"/>
      </rPr>
      <t xml:space="preserve"> y con alcance realizado mediante correo electrónico del 25 de mayo de 2023.
</t>
    </r>
    <r>
      <rPr>
        <b/>
        <sz val="12"/>
        <color theme="1"/>
        <rFont val="Arial"/>
        <family val="2"/>
      </rPr>
      <t>Junio 2024:</t>
    </r>
    <r>
      <rPr>
        <sz val="12"/>
        <color theme="1"/>
        <rFont val="Arial"/>
        <family val="2"/>
      </rPr>
      <t xml:space="preserve"> Para la validacción de la pertinencia de la acción propuesta se remitió la siguiente información:
▪Formato F-ECC-002, formato de asignación grupo evaluador del No. BP 3415, con fecha de designación del 07/09/2023, del evaluador lider y sus apoyos.
▪Formato F-ECC-002, formato de asignación grupo evaluador del No. BP 3438, con fecha de designación del 18/09/2023, del evaluador lider y sus apoyos.
▪Formato F-ECC-022, formato de asignación grupo evaluador del No. BP 3380, con fecha de designación del 10/10/2023, del evaluador lider y sus apoyos.
▪Formato F-ECC-022, formato de asignación grupo evaluador del No. BP 3447, con fecha de designación del 11/12/2023, del evaluador lider y sus apoyos.
▪Formato F-ECC-022, formato de asignación grupo evaluador del No. BP 3430, con fecha de designación del 09/04/2023, del evaluador lider y sus apoyos.
▪Formato F-ECC-022, formato de asignación grupo evaluador del No. BP 3449, con fecha de designación del 18/03/2023, del evaluador lider y sus apoyos.
Formato F-ECC-022, formato de asignación grupo evaluador del No. BP 3389, con fecha de designación del 21/02/2024, del evaluador lider y sus apoyos.
Teniendo en cuenta lo anterior, se logró evidenciar el cumplimiento de la acción
</t>
    </r>
  </si>
  <si>
    <t>Evaluación y
Cofinanciación de Proyectos Integrales</t>
  </si>
  <si>
    <t>Incumplimiento de los controles y/o criterios establecidos para la emisión del concepto final y aprobación de los Proyectos Integrales</t>
  </si>
  <si>
    <t xml:space="preserve"> </t>
  </si>
  <si>
    <t>13/06/2023
19/07/2023</t>
  </si>
  <si>
    <r>
      <rPr>
        <b/>
        <sz val="12"/>
        <color theme="1"/>
        <rFont val="Arial"/>
        <family val="2"/>
      </rPr>
      <t xml:space="preserve">Junio 2023: </t>
    </r>
    <r>
      <rPr>
        <sz val="12"/>
        <color theme="1"/>
        <rFont val="Arial"/>
        <family val="2"/>
      </rPr>
      <t xml:space="preserve">De acuerdo a la evidencia aportada por la Dirección de Calificación y Financiación esta Oficina de Control Interno observó que:
- </t>
    </r>
    <r>
      <rPr>
        <i/>
        <sz val="12"/>
        <color theme="1"/>
        <rFont val="Arial"/>
        <family val="2"/>
      </rPr>
      <t xml:space="preserve">Marzo 2023 - </t>
    </r>
    <r>
      <rPr>
        <sz val="12"/>
        <color theme="1"/>
        <rFont val="Arial"/>
        <family val="2"/>
      </rPr>
      <t xml:space="preserve">Se realizaron 2 capacitaciones sobre el proceso de evaluación y el análisis y actualización del procedimiento evaluación y calificación reguladas bajo el acuerdo ADR N° 10 
- </t>
    </r>
    <r>
      <rPr>
        <i/>
        <sz val="12"/>
        <color theme="1"/>
        <rFont val="Arial"/>
        <family val="2"/>
      </rPr>
      <t>Abril 2023 -</t>
    </r>
    <r>
      <rPr>
        <sz val="12"/>
        <color theme="1"/>
        <rFont val="Arial"/>
        <family val="2"/>
      </rPr>
      <t xml:space="preserve">  Se realizaron 19 capacitaciones sobre la actualización del procedimiento evaluación y calificación acuerdo 10, construcción de formatos asociados al proceso, y revisión, creación y ajuste de procedimientos de calificación.
-</t>
    </r>
    <r>
      <rPr>
        <i/>
        <sz val="12"/>
        <color theme="1"/>
        <rFont val="Arial"/>
        <family val="2"/>
      </rPr>
      <t xml:space="preserve"> Mayo 2023 - </t>
    </r>
    <r>
      <rPr>
        <sz val="12"/>
        <color theme="1"/>
        <rFont val="Arial"/>
        <family val="2"/>
      </rPr>
      <t xml:space="preserve">Se realizaron 17 capacitaciones sobre la actualización de criterios de calificación de PIDAR, planeación de Evaluación y Calificación Proyectos 2023.
Respecto con las evidencias aportadas y de acuerdo a lo evidenciado por la Oficina de Control Interno en el seguimiento a junio 2023, se considera que esta acción se encuentra cumplio de acuerdo con lo propuesto.
</t>
    </r>
    <r>
      <rPr>
        <b/>
        <sz val="12"/>
        <color theme="1"/>
        <rFont val="Arial"/>
        <family val="2"/>
      </rPr>
      <t>Nota:</t>
    </r>
    <r>
      <rPr>
        <sz val="12"/>
        <color theme="1"/>
        <rFont val="Arial"/>
        <family val="2"/>
      </rPr>
      <t xml:space="preserve"> Acción reformulada por solicitud de la Dirección de Calificación y Financiación, realizada a través de </t>
    </r>
    <r>
      <rPr>
        <b/>
        <sz val="12"/>
        <color theme="1"/>
        <rFont val="Arial"/>
        <family val="2"/>
      </rPr>
      <t xml:space="preserve">memorando 20234000013953 del 21 marzo 2023 </t>
    </r>
    <r>
      <rPr>
        <sz val="12"/>
        <color theme="1"/>
        <rFont val="Arial"/>
        <family val="2"/>
      </rPr>
      <t xml:space="preserve">y con alcance realizado mediante correo electrónico del 25 de mayo de 2023.
</t>
    </r>
    <r>
      <rPr>
        <b/>
        <sz val="12"/>
        <color theme="1"/>
        <rFont val="Arial"/>
        <family val="2"/>
      </rPr>
      <t xml:space="preserve">Seuimiento Junio 2024: </t>
    </r>
    <r>
      <rPr>
        <sz val="12"/>
        <color theme="1"/>
        <rFont val="Arial"/>
        <family val="2"/>
      </rPr>
      <t>Si bien esta acción ya se encuentra cumplida, el proceso reportó las siguientes evidencias:</t>
    </r>
    <r>
      <rPr>
        <b/>
        <sz val="12"/>
        <color theme="1"/>
        <rFont val="Arial"/>
        <family val="2"/>
      </rPr>
      <t xml:space="preserve">
</t>
    </r>
    <r>
      <rPr>
        <sz val="12"/>
        <color theme="1"/>
        <rFont val="Arial"/>
        <family val="2"/>
      </rPr>
      <t>▪ Listado de asistencia ddel 27 de febrero del 2024 cuyo objetivo establece "Jornada de nivelación de conocimientos DC y F - PIDAR - Legal- Infraestructura.
▪ Diseño metodologico "jornadas de nivelación de conocimientos Dirección de calificacion y financiación -ADR de febrero de 2024. 
▪ Listado de asistencia capacitación del 05 de septiembre del 2023 por objeto "Procedimiento de evaluación y calificación AII (Anexo)"
▪ Listado de asistencia a reunión del 04 de octubre del 2023, cuyo objeto corresponde a la revision de criterios de calificación Acuerdo 11.
▪ Listado de asitencia a reunión para revisión de formatos dirección de calificación y financiación (F-ECC-21; F-ECC-28)
▪ Listado de asistencia del 20 de septiembre del 2023, para revisión del procedimiento AC0112023.
▪ Listado de asistencia del 09 de septiembre del 2023, para revisión y ajuste procedimiento AC 011 de 2023.
▪ Listado de asistencia de asistencia del 01 de septiembre del 2023, sin embargo en el documento no se detalle el objeto ni acta de reunión de la misma.
a partir de lo anterior, se logró evidenciar el cumplimiento de la acción establecida.</t>
    </r>
  </si>
  <si>
    <r>
      <t xml:space="preserve">En primera medida, y de acuerdo con lo registrado en la columna de avance cualitativo, se evidenció el cumplimiento de la totalidad de acciones propuestas. De otra parte, y de teniendo presente los criterios establecidos dentro del informe de  auditoria de la Oficina de Control Interno (OCI-2018-024), los cuales traen a acolación incumplimientos al procedimiento PR-ECC-001 </t>
    </r>
    <r>
      <rPr>
        <b/>
        <sz val="12"/>
        <rFont val="Arial"/>
        <family val="2"/>
      </rPr>
      <t>cuya codificación no existe a la fecha del presente seguimiento en el Sistema Integrado de Gestión, a partir de lo cual, se  procedio a verificar los procedimientos vigentes</t>
    </r>
    <r>
      <rPr>
        <sz val="12"/>
        <rFont val="Arial"/>
        <family val="2"/>
      </rPr>
      <t>,  buscando corroborar estos contemplaran controles para la mitigación de incumplimiento de los lineamientos procedimentales establecidos para la evaluación integral de los PIDAR en el que se observo dentro del procedimiento PR-ECC-002</t>
    </r>
    <r>
      <rPr>
        <b/>
        <sz val="12"/>
        <rFont val="Arial"/>
        <family val="2"/>
      </rPr>
      <t xml:space="preserve"> "Evaluación y Calificación de Proyectos Integrales de Desarrollo Agropecuario y Rural con Enfoque Territorial", (V8)</t>
    </r>
    <r>
      <rPr>
        <sz val="12"/>
        <rFont val="Arial"/>
        <family val="2"/>
      </rPr>
      <t xml:space="preserve"> el item 5.3 Fase de calificación y priorización de los PIDAR la implementación de un punto de control bajo el formato </t>
    </r>
    <r>
      <rPr>
        <b/>
        <sz val="12"/>
        <rFont val="Arial"/>
        <family val="2"/>
      </rPr>
      <t>F-ECC-009 “Control posterio Dirección de Calificación y Financiación</t>
    </r>
    <r>
      <rPr>
        <sz val="12"/>
        <rFont val="Arial"/>
        <family val="2"/>
      </rPr>
      <t xml:space="preserve">” diligenciado con el fin de validar que se encuentre completa la documentación que soportan la Evaluación y Calificación del PIDAR para su posterior remisión del concepto de evaluación y calificación al despacho de la Vicepresidencia de Proyectos. Teniendo en cuenta que este formato se utiliza para los proyectos estructurados bajo acuerdo 10, es importante resaltar que dentro de las evidencias aportadas se identifica el formato F-ECC-022, el cual es diligenciado para los proyectos estructurados bajo acuerdo 11  y correspondendiente con lo establecido en el procedimeinto F-ECC-005 </t>
    </r>
    <r>
      <rPr>
        <b/>
        <sz val="12"/>
        <rFont val="Arial"/>
        <family val="2"/>
      </rPr>
      <t>"Viabilidad y Calificación para cofinanciación de PIDAR" (V3)</t>
    </r>
    <r>
      <rPr>
        <sz val="12"/>
        <rFont val="Arial"/>
        <family val="2"/>
      </rPr>
      <t xml:space="preserve"> númeral  5.1.2 Asignación de grupo viabilizador y calificador, señala </t>
    </r>
    <r>
      <rPr>
        <i/>
        <sz val="12"/>
        <rFont val="Arial"/>
        <family val="2"/>
      </rPr>
      <t>"En el caso específico de que el aplicativo Banco de Proyectos presente diferentes situaciones que no  permitan la asignación del grupo Viabilizador y Calificador, dicha acción se desarrollará de manera física mediante formato “F-ECC-022 Asignación grupo viabilizador y calificador”.</t>
    </r>
    <r>
      <rPr>
        <b/>
        <i/>
        <sz val="12"/>
        <rFont val="Arial"/>
        <family val="2"/>
      </rPr>
      <t xml:space="preserve"> </t>
    </r>
    <r>
      <rPr>
        <b/>
        <sz val="12"/>
        <rFont val="Arial"/>
        <family val="2"/>
      </rPr>
      <t xml:space="preserve">
</t>
    </r>
    <r>
      <rPr>
        <sz val="12"/>
        <rFont val="Arial"/>
        <family val="2"/>
      </rPr>
      <t xml:space="preserve">
</t>
    </r>
    <r>
      <rPr>
        <b/>
        <sz val="12"/>
        <rFont val="Arial"/>
        <family val="2"/>
      </rPr>
      <t xml:space="preserve">
</t>
    </r>
    <r>
      <rPr>
        <sz val="12"/>
        <rFont val="Arial"/>
        <family val="2"/>
      </rPr>
      <t xml:space="preserve">De otra parte, el procedimiento </t>
    </r>
    <r>
      <rPr>
        <b/>
        <sz val="12"/>
        <rFont val="Arial"/>
        <family val="2"/>
      </rPr>
      <t xml:space="preserve">PR-ECC-004 (V1) </t>
    </r>
    <r>
      <rPr>
        <b/>
        <i/>
        <sz val="12"/>
        <rFont val="Arial"/>
        <family val="2"/>
      </rPr>
      <t>"</t>
    </r>
    <r>
      <rPr>
        <i/>
        <sz val="12"/>
        <rFont val="Arial"/>
        <family val="2"/>
      </rPr>
      <t>EVALUACIÓN Y CALIFICACIÓN DE PIDAR ESTRUCTURADOS BAJO EL REGLAMENTO ADOPTADO MEDIANTE EL ACUERDO 007 DE 2016"</t>
    </r>
    <r>
      <rPr>
        <sz val="12"/>
        <rFont val="Arial"/>
        <family val="2"/>
      </rPr>
      <t xml:space="preserve">, indica </t>
    </r>
    <r>
      <rPr>
        <i/>
        <sz val="12"/>
        <rFont val="Arial"/>
        <family val="2"/>
      </rPr>
      <t>"Previo a que el líder del equipo evaluador de click en "guardar definitivo" a través del Banco de Proyectos el líder de la Dirección de Calificación y Financiación o quien haga sus veces, dentro del día (1) hábil siguiente a que el equipo evaluador califique el PIDAR, asigna a un profesional mediante el aplicativo banco de proyectos, para que realice una verificación final del proceso de evaluación y calificación de proyectos "control posterior"</t>
    </r>
    <r>
      <rPr>
        <sz val="12"/>
        <rFont val="Arial"/>
        <family val="2"/>
      </rPr>
      <t>, con el fin de determinar que el expediente cuente con la totalidad de documentos que soportan la evaluación y calificación del PIDAR, conforme la normatividad aplicable. Para esto se diligenciará el Formato F-ECC-009 "Control Posterior" y dicho profesional contará con un (1) día hábil para revisar los soportes documentales.
De acuerdo con lo expuesto la Oficina de Control interno considera que la ADR ha adoptado controles que buscan prevenir la reiteración de los hechos observados, sobre los cuales se evidenció su aplicación, considerando de esta manera viable el cierre del hallazgo.</t>
    </r>
  </si>
  <si>
    <r>
      <rPr>
        <b/>
        <sz val="12"/>
        <color theme="1"/>
        <rFont val="Arial"/>
        <family val="2"/>
      </rPr>
      <t>Junio 2023:</t>
    </r>
    <r>
      <rPr>
        <sz val="12"/>
        <color theme="1"/>
        <rFont val="Arial"/>
        <family val="2"/>
      </rPr>
      <t xml:space="preserve"> Acción en términos. No existen avances a la fecha del presente seguimiento
Nota: Acción reformulada por solicitud de la Dirección de Calificación y Financiación, realizada a través de </t>
    </r>
    <r>
      <rPr>
        <b/>
        <sz val="12"/>
        <color theme="1"/>
        <rFont val="Arial"/>
        <family val="2"/>
      </rPr>
      <t>memorando 20234000013953 del 21 marzo 2023</t>
    </r>
    <r>
      <rPr>
        <sz val="12"/>
        <color theme="1"/>
        <rFont val="Arial"/>
        <family val="2"/>
      </rPr>
      <t xml:space="preserve"> y con alcance realizado mediante correo electrónico del 25 de mayo de 2023.
</t>
    </r>
    <r>
      <rPr>
        <b/>
        <sz val="12"/>
        <color theme="1"/>
        <rFont val="Arial"/>
        <family val="2"/>
      </rPr>
      <t xml:space="preserve">Seguimiento Junio 2024: </t>
    </r>
    <r>
      <rPr>
        <sz val="12"/>
        <color theme="1"/>
        <rFont val="Arial"/>
        <family val="2"/>
      </rPr>
      <t>: Para el cumplimiento de la acción propuesta se remitio a esta oficina la siguiente información:
▪Formato F-ECC-009 Control Posterior del PIDAR No. BP 3373, firmado por el lider evaluador y el apoyo juridico entre el 24 y 25 de noviembre del 2023.
▪Formato F-ECC-009 Control Posterior del PIDAR No. BP 3375, firmado por el lider dirección de calificacion y financiación administrador de empresas agropecuarias, el 27/09/2023.
▪Formato F-ECC-009 Control Posterior del PIDAR No. BP 3387, firmado Lider Dirección de Calificación y Financiación  Administrador de Empresas Agropecuarias .
▪Formato F-ECC-009 Control Posterior del PIDAR No. BP 3436, firmado por el evaluador tecnico, evaluador ambiental, evaluador social. apoyos tecnicos y el lider dirección de calificación y financiación,  del 19/09/2023 al 13/10/2023.
▪Formato F-ECC-009 Control Posterior del PIDAR No. BP 3477. firmado por el lider evaluador y apoyo juridico,  del 18/03/202 al 21/032024.
▪Formato F-ECC-009 Control Posterior del PIDAR No. BP 3478, firmado por el lider evaluador y el apoyo juridico, firmado del 14/03/2024 al 02/04/2024.
▪Formato F-ECC-009 Control Posterior del PIDAR No. BP 3459, firmado por el lider evaluador y el apoyo juridico el 08/04/2024 al 20/04/2024.
Para los anteriores formatos se valido que ninguno contara con el diligenciamiento en "No cumple" dado que requeriria realizar la verificación del alcance a las validaciones realizadas y su posterior cumplimiento, teniendo en cuenta lo anterior, se logró evidenciar el cumplimiento de la acción propuesta.</t>
    </r>
  </si>
  <si>
    <r>
      <rPr>
        <b/>
        <sz val="12"/>
        <color theme="1"/>
        <rFont val="Arial"/>
        <family val="2"/>
      </rPr>
      <t>Junio 2023:</t>
    </r>
    <r>
      <rPr>
        <sz val="12"/>
        <color theme="1"/>
        <rFont val="Arial"/>
        <family val="2"/>
      </rPr>
      <t xml:space="preserve"> Acción en términos. No existen avances a la fecha del presente seguimiento.
</t>
    </r>
    <r>
      <rPr>
        <b/>
        <sz val="12"/>
        <color theme="1"/>
        <rFont val="Arial"/>
        <family val="2"/>
      </rPr>
      <t xml:space="preserve">Nota: </t>
    </r>
    <r>
      <rPr>
        <sz val="12"/>
        <color theme="1"/>
        <rFont val="Arial"/>
        <family val="2"/>
      </rPr>
      <t>Acción reformulada por solicitud de la Dirección de Calificación y Financiación, realizada a través de</t>
    </r>
    <r>
      <rPr>
        <b/>
        <sz val="12"/>
        <color theme="1"/>
        <rFont val="Arial"/>
        <family val="2"/>
      </rPr>
      <t xml:space="preserve"> memorando 20234000013953 del 21 marzo 2023</t>
    </r>
    <r>
      <rPr>
        <sz val="12"/>
        <color theme="1"/>
        <rFont val="Arial"/>
        <family val="2"/>
      </rPr>
      <t xml:space="preserve"> y con alcance realizado mediante correo electrónico del 25 de mayo de 2023.
</t>
    </r>
    <r>
      <rPr>
        <b/>
        <sz val="12"/>
        <color theme="1"/>
        <rFont val="Arial"/>
        <family val="2"/>
      </rPr>
      <t>Seguimiento Junio 2024:</t>
    </r>
    <r>
      <rPr>
        <sz val="12"/>
        <color theme="1"/>
        <rFont val="Arial"/>
        <family val="2"/>
      </rPr>
      <t xml:space="preserve"> Para el cumplimiento de la acción se verifico la pertinencia de los siguientes formatos:
▪Formato F-ECC-002 correspondiente a la asignación de grupo evaluador con codigo interno VPY 3375 correspondiente al proyecto Fortalecimiento de productores porcinos de comunidades indígenas de Riosucio, Supía, Marmato, Anserma y Belalcázar – Calda. designado el 18/09/2023 del evaluador lider y sus apoyos debidamente firmado.
▪Formato F-ECC-002 correspondiente a la asignación de grupo evaluador con codigo interno VPY 3436 correspondiente al proyecto Fortalecimiento de la agrocadena de café en asocio con plátano, en predios pertenecientes al consejo comunitario de comunidades negras de Mindalá en el Municipio de Suarez Cauca,  designado el 13/09/2023 al evaluador lider y sus apoyos.
▪Formato F-ECC-022 correspondiente a la asignación de grupo evaluador con número de proyecto BP 3373 correspondiente al Fortalecimiento de los sistemas agropecuarios tradicionales "Nasa Tull" pertenecientes a los productores del Resguardo Indígena Páez de Corinto, Municipio de Corinto, mediante la intervención de las unidades asociadas a la producción de Plátano, Fríjol, Maíz, Bovinos Doble Propósito, Porcicultura y Gallinas Ponedoras, designado el 26/09/2023 del viabilizador y calificador lider asi como sus apoyos.
▪Formato F-ECC-022 correspondiente a la asignación de grupo evaluador con número de proyecto BP 3387 correspondiente al Mejoramiento del proceso de beneficio y fortalecimiento técnico, organizacional, ambiental y comercial para la producción de grano de cacao especial como una apuesta al posicionamiento de la calidad en el municipio de Tumaco, Nariño, designado 07/11/2023, el viabilizador y calificador lider asi como sus apoyos.
▪Formato F-ECC-022 correspondiente a la asignación de grupo evaluador con número de proyecto BP 3459, correspondiente a la Implementación de una unidad Ganadera Doble propósito, encaminada al mejoramiento de las condiciones productivas y económicas de las familias pertenecientes al Consejo Comunitario Palenque Raíces Africanas, ubicado en el Municipio de Cajibío, en el Departamento del Cauca, designado el 03/04/2024, el viabilizador y calificador lider asi como sus apoyos.
▪Formato F-ECC-022 correspondiente a la asignación de grupo evaluador con número de proyecto BP 3477, correspondiente al Fortalecimiento de las capacidades productivas de arroz secano de los beneficiarios afiliados al predio productivo Pontevedra bajo la reforma rural integral, en el municipio de Planeta Rica, Córdoba, designado el 17/03/2024el viabilizador y calificador lider asi como sus apoyos.
▪Formato F-ECC-022 correspondiente a la asignación de grupo evaluador con número de proyecto BP 3478 correspondiente al Fortalecimiento de la cadena productiva de coco en el Consejo Comunitario El Progreso del Río Nerete, Municipio de La Tola, departamento de Nariño, designados el 06/03/2024 el viabilizador y calificador y apoyos.
Teniendo en cuenta lo anterior, se logró evidenciar el cumplimiento de la acción.</t>
    </r>
  </si>
  <si>
    <t>Inobservancia de los lineamientos metodológicos y procedimentales establecidos para la asignación del grupo evaluador.</t>
  </si>
  <si>
    <t>Richard Rangel Vergel
María Paula Urquijo Vargas</t>
  </si>
  <si>
    <r>
      <rPr>
        <b/>
        <sz val="12"/>
        <color theme="1"/>
        <rFont val="Arial"/>
        <family val="2"/>
      </rPr>
      <t xml:space="preserve">Junio 2023: </t>
    </r>
    <r>
      <rPr>
        <sz val="12"/>
        <color theme="1"/>
        <rFont val="Arial"/>
        <family val="2"/>
      </rPr>
      <t xml:space="preserve">De acuerdo a la evidencia aportada por la Dirección de Calificación y Financiación esta Oficina de Control Interno observó que:
- </t>
    </r>
    <r>
      <rPr>
        <i/>
        <sz val="12"/>
        <color theme="1"/>
        <rFont val="Arial"/>
        <family val="2"/>
      </rPr>
      <t xml:space="preserve">Marzo 2023 - </t>
    </r>
    <r>
      <rPr>
        <sz val="12"/>
        <color theme="1"/>
        <rFont val="Arial"/>
        <family val="2"/>
      </rPr>
      <t xml:space="preserve">Se realizaron 2 capacitaciones sobre el proceso de evaluación y el análisis y actualización del procedimiento evaluación y calificación reguladas bajo el acuerdo ADR N° 10 
- </t>
    </r>
    <r>
      <rPr>
        <i/>
        <sz val="12"/>
        <color theme="1"/>
        <rFont val="Arial"/>
        <family val="2"/>
      </rPr>
      <t>Abril 2023 -</t>
    </r>
    <r>
      <rPr>
        <sz val="12"/>
        <color theme="1"/>
        <rFont val="Arial"/>
        <family val="2"/>
      </rPr>
      <t xml:space="preserve">  Se realizaron 19 capacitaciones sobre la actualización del procedimiento evaluación y calificación acuerdo 10, construcción de formatos asociados al proceso, y revisión, creación y ajuste de procedimientos de calificación.
-</t>
    </r>
    <r>
      <rPr>
        <i/>
        <sz val="12"/>
        <color theme="1"/>
        <rFont val="Arial"/>
        <family val="2"/>
      </rPr>
      <t xml:space="preserve"> Mayo 2023 - </t>
    </r>
    <r>
      <rPr>
        <sz val="12"/>
        <color theme="1"/>
        <rFont val="Arial"/>
        <family val="2"/>
      </rPr>
      <t xml:space="preserve">Se realizaron 17 capacitaciones sobre la actualización de criterios de calificación de PIDAR, planeación de Evaluación y Calificación Proyectos 2023.
Respecto con las evidencias aportadas y de acuerdo a lo evidenciado por la Oficina de Control Interno en el seguimiento a junio 2023, se considera que esta acción se encuentra cumplio de acuerdo con lo propuesto.
</t>
    </r>
    <r>
      <rPr>
        <b/>
        <sz val="12"/>
        <color theme="1"/>
        <rFont val="Arial"/>
        <family val="2"/>
      </rPr>
      <t>Nota:</t>
    </r>
    <r>
      <rPr>
        <sz val="12"/>
        <color theme="1"/>
        <rFont val="Arial"/>
        <family val="2"/>
      </rPr>
      <t xml:space="preserve"> Acción reformulada por solicitud de la Dirección de Calificación y Financiación, realizada a través de </t>
    </r>
    <r>
      <rPr>
        <b/>
        <sz val="12"/>
        <color theme="1"/>
        <rFont val="Arial"/>
        <family val="2"/>
      </rPr>
      <t xml:space="preserve">memorando 20234000013953 del 21 marzo 2023 </t>
    </r>
    <r>
      <rPr>
        <sz val="12"/>
        <color theme="1"/>
        <rFont val="Arial"/>
        <family val="2"/>
      </rPr>
      <t xml:space="preserve">y con alcance realizado mediante correo electrónico del 25 de mayo de 2023.
</t>
    </r>
    <r>
      <rPr>
        <b/>
        <sz val="12"/>
        <color theme="1"/>
        <rFont val="Arial"/>
        <family val="2"/>
      </rPr>
      <t xml:space="preserve">Seuimiento Junio 2024: </t>
    </r>
    <r>
      <rPr>
        <sz val="12"/>
        <color theme="1"/>
        <rFont val="Arial"/>
        <family val="2"/>
      </rPr>
      <t>Si bien esta acción ya se encuentra cumplida, el proceso reportó las siguientes evidencias:
▪ Listado de asistencia ddel 27 de febrero del 2024 cuyo objetivo establece "Jornada de nivelación de conocimientos DC y F - PIDAR - Legal- Infraestructura.
▪ Diseño metodologico "jornadas de nivelación de conocimientos Dirección de calificacion y financiación -ADR de febrero de 2024. 
▪ Listado de asistencia capacitación del 05 de septiembre del 2023 por objeto "Procedimiento de evaluación y calificación AII (Anexo)"
▪ Listado de asistencia a reunión del 04 de octubre del 2023, cuyo objeto corresponde a la revision de criterios de calificación Acuerdo 11.
▪ Listado de asitencia a reunión para revisión de formatos dirección de calificación y financiación (F-ECC-21; F-ECC-28) del 11 de octubre del 2023
▪ Listado de asistencia del 20 de septiembre del 2023, para revisión del procedimiento AC0112023.
▪ Listado de asistencia del 04 de septiembre del 2023, para revisión y ajuste procedimiento AC 011 de 2023.
▪ Listado de asistencia de asistencia del 01 de septiembre del 2023, sin embargo en el documento no se detalle el objeto ni acta de reunión de la misma.
Teniendo en cuenta lo anterior, se logró evidenciar el cumplimiento de la meta establecida por tal razon se da por cumplida.</t>
    </r>
  </si>
  <si>
    <t xml:space="preserve">Una vez evidenciado el cumplimiento de las tres (3) acciones propuestas a partir de los soportes aportados, se verificó que el procedimiento actual contara con controles para la mitigación de Inobservancia de los lineamientos metodológicos y procedimentales establecidos para la asignación del grupo evaluador, en lo que se observo que dentro del procedimiento PR-ECC-002 "Evaluación y Calificación de Proyectos Integrales de Desarrollo Agropecuario y Rural con Enfoque Territorial" (V8) el item 5.1.3. "Asignación del grupo evaluador", contempla los requisitos y controles para la asignación del equipo evaluador, cuyo soporte es el Formato F-ECC-002 “Asignación grupo evaluador”
De manera similar, el procedimiento PR-ECC-004 "EVALUACIÓN Y CALIFICACIÓN DE PIDAR ESTRUCTURADOS BAJO EL REGLAMENTO ADOPTADO MEDIANTE EL ACUERDO 007 DE 2016"  establece en su numeral 5.1.2 "Asignación del grupo evaluador", lo siguiente "En el término de tres (3) días hábiles siguientes a la recepción del proyecto, el líder de la Dirección de Calificación y Financiación o quien haga sus veces, asigna el grupo evaluador del PIDAR.", teniendo como evidencia de igual manera el formato F-ECC-002 Asignación del grupo evaluado.
El procedimiento PR-ECC-005 VIABILIDAD Y CALIFICACIÓN PARA COFINANCIACIÓN DE PIDAR (V3) númeral  5.1.2 Asignación de grupo viabilizador y calificador, señala " En el caso específico de que el aplicativo Banco de Proyectos presente diferentes situaciones que no  permitan la asignación del grupo Viabilizador y Calificador, dicha acción se desarrollará de manera física mediante formato “F-ECC-022 Asignación grupo viabilizador y calificador”. 
Una vez validada la aplicación de los formatos en mención, como se evidencia en el avance cualitativo, se considera se está dando aplicación a los controles citados, los cuales dieron origen al presente hallazgo, por ende se detemrina procedente el cierre del hallazgo.
</t>
  </si>
  <si>
    <r>
      <rPr>
        <b/>
        <sz val="12"/>
        <color theme="1"/>
        <rFont val="Arial"/>
        <family val="2"/>
      </rPr>
      <t>Junio 2023:</t>
    </r>
    <r>
      <rPr>
        <sz val="12"/>
        <color theme="1"/>
        <rFont val="Arial"/>
        <family val="2"/>
      </rPr>
      <t xml:space="preserve"> Acción en términos. No existen avances a la fecha del presente seguimiento, Nota: Acción reformulada por solicitud de la Dirección de Calificación y Financiación, realizada a través de memorando 20234000013953 del 21 marzo 2023 y con alcance realizado mediante correo electrónico del 25 de mayo de 2023.
</t>
    </r>
    <r>
      <rPr>
        <b/>
        <sz val="12"/>
        <color theme="1"/>
        <rFont val="Arial"/>
        <family val="2"/>
      </rPr>
      <t xml:space="preserve">Seguimiento Junio 2024:
</t>
    </r>
    <r>
      <rPr>
        <sz val="12"/>
        <color theme="1"/>
        <rFont val="Arial"/>
        <family val="2"/>
      </rPr>
      <t>▪Formato F-ECC-009 Control Posterior del PIDAR No. BP 3380, firmado por el lider evaluador el 21 de noviembre del 2023.
▪Formato F-ECC-009 Control Posterior del PIDAR No. BP 3415, firmado por el lider evaluador y apoyo tecnico, apoyo transversal, apoyo ambiental, evaluador social y lider Dirección de Calificación y Financiación Administrador de Empresas Agropecuarias,  el 12/09/2023.
▪Formato F-ECC-009 Control Posterior del PIDAR No. BP 3438, firmado por el lider evaluador, apoyo ambiental, economista, trabajador socialy  lider Dirección de Calificación y Financiación Administrador de Empresas Agropecuarias, el 3 al 12 de octubre del 2023.
▪Formato F-ECC-009 Control Posterior del PIDAR No. BP 3447, firmado por lider evaluador el 14 de diciembre del 2023.
▪Formato F-ECC-009 Control Posterior del PIDAR No. BP 3449, firmado por el lider evaluador y apoyo juridico del 18 al 21 de marzo del 2024.
▪Formato F-ECC-009 Control Posterior del PIDAR No. BP 3389, firmado por el lider evaluador y profesional juridico, del 22 de febrero al 01 de abril del 2024.
▪Formato F-ECC-009 Control Posterior del PIDAR No. BP 3430, firmado el lider evaluador el 11 de abril del 2024.
Para los anteriores formatos se valido que ninguno contara con el diligenciamiento en "No cumple" dado que requeriria realizar la validación del alcance a las validaciones realizadas y su posterior cumplimiento,t eniendo en cuenta lo anterior, se logró evidenciar el cumplimiento de la meta establecida por tal razon se da por cumplida.</t>
    </r>
  </si>
  <si>
    <r>
      <rPr>
        <b/>
        <sz val="12"/>
        <color theme="1"/>
        <rFont val="Arial"/>
        <family val="2"/>
      </rPr>
      <t>Junio 2023:</t>
    </r>
    <r>
      <rPr>
        <sz val="12"/>
        <color theme="1"/>
        <rFont val="Arial"/>
        <family val="2"/>
      </rPr>
      <t xml:space="preserve"> Acción en términos. No existen avances a la fecha del presente seguimiento, </t>
    </r>
    <r>
      <rPr>
        <b/>
        <sz val="12"/>
        <color theme="1"/>
        <rFont val="Arial"/>
        <family val="2"/>
      </rPr>
      <t xml:space="preserve">Nota: </t>
    </r>
    <r>
      <rPr>
        <sz val="12"/>
        <color theme="1"/>
        <rFont val="Arial"/>
        <family val="2"/>
      </rPr>
      <t>Acción reformulada por solicitud de la Dirección de Calificación y Financiación, realizada a través de memorando</t>
    </r>
    <r>
      <rPr>
        <b/>
        <sz val="12"/>
        <color theme="1"/>
        <rFont val="Arial"/>
        <family val="2"/>
      </rPr>
      <t xml:space="preserve"> 20234000013953 del 21 marzo 2023</t>
    </r>
    <r>
      <rPr>
        <sz val="12"/>
        <color theme="1"/>
        <rFont val="Arial"/>
        <family val="2"/>
      </rPr>
      <t xml:space="preserve"> y con alcance realizado mediante correo electrónico del 25 de mayo de 2023.
</t>
    </r>
    <r>
      <rPr>
        <b/>
        <sz val="12"/>
        <color theme="1"/>
        <rFont val="Arial"/>
        <family val="2"/>
      </rPr>
      <t>Seguimiento Junio 2024</t>
    </r>
    <r>
      <rPr>
        <sz val="12"/>
        <color theme="1"/>
        <rFont val="Arial"/>
        <family val="2"/>
      </rPr>
      <t>: Para la validacción de la pertinencia de la acción propuesta se remitió la siguiente información:
▪Formato F-ECC-002, formato de asignación grupo evaluador del No. BP 3415, con fecha de designación del 07/09/2023, del evaluador lider y sus apoyos.
▪Formato F-ECC-002, formato de asignación grupo evaluador del No. BP 3438, con fecha de designación del 18/09/2023, del evaluador lider y sus apoyos.
▪Formato F-ECC-022, formato de asignación grupo evaluador del No. BP 3380, con fecha de designación del 10/10/2023, del evaluador lider y sus apoyos.
▪Formato F-ECC-022, formato de asignación grupo evaluador del No. BP 3447, con fecha de designación del 11/12/2023, del evaluador lider y sus apoyos.
▪Formato F-ECC-022, formato de asignación grupo evaluador del No. BP 3430, con fecha de designación del 09/04/2023, del evaluador lider y sus apoyos.
▪Formato F-ECC-022, formato de asignación grupo evaluador del No. BP 3449, con fecha de designación del 18/03/2023, del evaluador lider y sus apoyos.
Formato F-ECC-022, formato de asignación grupo evaluador del No. BP 3389, con fecha de designación del 21/02/2024, del evaluador lider y sus apoyos.
Teniendo en cuenta lo anterior, se logró evidenciar el cumplimiento de la meta establecida por tal razon se da por cumplida.</t>
    </r>
  </si>
  <si>
    <t>Inobservancia del cumplimiento de las actividades a ejecutar relacionadas con el Banco de Proyectos en el desarrollo de la evaluación y calificación de los proyectos.</t>
  </si>
  <si>
    <t>Inadecuada migración de la información histórica de los PIDAR en el Banco de Proyectos.</t>
  </si>
  <si>
    <t>1. Realizar capacitaciones sobre el manejo del aplicativo Banco de Proyectos.</t>
  </si>
  <si>
    <t>Richard Rangel Vergel
Maria Paula Urquijo Vargas</t>
  </si>
  <si>
    <r>
      <rPr>
        <b/>
        <sz val="12"/>
        <color theme="1"/>
        <rFont val="Arial"/>
        <family val="2"/>
      </rPr>
      <t xml:space="preserve">Junio 2023: </t>
    </r>
    <r>
      <rPr>
        <sz val="12"/>
        <color theme="1"/>
        <rFont val="Arial"/>
        <family val="2"/>
      </rPr>
      <t xml:space="preserve">De acuerdo a la evidencia aportada por la Dirección de Calificación y Financiación esta Oficina de Control Interno observó que:
- Se realizó mesa de trabajo el día 28 de marzo 2023, la cual tuvo como objetivo capacitar sobre la funcionalidad del Banco de Proyectos Grupo Jurídico Dirección Calificación y Financación.
- Se realizó mesa de trabajo el día 08 de abril 2023,  la cual tuvo como objetivo capacitar sobre la funcionalidad del Banco de Proyectos Dirección Acceso Activos Productivos, donde asistió un funcionario de la Dirección de Calificación y Financiación.
- Se realizó mesa de trabajo el día 18 de abril 2023 la cual tuvo como objetivo el ejercicio práctico Banco de Proyectos, donde asistió un funcionario de la Dirección de Calificación y Financiación.
Respecto con las evidencias aportadas y de acuerdo a lo evidenciado por la Oficina de Control Interno en el seguimiento a junio 2023 se considera que esta acción propuesta se encuentra cumplida.
</t>
    </r>
    <r>
      <rPr>
        <b/>
        <sz val="12"/>
        <color theme="1"/>
        <rFont val="Arial"/>
        <family val="2"/>
      </rPr>
      <t xml:space="preserve">Nota: </t>
    </r>
    <r>
      <rPr>
        <sz val="12"/>
        <color theme="1"/>
        <rFont val="Arial"/>
        <family val="2"/>
      </rPr>
      <t xml:space="preserve">Acción reformulada por solicitud de la Secretaría General, realizada a través de memorando 20234000013953 del 21 marzo 2023 y con alcance realizado mediante correo electrónico del 28 de abril de 2023.
</t>
    </r>
    <r>
      <rPr>
        <b/>
        <sz val="12"/>
        <color theme="1"/>
        <rFont val="Arial"/>
        <family val="2"/>
      </rPr>
      <t>Junio 2024</t>
    </r>
    <r>
      <rPr>
        <sz val="12"/>
        <color theme="1"/>
        <rFont val="Arial"/>
        <family val="2"/>
      </rPr>
      <t>: Si bien la acción se encontraba cumplida previo al presente seguimiento, el proceso aporto las siguientes evidencias:
▪Listado de asistencia del 18 de octubre del 2023, con objetivo de capacitación modulos Infopath - Entrega Banco de Proyectos, en la que se exponde se realizó capacitación de inscripción de iniciativas, explicación funcional de modulos informativos.
▪Listado de asistencia del 10 de octubre del 2023, con el objetivo de revisar documento de requerimiento de estructuración Banco de proyectos, en la que se expone se realizo ajuste del documento en el aplicativo Banco de proyectos.
▪ Listado ed asistencia del 22 de noviembre del 2023, con el objeto de plan de trabajo del proceso de migración y resgistro en el BP.
▪ Listado de asistencia del 29 de febrero del 2024, con el objetivo de jornada de nivelación de conocimientos DC y F social- ambiental- Banco de Proyectos.
▪ Presentación en Power Point, con el instructivo de consulta de BP, consulta de personas, predios, proyectos, instructivo de cargue, consulta de viabilidad,consulta de gestión.
▪ Documento en Excel con el instructivo del registro en BP, donde se identifican las etapas, los componentes del Banco de Proyecto, observaciones y anexos para su debido cargue.</t>
    </r>
  </si>
  <si>
    <r>
      <t xml:space="preserve">
Una vez validado en cumplimiento de las acciones propuestas, la Oficina de Control Interno realizó las siguiente validaciones:
Con respecto a los literales </t>
    </r>
    <r>
      <rPr>
        <i/>
        <u/>
        <sz val="12"/>
        <color theme="1"/>
        <rFont val="Arial"/>
        <family val="2"/>
      </rPr>
      <t>a y b</t>
    </r>
    <r>
      <rPr>
        <u/>
        <sz val="12"/>
        <color theme="1"/>
        <rFont val="Arial"/>
        <family val="2"/>
      </rPr>
      <t xml:space="preserve"> </t>
    </r>
    <r>
      <rPr>
        <sz val="12"/>
        <color theme="1"/>
        <rFont val="Arial"/>
        <family val="2"/>
      </rPr>
      <t xml:space="preserve"> del hallazgo No. 5 del informe OCI-2018-024, se verificó que:
- Se tomó una muestra de 9 proyectos migrados en sus diferentes etapas (3 de Evaluación, 3 de Calificación y 3 de Concepto Final) al Banco de Proyectos de acuerdo con los criteros establecidos en los acuerdos 007 de 2016 y 010 de 2019, verificando que se cuenta con un módulo específico de Inscripción de la iniciativa, donde en este se condensa todas los proyectos radicados en la ADR para su respectivo proceso contando con su respectiva numeración, estado del mismo  y su registro en el respectivo módulo según su avance o etapa del proyecto, precisando las causas raices del hallazgo </t>
    </r>
    <r>
      <rPr>
        <i/>
        <sz val="12"/>
        <color theme="1"/>
        <rFont val="Arial"/>
        <family val="2"/>
      </rPr>
      <t xml:space="preserve">(Evidencia - Papel de Trabajo Efectividad Banco de Proyectos).
</t>
    </r>
    <r>
      <rPr>
        <b/>
        <i/>
        <sz val="12"/>
        <color theme="1"/>
        <rFont val="Arial"/>
        <family val="2"/>
      </rPr>
      <t xml:space="preserve">
</t>
    </r>
    <r>
      <rPr>
        <b/>
        <sz val="12"/>
        <color theme="1"/>
        <rFont val="Arial"/>
        <family val="2"/>
      </rPr>
      <t>De otra parte, se tiene</t>
    </r>
    <r>
      <rPr>
        <sz val="12"/>
        <color theme="1"/>
        <rFont val="Arial"/>
        <family val="2"/>
      </rPr>
      <t xml:space="preserve"> captura de pantalla del BP 3511 (seleccionado como muestra), el cual permite identificar el modulo en el que se encuentra, sus aprovadores, evaluadores, si se encuentra en estado de subsanación, o si se encuentra en la etapa del diligenciamiento final.
Al respecto, si bien se considera existen correctivos frente a lo observado en el hallazgo, se recomienda continuar con controles de verificación periodicos y permanentes que permitan asegurar la completitud e integridad de la información que reposa en el Banco de Proyecyos.</t>
    </r>
  </si>
  <si>
    <t>2.  Migrar y registrar en el aplicativo del Banco de Proyectos los PIDAR cofinaciados por la Agencia mediante los Acuerdos 007 de 2016 010 de 2019.</t>
  </si>
  <si>
    <r>
      <rPr>
        <b/>
        <sz val="12"/>
        <color theme="1"/>
        <rFont val="Arial"/>
        <family val="2"/>
      </rPr>
      <t xml:space="preserve">Junio 2023: </t>
    </r>
    <r>
      <rPr>
        <sz val="12"/>
        <color theme="1"/>
        <rFont val="Arial"/>
        <family val="2"/>
      </rPr>
      <t xml:space="preserve">De acuerdo a la evidencia aportada por la Dirección de Calificación y Financiación esta Oficina de Control Interno evidenció que:
- La base de datos de la migración de 179 proyectos cofinanciados por la ADR en el aplictivo Banco de Proyectos en sus diferentes etapas (69 evaluación, 52 calificación, 58 concepto final) los cuales fueron tratadas bajo los criteros establecidos en los acuerdos 007 de 2016 y 010 de 2019.
Respecto con las evidencias aportadas y de acuerdo a lo evidenciado por la Oficina de Control Interno en el seguimiento a junio 2023 se considera que esta acción propuesta se encuentra cumplida.
</t>
    </r>
    <r>
      <rPr>
        <b/>
        <sz val="12"/>
        <color theme="1"/>
        <rFont val="Arial"/>
        <family val="2"/>
      </rPr>
      <t xml:space="preserve">Junio 2024: </t>
    </r>
    <r>
      <rPr>
        <sz val="12"/>
        <color theme="1"/>
        <rFont val="Arial"/>
        <family val="2"/>
      </rPr>
      <t>Si bien la acción se encontraba cumplida previo al presente seguimiento, el proceso aporto las siguientes evidencias:
▪ Documento en Excel, con la migraciòn de proyectos al BP, clasificado por etapas en la que se evidencia para la  de evaluación un recuento de 311 proyectos, para calificación 299, concepcto final un total de 316 iniciativas y 304 en cofinanciación.
▪ Se relaciona un instructivo para la consulta de proyectos migrados en el aplicativo BP.
La Vicepresidencia de Proyectos manifestó que "Paralelamente se conformó un equipo de trabajo especializado para la migración como medida adicional apuntando a la eliminación de la causa “Inadecuada migración de la información histórica de los PIDAR en el Banco de Proyectos” así como a su vez se aformó que Dirección de Calificación y Financiación adelanta la revisión permanente de estado de los PIDAR registrados en Banco de proyectos identificando: “Asignando evaluadores”,  “Enviado a Evaluación” y “Evaluación- Concepto Final”.
Teniendo en cuenta lo anterior, se logró evidenciar el cumplimiento de la meta establecida por tal razon se da por cumplida.</t>
    </r>
  </si>
  <si>
    <t xml:space="preserve">3. Revisar el estado actual de los PIDAR evaluados y los registrados en el Banco de Proyectos con el propósito de evitar que se presenten diferencias. </t>
  </si>
  <si>
    <t>237 formularios registrados por etapa:  Evaluación:  80, Calificación:  66 y Concepto Final:  91.  (Acuerdo No. 007/2016).</t>
  </si>
  <si>
    <r>
      <rPr>
        <b/>
        <sz val="12"/>
        <color theme="1"/>
        <rFont val="Arial"/>
        <family val="2"/>
      </rPr>
      <t xml:space="preserve">Junio 2023: </t>
    </r>
    <r>
      <rPr>
        <sz val="12"/>
        <color theme="1"/>
        <rFont val="Arial"/>
        <family val="2"/>
      </rPr>
      <t xml:space="preserve">De acuerdo a la evidencia aportada por la Dirección de Calificación y Financiación esta Oficina de Control Interno evidenció que:
- La base de datos de la migración de 179 proyectos cofinanciados por la ADR en el aplictivo Banco de Proyectos en sus diferentes etapas (69 evaluación, 52 calificación, 58 concepto final) los cuales fueron tratadas bajo los criteros establecidos en los acuerdos 007 de 2016 y 010 de 2019.
Respecto con las evidencias aportadas y de acuerdo a lo evidenciado por la Oficina de Control Interno en el seguimiento a junio 2023 se considera que esta acción propuesta se encuentra en estado abierta hasta que se entregue la totalidad de los formularios registrados en cada etapa en el Banco de Proyectos, y es importante mencionar que la misma se encuentra en términos.
</t>
    </r>
    <r>
      <rPr>
        <b/>
        <sz val="12"/>
        <color theme="1"/>
        <rFont val="Arial"/>
        <family val="2"/>
      </rPr>
      <t xml:space="preserve">Junio 2024: </t>
    </r>
    <r>
      <rPr>
        <sz val="12"/>
        <color theme="1"/>
        <rFont val="Arial"/>
        <family val="2"/>
      </rPr>
      <t>Para el cumplimiento de la totalidad de la acción se remitió documento en Excel, en la que se identifican los ID de iniciativa  clasificado por etapas en el  que se evidencia para evaluación un recuento de 311 proyectos, para calificación 299, concepcto final un total de 316 iniciativas y 304 en cofinanciación.
Teniendo en cuenta lo anterior, se logró evidenciar el cumplimiento de la meta establecida por tal razon se da por cumplida.</t>
    </r>
  </si>
  <si>
    <t>Inconsistencias en los reportes de avance de ejecución del Plan de Acción Institucional - Vigencia 2018.</t>
  </si>
  <si>
    <t>✔ Inadecuadas o falta de directrices para realizar los reportes del Plan de Acción en el aplicativo ISOLUCION.</t>
  </si>
  <si>
    <t xml:space="preserve">1. Coordinar y llevar a cabo reunión de trabajo con funcionarios de la Oficina de Planeación, para realizar el correcto y oportuno  registro de las actividades ejecutadas en cumplimiento del Plan de Acción Institucional. </t>
  </si>
  <si>
    <t xml:space="preserve">Una (1) reunión de trabajo </t>
  </si>
  <si>
    <t>La Oficina de Control Interno observó la ejecución el 4 de octubre de 2019 de una mesa de trabajo entre los responsables del proceso auditado y la Oficina de Planeación en la cual se realizó el análisis del hallazgo identificado pro la Oficina de Control Interno y se realizó la estructuración de los nuevos indicadores planteados en el Plan de Acción Institucional de la vigencia 2019. En consulta realizada por la Oficina de Control Interno al modulo de Medición de ISOLUCION se observó la correcta asignación de los cuatro (4) indicadores al proceso auditado, y aunque se registra un avance del 0% en los cuatro (4) indicadores por situaciones coyunturales de la Entidad, se observa el registró mensual por parte de los responsables del proceso.</t>
  </si>
  <si>
    <t>La Oficina de Control Interno considera procedente determinar el cierre del hallazgo considerando el replanteamiento de los indicadores asociados al proceso para la vigencia 2019 y su adecuado reporte mensual.</t>
  </si>
  <si>
    <t>Omisiones en la atención de las Peticiones, Quejas, Reclamos, Sugerencias y Denuncias – PQRSD.</t>
  </si>
  <si>
    <t xml:space="preserve">✔ Inadecuados controles para la gestión de las PQRSD.
✔ Aplicación inadecuada o desconocimiento de la  normatividad aplicable a la gestión de las PQRSD.
</t>
  </si>
  <si>
    <t>1. Identificar el flujo de gestión de PQRSD dentro del proceso y establecer los controles necesarios para su debida gestión</t>
  </si>
  <si>
    <t>Un (1) documento de flujo y controles a la gestión de los PQRSD</t>
  </si>
  <si>
    <t>La Oficina de Control Interno observó la elaboración de un (1) flujograma mediante el cual se presenta el flujo que se debe dar al interior de la Vicepresidencia de Proyectos y la Dirección de Calificación y Financiación a las PQRSD y sus términos de respuesta.
Al respecto, la Oficina de Control Interno evidenció la respuesta emitida el 2 de julio de 2019, bajo radicado N° 20194100034602 por la Dirección de Calificación y Financiación a la PQRSD radicada el 17 de junio de 2019 bajo radicado N° 20196100040001, es decir, la respuesta se otorgó dentro de los quince (15) días hábiles establecidos por la Ley 1755 de 2015.</t>
  </si>
  <si>
    <t>La Oficina de Control Interno considera procedente cerrar las dos (2) acciones que conforman el presente hallazgo, y por ende, el hallazgo, toda vez que se observa la ejecución de las acciones propuesta y la efectividad en la respuesta de la PQRSD radicada durante el primer semestre de 2019 ante la Dirección de Calificación y Financiación.</t>
  </si>
  <si>
    <t>2. Realizar jornadas de capacitación sobre la Normatividad aplicable al trámite de PQRSD para asegurar el cumplimiento de los términos de Ley para resolver las distintas modalidades de peticiones, junto con un plan de trabajo en el que se apropien herramientas que faciliten el cumplimiento de la labor.</t>
  </si>
  <si>
    <t>Una (1) capacitación sobre la Normatividad aplicable y el Documento de flujo y controles definido</t>
  </si>
  <si>
    <t>Se observó la ejecución el 12 de octubre de 2019 de una (1) reunión informativa en la cual se socializó del flujograma y las responsabilidades asignadas a los lideres de cada una (1) de la direcciones adscritas a la Vicepresidencia de Proyectos.</t>
  </si>
  <si>
    <t>Incumplimiento de la Política de  administración del Riesgo adoptada por la Entidad.</t>
  </si>
  <si>
    <t>✔Por falta de capacitación, acompañamiento y asesoría a los responsables del proceso, en materia de riesgos y manejo del aplicativo ISOLUCION</t>
  </si>
  <si>
    <t>1. Programar y ejecutar actividades de capacitación a los responsables del proceso con funcionario(a) de la Oficina de Planeación asesor(a) en materia de riesgos, sobre la estructura de la Política de la Administración del Riesgo adoptada por la Entidad, para la identificación y formulación de los riesgos, así como el correcto y oportuno monitoreo a las acciones asociadas a los controles.</t>
  </si>
  <si>
    <t>Una (1) capacitación en la Política de la Administración del Riesgo adoptada por la Entidad.</t>
  </si>
  <si>
    <r>
      <t>Se ejecutó el 21 de septiembre de 2018 una (1) mesa de trabajo liderada por la funcionaria de la Oficina de Planeación encargada en materia de riesgos, en la cual se realizó una capacitación relacionada, entre otros aspectos, en la identificación de factores internos y externos, análisis de riesgos y su determinación del impacto.
No obstante, la Oficina de Control Interno considera no procedente determinar el cierre de la presente acción toda vez, evaluada la disminución de los cuadrantes en PROBABILIDAD o IMPACTO, de acuerdo con la valoración de los controles para determinar el Riesgo Residual, se evidenció que se realizó desplazamiento del impacto del riesgo: "</t>
    </r>
    <r>
      <rPr>
        <i/>
        <sz val="12"/>
        <color theme="1"/>
        <rFont val="Arial"/>
        <family val="2"/>
      </rPr>
      <t>Acumulación de proyectos en un corto plazo para evaluación, calificación y financiación.</t>
    </r>
    <r>
      <rPr>
        <sz val="12"/>
        <color theme="1"/>
        <rFont val="Arial"/>
        <family val="2"/>
      </rPr>
      <t>", al pasar de 4-Mayor a 3-Moderado; no obstante, el numeral 3.2.3. de la Guía para la Administración del Riesgo y el Diseño de Controles en Entidades Públicas, Riesgos de Gestión, Corrupción y Seguridad Digital (Versión 4) establece que "</t>
    </r>
    <r>
      <rPr>
        <i/>
        <sz val="12"/>
        <color theme="1"/>
        <rFont val="Arial"/>
        <family val="2"/>
      </rPr>
      <t>Tratándose de riesgos de corrupción únicamente hay disminución de probabilidad. Es decir, para el impacto no opera el desplazamiento.</t>
    </r>
    <r>
      <rPr>
        <sz val="12"/>
        <color theme="1"/>
        <rFont val="Arial"/>
        <family val="2"/>
      </rPr>
      <t>".</t>
    </r>
  </si>
  <si>
    <t xml:space="preserve">
Una vez revisada la evidencia suministrada, la Oficina de Control Interno considera que se cumplió con la ejecución de la totalidad de acciones propuestas para el presente hallazgo. Adicionalmente, se procedió a corroborar la efectividad a través del informe de seguimiento al plan anticorrupción y atención al ciudadano y mapa de riesgos de corrupción enero - abril 2020), sin evidenciar observaciones relacionadas con los riesgos asociados al proceso "Promoción y Apoyo a la Asociatividad".</t>
  </si>
  <si>
    <t>2. Analizar la Política de Administración del Riesgo de la Entidad frente al Mapa de Riesgos establecido para el Proceso, con el objetivo de identificar brechas de cumplimiento. Posteriormente, asignar responsables y establecer un cronograma para realizar los ajustes pertinentes de forma oportuna.</t>
  </si>
  <si>
    <t>Un (1) mapa de riesgos actualizado.</t>
  </si>
  <si>
    <t>Fue remitida la matriz de riesgos de corrupción construida por el proceso auditado articuladamente con la Oficina de Planeación para la vigencia 2019, la cual contempla tanto riesgos de gestión como de corrupción.
Duicha matriz fue cargada en el Sistema integrado de Gestión (Isolucion) el 28 de agosto de 2019.</t>
  </si>
  <si>
    <t xml:space="preserve">
Una vez revisada la evidencia suministrada, la Oficina de Control Interno considera que se cumplió con la ejecución de la totalidad de acciones propuestas para el presente hallazgo. Adicionalmente, se procedió a corroborar la efectividad a través del informe de seguimiento al plan anticorrupción y atención al ciudadano y mapa de riesgos de corrupción enero - abril 2020), sin evidenciar observaciones relacionadas con los riesgos asociados al proceso.</t>
  </si>
  <si>
    <t>INFORME 2021 - OCI-2021-012 Evaluación y Calificación de Proyectos Integrales</t>
  </si>
  <si>
    <t>Evaluación y Calificación de Proyectos Integrales</t>
  </si>
  <si>
    <t>Falta de verificación de información, de documentación soporte e imprecisiones de los requisitos habilitantes de los PIDAR para ser cofinanciados por la Entidad.</t>
  </si>
  <si>
    <t>13/06/2023
20/07/2023</t>
  </si>
  <si>
    <r>
      <rPr>
        <b/>
        <sz val="12"/>
        <color theme="1"/>
        <rFont val="Arial"/>
        <family val="2"/>
      </rPr>
      <t xml:space="preserve">Junio 2023: </t>
    </r>
    <r>
      <rPr>
        <sz val="12"/>
        <color theme="1"/>
        <rFont val="Arial"/>
        <family val="2"/>
      </rPr>
      <t xml:space="preserve">De acuerdo a la evidencia aportada por la Dirección de Calificación y Financiación esta Oficina de Control Interno observó que:
- </t>
    </r>
    <r>
      <rPr>
        <i/>
        <sz val="12"/>
        <color theme="1"/>
        <rFont val="Arial"/>
        <family val="2"/>
      </rPr>
      <t xml:space="preserve">Marzo 2023 - </t>
    </r>
    <r>
      <rPr>
        <sz val="12"/>
        <color theme="1"/>
        <rFont val="Arial"/>
        <family val="2"/>
      </rPr>
      <t xml:space="preserve">Se realizaron 2 capacitaciones sobre el proceso de evaluación y el análisis y actualización del procedimiento evaluación y calificación reguladas bajo el acuerdo ADR N° 10 
- </t>
    </r>
    <r>
      <rPr>
        <i/>
        <sz val="12"/>
        <color theme="1"/>
        <rFont val="Arial"/>
        <family val="2"/>
      </rPr>
      <t>Abril 2023 -</t>
    </r>
    <r>
      <rPr>
        <sz val="12"/>
        <color theme="1"/>
        <rFont val="Arial"/>
        <family val="2"/>
      </rPr>
      <t xml:space="preserve">  Se realizaron 19 capacitaciones sobre la actualización del procedimiento evaluación y calificación acuerdo 10, construcción de formatos asociados al proceso, y revisión, creación y ajuste de procedimientos de calificación.
-</t>
    </r>
    <r>
      <rPr>
        <i/>
        <sz val="12"/>
        <color theme="1"/>
        <rFont val="Arial"/>
        <family val="2"/>
      </rPr>
      <t xml:space="preserve"> Mayo 2023 - </t>
    </r>
    <r>
      <rPr>
        <sz val="12"/>
        <color theme="1"/>
        <rFont val="Arial"/>
        <family val="2"/>
      </rPr>
      <t xml:space="preserve">Se realizaron 17 capacitaciones sobre la actualización de criterios de calificación de PIDAR, planeación de Evaluación y Calificación Proyectos 2023.
Respecto con las evidencias aportadas y de acuerdo a lo evidenciado por la Oficina de Control Interno en el seguimiento a junio 2023, se considera que esta acción se encuentra cumplio de acuerdo con lo propuesto.
</t>
    </r>
    <r>
      <rPr>
        <b/>
        <sz val="12"/>
        <color theme="1"/>
        <rFont val="Arial"/>
        <family val="2"/>
      </rPr>
      <t>Nota:</t>
    </r>
    <r>
      <rPr>
        <sz val="12"/>
        <color theme="1"/>
        <rFont val="Arial"/>
        <family val="2"/>
      </rPr>
      <t xml:space="preserve"> Acción reformulada por solicitud de la Dirección de Calificación y Financiación, realizada a través de </t>
    </r>
    <r>
      <rPr>
        <b/>
        <sz val="12"/>
        <color theme="1"/>
        <rFont val="Arial"/>
        <family val="2"/>
      </rPr>
      <t>memorando 20234000013953 del 21 marzo 2023</t>
    </r>
    <r>
      <rPr>
        <sz val="12"/>
        <color theme="1"/>
        <rFont val="Arial"/>
        <family val="2"/>
      </rPr>
      <t xml:space="preserve"> y con alcance realizado mediante correo electrónico del 25 de mayo de 2023.
</t>
    </r>
    <r>
      <rPr>
        <b/>
        <sz val="12"/>
        <color theme="1"/>
        <rFont val="Arial"/>
        <family val="2"/>
      </rPr>
      <t xml:space="preserve">Junio 2024: </t>
    </r>
    <r>
      <rPr>
        <sz val="12"/>
        <color theme="1"/>
        <rFont val="Arial"/>
        <family val="2"/>
      </rPr>
      <t xml:space="preserve">Si bien la acción se encuentra cumplida, el proceso aporto las siguientes evidencias:
▪Listado de asistencia del 27 de febrero del 2024, con el objetivo de realizar jornada de nivelación de  conocimientos DC y F social- ambiental- Banco de Proyectos.
▪Listado de asistencia del 05 de septiembre del 2023, cuyo objeto indica procedimiento de evaluacion y calificación AII.
▪Listado de asistencia del 04 de octubre 2023, cuyo objeto se enfoca en la revisión criterios de calificación Acuerdo 11.
▪Listado de asistencia 11 de octubre del 2023, cuyo objeto es revision de formatos direccion de calificación y financiación.
▪Lista de asistencia 20 de septiembre del 2023, cuyo objeto consiste en la revisión del procedimiento AC 0112023.
▪Lista de asistencia del 04 de septiembre del 2023, cuyo objeto consiste en la revisión y ajuste procedimiento AC011 de 2023.
▪Listado de asistencia del 01 de septiembre del 2023.
Teniendo en cuenta lo anterior, se logró evidenciar el cumplimiento de la meta establecida.
</t>
    </r>
  </si>
  <si>
    <r>
      <t xml:space="preserve">En primera medida, y de acuerdo con lo registrado en la columna de avance cualitativo, se evidenció el cumplimiento de la totalidad de acciones propuestas. 
De otra parte, la Oficina de Control Interno evidenció la adopción de controles a través de filtros de revisión, con los cuales se busca asegurar la adecuada y completa ejecución de las diferentes actividades procedimentales, a partir de lo siguiente:
•El procedimiento </t>
    </r>
    <r>
      <rPr>
        <b/>
        <sz val="12"/>
        <color theme="1"/>
        <rFont val="Arial"/>
        <family val="2"/>
      </rPr>
      <t xml:space="preserve">PR-ECC-002 "Evaluación y Calificación de Proyectos Integrales de Desarrollo Agropecuario y Rural con Enfoque Territorial", </t>
    </r>
    <r>
      <rPr>
        <sz val="12"/>
        <color theme="1"/>
        <rFont val="Arial"/>
        <family val="2"/>
      </rPr>
      <t xml:space="preserve">(V8) el item 5.3 Fase de calificación y priorización de los PIDAR, adotó la implementación de un punto de control bajo el formato F-ECC-009 “Control posterior Dirección de Calificación y Financiación” diligenciado con el fin de validar que se encuentre completa la documentación que soportan la Evaluación y Calificación del PIDAR para su posterior remisión del concepto de evaluación y calificación al despacho de la Vicepresidencia de Proyectos. Teniendo en cuenta que este formato se utiliza para los proyectos estructurados bajo acuerdo 10, es importante resaltar que dentro de las evidencias aportadas se identifica el formato F-ECC-022, el cual es diligenciado para los proyectos estructurados bajo acuerdo 11  y correspondendiente con lo establecido en el procedimeinto </t>
    </r>
    <r>
      <rPr>
        <b/>
        <sz val="12"/>
        <color theme="1"/>
        <rFont val="Arial"/>
        <family val="2"/>
      </rPr>
      <t>F-ECC-005 "Viabilidad y Calificación para cofinanciación de PIDAR" (V3)</t>
    </r>
    <r>
      <rPr>
        <sz val="12"/>
        <color theme="1"/>
        <rFont val="Arial"/>
        <family val="2"/>
      </rPr>
      <t xml:space="preserve"> númeral  5.1.2 Asignación de grupo viabilizador y calificador, señala "</t>
    </r>
    <r>
      <rPr>
        <i/>
        <sz val="12"/>
        <color theme="1"/>
        <rFont val="Arial"/>
        <family val="2"/>
      </rPr>
      <t xml:space="preserve"> En el caso específico de que el aplicativo Banco de Proyectos presente diferentes situaciones que no  permitan la asignación del grupo Viabilizador y Calificador, dicha acción se desarrollará de manera física mediante formato “F-ECC-022 Asignación grupo viabilizador y calificador”.</t>
    </r>
    <r>
      <rPr>
        <sz val="12"/>
        <color theme="1"/>
        <rFont val="Arial"/>
        <family val="2"/>
      </rPr>
      <t xml:space="preserve"> 
Así mismo se observo en el procedimiento </t>
    </r>
    <r>
      <rPr>
        <b/>
        <sz val="12"/>
        <color theme="1"/>
        <rFont val="Arial"/>
        <family val="2"/>
      </rPr>
      <t xml:space="preserve">PR-ECC-004 "EVALUACIÓN Y CALIFICACIÓN DE PIDAR ESTRUCTURADOS BAJO EL REGLAMENTO ADOPTADO MEDIANTE EL ACUERDO 007 DE 2016" </t>
    </r>
    <r>
      <rPr>
        <sz val="12"/>
        <color theme="1"/>
        <rFont val="Arial"/>
        <family val="2"/>
      </rPr>
      <t>(V1) Evaluación y calificación de PIDAR estructurados bajo el reglamento adoptado mediante el Acuerdo 007 de 2016, númeral 5.1.2 Asignación del grupo evaluador en el que se establece el uso del formato F-ECC-002 "Asignación Grupo Evaluador" el cual indica "</t>
    </r>
    <r>
      <rPr>
        <i/>
        <sz val="12"/>
        <color theme="1"/>
        <rFont val="Arial"/>
        <family val="2"/>
      </rPr>
      <t>en el caso específico que el aplicativo Banco de Proyectos presente diferentes situaciones que no permitan la asignación del grupo evaluador, dicha acción se podrá desarrollar de manera física mediante formato F-ECC-002</t>
    </r>
    <r>
      <rPr>
        <sz val="12"/>
        <color theme="1"/>
        <rFont val="Arial"/>
        <family val="2"/>
      </rPr>
      <t>" dicha información permite identificar un control adicional para la mitigación de las observaciones.
De acuerdo con lo expuesto la Oficina de Control interno considera que la ADR ha adoptado controles que buscan prevenir la reiteración de los hechos observados, sobre los cuales se evidenció su aplicación, considerando de esta manera viable el cierre del hallazgo.</t>
    </r>
  </si>
  <si>
    <r>
      <rPr>
        <b/>
        <sz val="12"/>
        <color theme="1"/>
        <rFont val="Arial"/>
        <family val="2"/>
      </rPr>
      <t xml:space="preserve">Junio 2023: </t>
    </r>
    <r>
      <rPr>
        <sz val="12"/>
        <color theme="1"/>
        <rFont val="Arial"/>
        <family val="2"/>
      </rPr>
      <t xml:space="preserve">Acción en términos. No existen avances a la fecha del presente seguimiento.
Nota: Acción reformulada por solicitud de la Dirección de Calificación y Financiación, realizada a través de memorando 20234000013953 del 21 marzo 2023 y con alcance realizado mediante correo electrónico del 25 de mayo de 2023.
</t>
    </r>
    <r>
      <rPr>
        <b/>
        <sz val="12"/>
        <color theme="1"/>
        <rFont val="Arial"/>
        <family val="2"/>
      </rPr>
      <t xml:space="preserve">Nota: </t>
    </r>
    <r>
      <rPr>
        <sz val="12"/>
        <color theme="1"/>
        <rFont val="Arial"/>
        <family val="2"/>
      </rPr>
      <t xml:space="preserve">Acción reformulada por solicitud de la Dirección de Calificación y Financiación, realizada a través de </t>
    </r>
    <r>
      <rPr>
        <b/>
        <sz val="12"/>
        <color theme="1"/>
        <rFont val="Arial"/>
        <family val="2"/>
      </rPr>
      <t>memorando 20234000013953 del 21 marzo 2023</t>
    </r>
    <r>
      <rPr>
        <sz val="12"/>
        <color theme="1"/>
        <rFont val="Arial"/>
        <family val="2"/>
      </rPr>
      <t xml:space="preserve"> y con alcance realizado mediante correo electrónico del 25 de mayo de 2023.
</t>
    </r>
    <r>
      <rPr>
        <b/>
        <sz val="12"/>
        <color theme="1"/>
        <rFont val="Arial"/>
        <family val="2"/>
      </rPr>
      <t xml:space="preserve">
Seguimiento Junio 2024:</t>
    </r>
    <r>
      <rPr>
        <sz val="12"/>
        <color theme="1"/>
        <rFont val="Arial"/>
        <family val="2"/>
      </rPr>
      <t xml:space="preserve">La Dirección de Calificación y Financiación aporto las siguientes evidencias:
▪Formato F-ECC-009 Control Posterior del PIDAR No. BP 3467, firmado por el lider evaluador, el 19 de diciembre del 2023.
▪Formato F-ECC-009 Control Posterior del PIDAR No.BP 3446, firmado por el lider evaluador y apoyo juridico del 26 de octubre al 22 de noviembre del 2023.
▪Formato F-ECC-009 Control Posterior del PIDAR No.BP 3418, firmado por el lider evaluador el 27 de diciembre del 2023.
▪Formato F-ECC-009 Control Posterior del PIDAR No.BP 3406, firmado por el lider evaluador el 26 de diciembre del 2023.
▪Formato F-ECC-009 Control Posterior del PIDAR No.BP 3409, firmado por el lider evaluador del 27 de marzo al 01 abril del 2024.
▪Formato F-ECC-009 Control Posterior del PIDAR No.BP 3468, firmado por el lider evaluador y apoyo juridico del 15 al 21 de marzo del 2024.
▪Formato F-ECC-009 Control Posterior del PIDAR No.BP 3379, firmado por el lider evaluador y apoyo juridico del 06 al 19 de febrero del 2024.
Para los anteriores formatos se valido que ninguno contara con el diligenciamiento en "No cumple" dado que requeriria realizar la validación del alcance a las validaciones realizadas y su posterior cumplimiento, teniendo en cuenta lo anterior, se logró evidenciar el cumplimiento de la meta establecida por tal razon se da por cumplida.
</t>
    </r>
  </si>
  <si>
    <r>
      <rPr>
        <b/>
        <sz val="12"/>
        <color theme="1"/>
        <rFont val="Arial"/>
        <family val="2"/>
      </rPr>
      <t>Junio 2023:</t>
    </r>
    <r>
      <rPr>
        <sz val="12"/>
        <color theme="1"/>
        <rFont val="Arial"/>
        <family val="2"/>
      </rPr>
      <t xml:space="preserve"> Acción en términos. No existen avances a la fecha del presente seguimiento.
</t>
    </r>
    <r>
      <rPr>
        <b/>
        <sz val="12"/>
        <color theme="1"/>
        <rFont val="Arial"/>
        <family val="2"/>
      </rPr>
      <t xml:space="preserve">Nota: </t>
    </r>
    <r>
      <rPr>
        <sz val="12"/>
        <color theme="1"/>
        <rFont val="Arial"/>
        <family val="2"/>
      </rPr>
      <t xml:space="preserve">Acción reformulada por solicitud de la Dirección de Calificación y Financiación, realizada a través de </t>
    </r>
    <r>
      <rPr>
        <b/>
        <sz val="12"/>
        <color theme="1"/>
        <rFont val="Arial"/>
        <family val="2"/>
      </rPr>
      <t>memorando 20234000013953 del 21 marzo 2023</t>
    </r>
    <r>
      <rPr>
        <sz val="12"/>
        <color theme="1"/>
        <rFont val="Arial"/>
        <family val="2"/>
      </rPr>
      <t xml:space="preserve"> y con alcance realizado mediante correo electrónico del 25 de mayo de 2023.
</t>
    </r>
    <r>
      <rPr>
        <b/>
        <sz val="12"/>
        <color theme="1"/>
        <rFont val="Arial"/>
        <family val="2"/>
      </rPr>
      <t>Seguimiento Junio 2024:</t>
    </r>
    <r>
      <rPr>
        <sz val="12"/>
        <color theme="1"/>
        <rFont val="Arial"/>
        <family val="2"/>
      </rPr>
      <t>Para la validacción de la pertinencia de la acción propuesta se remitió la siguiente información:
▪Formato F-ECC-002, formato de asignación grupo evaluador del No. BP 3418, con fecha de designación del 15 de diciembre del 2023, por el lider y sus apoyos.
▪Formato F-ECC-002, formato de asignación grupo evaluador del No. BP 3467, con fecha de designación del 13 de diciembre del 2023, por el evaluador lider y apoyos.
▪Formato F-ECC-022, formato de asignación grupo evaluador del No. BP 3406, con fecha de designación del 06 de diciembre del 2023, por el viabilizador y calificador lider.
▪Formato F-ECC-022, formato de asignación grupo evaluador del No. BP 3446, con fecha de designación del 20 de octubre del 2023, por el viabilizador y calificador líder.
▪Formato F-ECC-022, formato de asignación grupo evaluador del No. BP 3379, con fecha de designación del 28 de diciembre del 2023, por el viabilizador y calificador lider y apoyos.
▪Formato F-ECC-022, formato de asignación grupo evaluador del No. BP 3409, con fecha de designación del 19 de marzo del 2024, porel viabilizador y calificador lider y apoyos.
▪Formato F-ECC-022, formato de asignación grupo evaluador del No. BP 3468, con fecha de designación del 15 de marzo del 2024, por el viabilizador y califcador lider y apoyos.
Teniendo en cuenta lo anterior, se logró evidenciar el cumplimiento de la meta establecida por tal razon se da por cumplida.</t>
    </r>
  </si>
  <si>
    <t>Inconsitencias en la evaluación de componentes, el concepto y calificación  de los PIDAR</t>
  </si>
  <si>
    <t xml:space="preserve">✔Posible falta de controles para verificar que todos los miembros del grupo evaluador firmaron los formatos de su responsabilidad establecidos para la Evaluación y Calificación. 
</t>
  </si>
  <si>
    <t>1. Implementar controles asociados al proceso de la generación de firmas dentro de los documentos asociados al procedimiento  PR-ECC-002 en sus versiones 4 y 5, y los formatos que así lo demanden.</t>
  </si>
  <si>
    <t>Procedimiento con controles en la generación del documento final de evaluación y calificación del PIDAR (1)</t>
  </si>
  <si>
    <t xml:space="preserve">24/06/2022
</t>
  </si>
  <si>
    <t>Angela María García P</t>
  </si>
  <si>
    <r>
      <rPr>
        <b/>
        <sz val="12"/>
        <color theme="1"/>
        <rFont val="Arial"/>
        <family val="2"/>
      </rPr>
      <t>24/06/2022</t>
    </r>
    <r>
      <rPr>
        <sz val="12"/>
        <color theme="1"/>
        <rFont val="Arial"/>
        <family val="2"/>
      </rPr>
      <t xml:space="preserve">  La Dirección de Calificación y Financiación  informó  "</t>
    </r>
    <r>
      <rPr>
        <i/>
        <sz val="12"/>
        <color theme="1"/>
        <rFont val="Arial"/>
        <family val="2"/>
      </rPr>
      <t>En el marco de las actualizaciones adelantas en el procedimiento de Evaluación y Calificación de Proyectos Integrales en su versión 6, el cual fue aprobado en Isolución el 6 de junio de 2022, se incorporó el respectivo control en el desarrollo del numeral 5.3.1 Calificación y Priorización de PIDAR</t>
    </r>
    <r>
      <rPr>
        <sz val="12"/>
        <color theme="1"/>
        <rFont val="Arial"/>
        <family val="2"/>
      </rPr>
      <t xml:space="preserve">",  la Oficina de Control Interno evidencio que el punto se evidencia en el siguiente parráfo " </t>
    </r>
    <r>
      <rPr>
        <i/>
        <sz val="12"/>
        <color theme="1"/>
        <rFont val="Arial"/>
        <family val="2"/>
      </rPr>
      <t>Una vez se determina el puntaje de calificación del proyecto, el líder de la Dirección de Calificación y Financiación o quien haga sus veces dentro del día (1) hábil siguiente revisa la calificación y remite a los profesionales designados a fin de diligenciar el formato F-ECC-009 "Control posterior", con el fin de identificar que los documentos que soportan la Evaluación y Calificación de cada uno de los PIDAR, se encuentran completos, quienes cuentan con un (1) día hábil para revisar los soportes documentales</t>
    </r>
    <r>
      <rPr>
        <sz val="12"/>
        <color theme="1"/>
        <rFont val="Arial"/>
        <family val="2"/>
      </rPr>
      <t>."</t>
    </r>
  </si>
  <si>
    <r>
      <rPr>
        <b/>
        <sz val="12"/>
        <color theme="1"/>
        <rFont val="Arial"/>
        <family val="2"/>
      </rPr>
      <t xml:space="preserve">Julio 2024: </t>
    </r>
    <r>
      <rPr>
        <sz val="12"/>
        <color theme="1"/>
        <rFont val="Arial"/>
        <family val="2"/>
      </rPr>
      <t>Se realizó la actualización en el aplicativo Isolucion del formato F-ECC-001 V6 "Listado de documentos de verificación para la evaluación de proyectos", el día 06 de junio 2023 así con el listado de asistencia del cargue de estas actualizaciones, adicional a lo anterior si bien la meta establece"</t>
    </r>
    <r>
      <rPr>
        <i/>
        <sz val="12"/>
        <color theme="1"/>
        <rFont val="Arial"/>
        <family val="2"/>
      </rPr>
      <t xml:space="preserve">Informe con el resultado  de la verificación de los proyectos revisados con sus observaciones y/o compromisos." </t>
    </r>
    <r>
      <rPr>
        <sz val="12"/>
        <color theme="1"/>
        <rFont val="Arial"/>
        <family val="2"/>
      </rPr>
      <t xml:space="preserve">se relaciona el formato F-ECC-021 correspondiente a la verificación inicial AC 11, el cual de acuerdo al procedimiento PR-ECC-005 (V3) nùmeral 5.1.3., Verificación de formatos y documentos soporte de factibilidad, previos a la viabilidad," </t>
    </r>
    <r>
      <rPr>
        <i/>
        <sz val="12"/>
        <color theme="1"/>
        <rFont val="Arial"/>
        <family val="2"/>
      </rPr>
      <t xml:space="preserve">En un término no mayor a dos (2) días hábiles siguientes a la asignación del grupo Viabilizador y Calificador este deberá en el formato “F-ECC-021 Verificación Inicial Ac. 11”, constatar que se cuente con los documentos allí descritos, para iniciar el proceso de viabilidad.  Nota 4. La revisión de esta información se realizará exclusivamente para garantizar que se cuenta con la disponibilidad de la documentación, previo al inicio del proceso de viabilidad. En todo caso, la misma quedará sujeta a su manejo confidencial por parte del equipo asignado. 
</t>
    </r>
    <r>
      <rPr>
        <sz val="12"/>
        <color theme="1"/>
        <rFont val="Arial"/>
        <family val="2"/>
      </rPr>
      <t>Lo anterior permite identificar que dicho documento establece un control preventivo teniendo en cuenta que, de no contar con la totalidad de la información, este no podra iniciar con el proceso de viabilidad.
Así mismo lo relacionado al formato F-ECC-010 en el procedimiento PR-ECC-002 V8, numeral 5.1.4.  Verificación de formatos aprobados por la Vicepresidencia de Integración Productiva previos a la evaluación, el cual indica "</t>
    </r>
    <r>
      <rPr>
        <i/>
        <sz val="12"/>
        <color theme="1"/>
        <rFont val="Arial"/>
        <family val="2"/>
      </rPr>
      <t>El grupo evaluador, en un término no mayor a dos (2) días hábiles verifica en el formato “F-ECC-010 Verificación Inicial”, la siguiente información y soportes documentales: 
a) Validación del perfil aprobado por la Vicepresidencia de Integración Productiva., b) Documento soporte  del diagnóstico  desarrollado por la Vicepresidencia de Integración Productiva,  Formato F-EFP-030 - Diagnóstico (prefactibilidad), donde se determina la viabilidad de la alternativa  analizada., c ) Documentos soporte (..</t>
    </r>
    <r>
      <rPr>
        <sz val="12"/>
        <color theme="1"/>
        <rFont val="Arial"/>
        <family val="2"/>
      </rPr>
      <t>.)" 
Lo anterior permite identificar la ejecución de un un control integro, teniendo en cuenta que dentro de los documentos soporte se realiza una valiadación de formatos y anexos además de garantizar que se cuenta con la disponibilidad de la documentación previa al incio del proceso de evaluación, finalmente se establece en la Nota 2 lo siguiente "</t>
    </r>
    <r>
      <rPr>
        <i/>
        <sz val="12"/>
        <color theme="1"/>
        <rFont val="Arial"/>
        <family val="2"/>
      </rPr>
      <t xml:space="preserve">El PIDAR, que no cuenten con la totalidad de la información anteriormente descrita, no inicia el proceso de EVALUACIÓN"  </t>
    </r>
    <r>
      <rPr>
        <sz val="12"/>
        <color theme="1"/>
        <rFont val="Arial"/>
        <family val="2"/>
      </rPr>
      <t>Es pertinente resaltar que el formato F-ECC-021 se encuentra establecido para los proyectos resgistrados bajo acuerdo 11 y el F-ECC-010 para los proyectos bajo acuerdo 10.</t>
    </r>
    <r>
      <rPr>
        <b/>
        <sz val="12"/>
        <color theme="1"/>
        <rFont val="Arial"/>
        <family val="2"/>
      </rPr>
      <t xml:space="preserve">
</t>
    </r>
    <r>
      <rPr>
        <sz val="12"/>
        <color theme="1"/>
        <rFont val="Arial"/>
        <family val="2"/>
      </rPr>
      <t xml:space="preserve">
Finalmente se evidencio el Formato F-ECC-016 " Concepto de evaluación de PIDAR" ajustado acompañado de actas de desarrollo de las sesiones realizadas al interior del equipo (ACUERDO 10)  F-ECC-023 (ACUERDO 11) F-ECC-007 (ACUERDO 7), formato instaurado como control de acuerdo al procedimiento PR-ECC-002 V8 en el que se establece que en este quedara indicado si el proyecto es viable y se consignara cualquier incumplimiento de requisito dentro del mismo y así proceder con su devolución a la VIP, para efectividad se identifica el formato F-ECC-023, correspondiente al concepto de viabilidad  del PIDAR AC. 011 del BP 3470, en el que se identifica los datos generales del proyecto, criterios de evaluación - componente juridico, componente de justificación, componente tècnico, componente ambiental, componente financiero, componente social, condiciones y compromisos, asi mismo para el PIDAR 3389 y 3468.
Por lo anterior, la Oficina de Control Interno considera procedente el cierre del hallazgo.</t>
    </r>
  </si>
  <si>
    <t xml:space="preserve">
✔ Vacíos procedimentales o falta de lineamientos objetivos sobre la evaluación y Calificación de los PIDAR
</t>
  </si>
  <si>
    <t>2. Implementar listas de chequeo con actividades a realizar que vayan en línea con los formatos y documentos del proceso de evalaución y calificación.</t>
  </si>
  <si>
    <t>Informe con el resultado  de la verificación de los proyectos revisados con sus observaciones y/o compromisos.</t>
  </si>
  <si>
    <t>24/06/2022
13/06/2023
21/06/2024</t>
  </si>
  <si>
    <t>Angela María García P
Richard Rangel Vergel
Maria Paula Urquijo Vargas</t>
  </si>
  <si>
    <r>
      <rPr>
        <b/>
        <sz val="12"/>
        <color theme="1"/>
        <rFont val="Arial"/>
        <family val="2"/>
      </rPr>
      <t>24/06/2022</t>
    </r>
    <r>
      <rPr>
        <sz val="12"/>
        <color theme="1"/>
        <rFont val="Arial"/>
        <family val="2"/>
      </rPr>
      <t xml:space="preserve">  la DCF  informó "</t>
    </r>
    <r>
      <rPr>
        <i/>
        <sz val="12"/>
        <color theme="1"/>
        <rFont val="Arial"/>
        <family val="2"/>
      </rPr>
      <t xml:space="preserve">De acuerdo con el memorando 20214000024143 radicado el 29 de julio se ajusto la acción así: Actualizar el formato F-ECC-010 de tal manera que se incluyan los documentos requeridos para el proceso de evaluación de un PIDAR necesarios en cada componente. </t>
    </r>
    <r>
      <rPr>
        <sz val="12"/>
        <color theme="1"/>
        <rFont val="Arial"/>
        <family val="2"/>
      </rPr>
      <t xml:space="preserve">",  al OCI  verificó que en el merorando  se refiere al hallazgo No. 1 
</t>
    </r>
    <r>
      <rPr>
        <b/>
        <sz val="12"/>
        <color theme="1"/>
        <rFont val="Arial"/>
        <family val="2"/>
      </rPr>
      <t xml:space="preserve">Junio 2023: </t>
    </r>
    <r>
      <rPr>
        <sz val="12"/>
        <color theme="1"/>
        <rFont val="Arial"/>
        <family val="2"/>
      </rPr>
      <t xml:space="preserve">De acuerdo a la evidencia aportada por la Dirección de Calificación y Financiación esta Oficina de Control Interno evidenció que:
- En el aplicativo Isolucion se actualizó el formato F-ECC-001 V6 Listado de documentos de verificación para la evaluación de proyectos el día 06 de junio 2023.
- Listado de asistencia del día 02 de junio 2023 de objetivo "Revisión y Cargue de Formatos a diligenciar (Actualizar en plataforma en Isolucion) donde asistieron contratistas de la Dirección de Calificación y Evaluación donde se realizó el cargue de la actualización de los diferentes formatos y procedimientos en Isolucion.
</t>
    </r>
    <r>
      <rPr>
        <b/>
        <sz val="12"/>
        <color theme="1"/>
        <rFont val="Arial"/>
        <family val="2"/>
      </rPr>
      <t xml:space="preserve">
Seguimiento Junio 2024: </t>
    </r>
    <r>
      <rPr>
        <sz val="12"/>
        <color theme="1"/>
        <rFont val="Arial"/>
        <family val="2"/>
      </rPr>
      <t>Para la verificación en el cumplimiento de la acción la direccion de calificación y financiación se relaciono la siguiente información:
▪Formato F-ECC-021, Verificación inicial AC.011,del 28 de septiembre del 2023, con información general del PIDAR3373, en el que se identifica el formato, criterio y observaciones, revisado por le apoyo tecnico, apoyo ambiental, apoyo financiero, apoyo transversal y por el lider de calificación y financiación.
▪Formato F-ECC-021, Verificación inicial AC.011, del 05 de febrero del 2024, en el que se identifica la información general del PIDAR 3379 y la verificación de requisitos habilitantes, revisado por el apoyo tecnico, ambiental, financiero, social y por el lider de calificación y financiación.
▪Formato F-ECC-021, Verificación inicial AC.011, del 12 de octubre del 2023, en el que se identifican los datos generales del PIDAR 3380, yla verificación de requisitos habilitantes, revisador por el apoyo tecnico, financiero, juridico, ambiental, social, transversal y el lider de calificación y financiación.
▪Formato F-ECC-021, Verificación inicial AC.011,del 09 de abril del 2024, en el que se identifican los datos generales del PIDAR 3430 y la verificación de requisitos habilitantes, revisador por el lider viabilizador, financiero, tecnico, ambiental, social, juridico transversal y el lider de calificación y financiación.</t>
    </r>
  </si>
  <si>
    <t>✔ Posible falta de documentación que soporte el análisis de la evaluación y calificación realizada por el grupo evaluador</t>
  </si>
  <si>
    <t>3.  Actualizar el procedimiento de evaluación, de tal manera que se implemente un control que permita la validación de las actividades ejecutadas por el grupo evaluador mediante lista de chequeo, al 100% de los PIDAR evaluados y calificados previo a la emisión de la resolución.</t>
  </si>
  <si>
    <t>Informe con el resultado de la verificación de los proyectos revisados con sus observaciones y/o compromisos.</t>
  </si>
  <si>
    <t xml:space="preserve">24/06/2022
27/07/2022
13/06/2023
21/06/2024
</t>
  </si>
  <si>
    <r>
      <rPr>
        <b/>
        <sz val="12"/>
        <color theme="1"/>
        <rFont val="Arial"/>
        <family val="2"/>
      </rPr>
      <t>21/07/2022</t>
    </r>
    <r>
      <rPr>
        <sz val="12"/>
        <color theme="1"/>
        <rFont val="Arial"/>
        <family val="2"/>
      </rPr>
      <t xml:space="preserve">; Mediante  reunión sostenida con DCF  por Teams, socializarón  el formato FF-ECC-009, el cual muestran un avance de la labor llevada en este, sin embargo la Oficina de Control Interno  considera que aún requiere de ajustes para realizar el control de las actividades relacionadas en éste,  además,  esta actividad se encuentra aún  sin vencer. no obstante considera se debe continuar con el seguimiento del presente hallazgo hasta tanto la totalidad de acciones sean ejecutadas en su totalidad y se corrobore la efectividad de las mismas.
</t>
    </r>
    <r>
      <rPr>
        <b/>
        <sz val="12"/>
        <color theme="1"/>
        <rFont val="Arial"/>
        <family val="2"/>
      </rPr>
      <t xml:space="preserve">Junio 2023: </t>
    </r>
    <r>
      <rPr>
        <sz val="12"/>
        <color theme="1"/>
        <rFont val="Arial"/>
        <family val="2"/>
      </rPr>
      <t xml:space="preserve">De acuerdo a la evidencia aportada por la Dirección de Calificación y Financiación esta Oficina de Control Interno evidenció que:
- En el aplicativo Isolucion se actualizó el procedimiento Evaluación y Calificación de Proyectos Integrales de Desarrollo Agropecuario y Rural con Enfoque Territorial (PR-ECC-002) V8 del Acuerdo 010 de 2019,  el día 09 de junio 2023.
- En el aplicativo Isolucion se actualizó el procedimiento Evaluación y Calificación de PIDAR estructurados bajo el reglamento adoptado mediante el Acuerdo 007 de 2016 (PR-ECC-004) versión 1,  el día 09 de noviembre 2022.
- En el aplicativo Isolucion se actualizó el formato F-ECC-001 V6 Listado de documentos de verificación para la evaluación de proyectos el día 06 de junio 2023.
- Listado de asistencia del día 02 de junio 2023 de objetivo "Revisión y Cargue de Formatos a diligenciar (Actualizar en plataforma en Isolucion) donde asistieron contratistas de la Dirección de Calificación y Evaluación donde se realizó el cargue de la actualización de los diferentes formatos y procedimientos en Isolucion.
</t>
    </r>
    <r>
      <rPr>
        <b/>
        <sz val="12"/>
        <color theme="1"/>
        <rFont val="Arial"/>
        <family val="2"/>
      </rPr>
      <t>Seguimiento Junio 2024:</t>
    </r>
    <r>
      <rPr>
        <sz val="12"/>
        <color theme="1"/>
        <rFont val="Arial"/>
        <family val="2"/>
      </rPr>
      <t xml:space="preserve"> Para el cumplimiento de la acción establecida el proceso remitio la siguiente información:
▪ Procedimiento PR-ECC-005 correspondiente a la viabilidad y calificación para cofinanciación de PIDAR, en el que se evidencia actualización del procedimiento el 08 de abril del 2024 en el que se realiza ajuste de formatos de prefactibilidad y factibilidad por parte de la Vicepresidencia de Integración Productiva, razón por la cual se actualiza el Procedimiento de Viabilidad, Calificación y Verificación de Requisitos Previos a la Inversión y Cofinanciación de Proyectos Integrales de Desarrollo Agropecuario y Rural - PIDAR y la Guía de 
lineamientos para la viabilidad y calificación PIDAR para el Acuerdo 011 de 2023, Se ajustan requisitos previos a la ejecución y se suprime el formato F-ECC-027 Cumplimiento de requisitos previos a la inversión.
▪Formato F-ECC-010 correspondiente a la verificación inicial, en el que se evidencia la verificación de requisitos habilitantes del PIDAR 3438 del 20 de septiembre del 2023.
▪ Formato F-ECC-021 correspondiente a la verificación inicial AC. 011, en el que se identifica la informacion general del PIDAR del 13 de diciembre del 2023 y los requisitos habilitantes, documento revisado por el lider evaluador, profesional social, juridico, financiero, ambiental, medico veterinario zootecnista.
▪ Formato F-ECC-021 correspondiente a la verificación inicial AC. 011, en el que se identifica la información del PIDAR 3380 del 12 de octubre del 2023, así como la verifiación de requisitos habilitantes, revisado por el apoyo tecnico, financiero, ambiental, social y el lider de direccion calificación y financiación.
▪ Formato F-ECC-021 correspondiente a la verificación inicial AC. 011, en el que se identifica la informacion general del PIDAR del 3387, del 09 de noviembre del 2023, así como la verifiación de lso requisitos habilitantes, revisa por el ingeniero agrónomo, financiero, ambiental, agroecólogo, financiero, transversal juridico y apoyos.
▪ Formato F-ECC-021 correspondiente a la verificación inicial AC. 011, en el que se identifica la informacion general del PIDAR del 3477 y la verifiación de requisitos habilitantes así como su verificación por el apoyo tècnico, ambiental, ingeniero agrónomo, apoyo financiero, juridico, transversal y social y por el lider de calificación y financiación.
▪ Formato F-ECC-021 correspondiente a la verificación inicial AC. 011, en el que se identifica la informacion general del PIDAR del 3478, del 06 de marzo del 2024, así mismo la verifiación realizada a los requisitos habilitantes, revisada por el apoyo tecnico, financiero,  ambiental, social ny el lider de calificación y financiación.</t>
    </r>
  </si>
  <si>
    <t xml:space="preserve">4. Revisión del formato F-ECC-016 Concepto de Evalución de PIDAR, con el fin de identificar e implementar mejoras en el mismo. </t>
  </si>
  <si>
    <t>Formato F-ECC-016 ajustado acompañado de actas de desarrollo de las sesiones realizadas al interior del equipo.</t>
  </si>
  <si>
    <t>correctiva</t>
  </si>
  <si>
    <r>
      <rPr>
        <b/>
        <sz val="12"/>
        <color theme="1"/>
        <rFont val="Arial"/>
        <family val="2"/>
      </rPr>
      <t xml:space="preserve">24/06/2022. </t>
    </r>
    <r>
      <rPr>
        <sz val="12"/>
        <color theme="1"/>
        <rFont val="Arial"/>
        <family val="2"/>
      </rPr>
      <t>No aportan avances de la actividad</t>
    </r>
    <r>
      <rPr>
        <b/>
        <sz val="12"/>
        <color theme="1"/>
        <rFont val="Arial"/>
        <family val="2"/>
      </rPr>
      <t xml:space="preserve">
21/07/2022 : </t>
    </r>
    <r>
      <rPr>
        <sz val="12"/>
        <color theme="1"/>
        <rFont val="Arial"/>
        <family val="2"/>
      </rPr>
      <t>La Dirección de Calificación y Financiación informó que el formato se encuentra actualizado desde el 9 de junio 2021, por lo cual la Oficina de de Control Interno verificó en el aplicativo  Insolución, sin embargo falta soporte de las actas  de desarrollo de las sesiones, por lo consiguinte se  considera  continuar con el seguimiento del presente hallazgo hasta tanto la totalidad de acciones sean ejecutadas en su totalidad y se corrobore la efectividad de las mismas</t>
    </r>
    <r>
      <rPr>
        <b/>
        <sz val="12"/>
        <color theme="1"/>
        <rFont val="Arial"/>
        <family val="2"/>
      </rPr>
      <t xml:space="preserve">
Junio 2023: </t>
    </r>
    <r>
      <rPr>
        <sz val="12"/>
        <color theme="1"/>
        <rFont val="Arial"/>
        <family val="2"/>
      </rPr>
      <t>De acuerdo a la evidencia aportada por la Dirección de Calificación y Financiación esta Oficina de Control Interno evidenció que:
- En el aplicativo Isolucion se actualizó el  F-ECC-016: Concepto de evaluación de PIDAR V3 el día 05 junio 2023.
- Listado de asistencia del día 02 de junio 2023 de objetivo "Revisión y Cargue de Formatos a diligenciar" (Actualizar en plataforma en Isolucion) donde asistieron contratistas de la Dirección de Calificación y Evaluación donde se realizó el cargue de la actualización de los diferentes formatos y procedimientos en Isolucion.</t>
    </r>
    <r>
      <rPr>
        <sz val="12"/>
        <color rgb="FFFF0000"/>
        <rFont val="Arial"/>
        <family val="2"/>
      </rPr>
      <t xml:space="preserve">
</t>
    </r>
    <r>
      <rPr>
        <sz val="12"/>
        <color theme="1"/>
        <rFont val="Arial"/>
        <family val="2"/>
      </rPr>
      <t xml:space="preserve">Respecto con las evidencias aportadas y de acuerdo a lo evidenciado por la Oficina de Control Interno en el seguimiento a junio 2023 se considera que esta acción propuesta se encuentra cumplida.
</t>
    </r>
    <r>
      <rPr>
        <b/>
        <sz val="12"/>
        <color theme="1"/>
        <rFont val="Arial"/>
        <family val="2"/>
      </rPr>
      <t xml:space="preserve">Seguimiento Junio 2024: De acuerdo a la evidencia remitida por el proceso se relaciono la siguiente información:
</t>
    </r>
    <r>
      <rPr>
        <sz val="12"/>
        <color theme="1"/>
        <rFont val="Arial"/>
        <family val="2"/>
      </rPr>
      <t>- Formato F-ECC-016, Concepto de evaluación de PIDAR BP 3390, bajo acuerdo No. 010 de 2019, debidamente firmado por sus evaluadores.
- Formato F-ECC-016, Concepto de evaluación de PIDAR BP 3374, bajo acuerdo No. 010 de 2019, con sus respectivas valoraciones y firmas de sus evaluadores.</t>
    </r>
  </si>
  <si>
    <t>Omisión de notificación y extempotaneidad respecto al grupo evaluador de los PIDAR</t>
  </si>
  <si>
    <t xml:space="preserve">Falta de mecanismos de control en la revisión de las instrucciones de notificación del Grupo Evaluador. </t>
  </si>
  <si>
    <t xml:space="preserve">1. Verificar por parte del Lider de la Dirección de Calificación y Financiación que dentro del formato F-ECC-002 se diligencien todas las firmas del equipo evaluador, al momento de asignación del PIDAR. Esta acción se realizará en las reuniones convocadas por parte del Líder, cada vez que se asigne a la Dirección un PIDAR para evaluación.  </t>
  </si>
  <si>
    <t>Acta de reunión asignación PIDAR con el respectivo soporte F-ECC- 002 con firmas del equipo evaluador(1) F-ECC- 002 de asignación del grupo evaluador</t>
  </si>
  <si>
    <t>24/06/2022
13/06/2023
21/06/2024</t>
  </si>
  <si>
    <r>
      <rPr>
        <b/>
        <sz val="12"/>
        <color theme="1"/>
        <rFont val="Arial"/>
        <family val="2"/>
      </rPr>
      <t>24/06/2022</t>
    </r>
    <r>
      <rPr>
        <sz val="12"/>
        <color theme="1"/>
        <rFont val="Arial"/>
        <family val="2"/>
      </rPr>
      <t xml:space="preserve">;  La oficina de Control Interno observó en las evidencias del hallazgo 1, acción 8, el formato F-ECC- 002 Asignación Grupo Evaluador  contiene las firmas de cada uno de los profesionales, sin embargo la meta establece un acta de reunión, por consiguiente la acción continua abierta.
</t>
    </r>
    <r>
      <rPr>
        <b/>
        <sz val="12"/>
        <color theme="1"/>
        <rFont val="Arial"/>
        <family val="2"/>
      </rPr>
      <t xml:space="preserve">Junio 2023: </t>
    </r>
    <r>
      <rPr>
        <sz val="12"/>
        <color theme="1"/>
        <rFont val="Arial"/>
        <family val="2"/>
      </rPr>
      <t xml:space="preserve">No existen avances a la fecha del presente seguimiento.
</t>
    </r>
    <r>
      <rPr>
        <b/>
        <sz val="12"/>
        <color theme="1"/>
        <rFont val="Arial"/>
        <family val="2"/>
      </rPr>
      <t>Junio 2024:</t>
    </r>
    <r>
      <rPr>
        <sz val="12"/>
        <color theme="1"/>
        <rFont val="Arial"/>
        <family val="2"/>
      </rPr>
      <t xml:space="preserve"> Si bien dentro de la meta establecida se identifica la realización de un acta de reunión para la verificación posterior de la totalidad de las firmas es necesario resaltar que de la muestra remitida y que se relaciona a continuación se evidencio:
▪Formato F-ECC-002, formato de asignación grupo evaluador del No. VPY 3375, con fecha de designación del 08/09/2023, </t>
    </r>
    <r>
      <rPr>
        <u/>
        <sz val="12"/>
        <color theme="1"/>
        <rFont val="Arial"/>
        <family val="2"/>
      </rPr>
      <t>no se observa la firma del apoyo</t>
    </r>
    <r>
      <rPr>
        <sz val="12"/>
        <color theme="1"/>
        <rFont val="Arial"/>
        <family val="2"/>
      </rPr>
      <t xml:space="preserve"> "Marìa Isabel Alvarez Arbeláez".
▪Formato F-ECC-002, formato de asignación grupo evaluador del No. VPY 3436, con fecha de designación del 13/09/2023, se observa la totalidad de las firmas tanto del lider como de sus apoyos.
▪Formato F-ECC-022, formato de asignación grupo evaluador del No. BP 3459, con fecha de designación del 03/04/2024, se observa la totalidad de las firmas tanto del viabilizador y calificador lider como de sus apoyos.
▪Formato F-ECC-022, formato de asignación grupo evaluador del No. BP 3477, con fecha de designación del 17/03/2024,  se observa la totalidad de las firmas tanto del viabilizador y calificador lider como de sus apoyos.
▪Formato F-ECC-022, formato de asignación grupo evaluador del No. BP 3478, con fecha de designación del 06/03/2024,  se observa la totalidad de las firmas tanto del viabilizador y calificador lider como de sus apoyos.
</t>
    </r>
  </si>
  <si>
    <r>
      <rPr>
        <b/>
        <sz val="12"/>
        <color theme="1"/>
        <rFont val="Arial"/>
        <family val="2"/>
      </rPr>
      <t xml:space="preserve">24/06/2022 </t>
    </r>
    <r>
      <rPr>
        <sz val="12"/>
        <color theme="1"/>
        <rFont val="Arial"/>
        <family val="2"/>
      </rPr>
      <t xml:space="preserve">  La Oficina de Control Interno considera se debe continuar con el seguimiento del presente hallazgo hasta tanto la totalidad de acciones sean ejecutadas en su totalidad y se corrobore la efectividad de las mismas.
</t>
    </r>
    <r>
      <rPr>
        <b/>
        <sz val="12"/>
        <color theme="1"/>
        <rFont val="Arial"/>
        <family val="2"/>
      </rPr>
      <t>Junio 2023:</t>
    </r>
    <r>
      <rPr>
        <sz val="12"/>
        <color theme="1"/>
        <rFont val="Arial"/>
        <family val="2"/>
      </rPr>
      <t xml:space="preserve"> Hasta no allegar soportes de cumplimiento de la accion, respecto a "Acta de reunión asignación PIDAR con el respectivo soporte F-ECC- 002 con firmas del equipo evaluador(1) F-ECC- 002 de asignación del grupo evaluador", la misma se mantiene abierta, recalcando que se encuentra vencida.
</t>
    </r>
    <r>
      <rPr>
        <b/>
        <sz val="12"/>
        <color theme="1"/>
        <rFont val="Arial"/>
        <family val="2"/>
      </rPr>
      <t xml:space="preserve">Junio 2024: </t>
    </r>
    <r>
      <rPr>
        <sz val="12"/>
        <color theme="1"/>
        <rFont val="Arial"/>
        <family val="2"/>
      </rPr>
      <t>se debe mencionar que La Dirección de Calificación y Financiación, en su reporte de avances mencionó "</t>
    </r>
    <r>
      <rPr>
        <i/>
        <sz val="12"/>
        <color theme="1"/>
        <rFont val="Arial"/>
        <family val="2"/>
      </rPr>
      <t>Se verifica que se diligencien todas las firmas en el formato F-ECC-022 al momento de asignación dado que el mismo líder firma y verifica lo diligenciado, dicho formato se deja como contancia en correos y posteriormente se ubica en la carpeta correspondiente y así se garantiza el control en la revisión de las instrucciones al grupo evaluador</t>
    </r>
    <r>
      <rPr>
        <sz val="12"/>
        <color theme="1"/>
        <rFont val="Arial"/>
        <family val="2"/>
      </rPr>
      <t>".
Al respecto por parte de la OCI se evidenció la aplicación del formato F-ECC-002, el cual se suscribe por parte del equipo estrcuturador, considerando el acta de reunión que menciona la meta es un soporte que no impacta en lo esperado con este control.
No obstante lo anterior la Oficina de control Interno evidenció que el formato para el Proyecto VPY 3375 carece de una firma, situación que contradice lo establecido en la acción respecto a que el Líder de la Dirección valida la existencia de la totalidad de firmas. Por lo anterior, se hace necesario conocer lo acontecido con este formato, a fin de sustentar la correcta ejecución de la acción.
Por lo expuesto, la acción quedará cumplida pendiente de efectividad.</t>
    </r>
  </si>
  <si>
    <t>2. Generar mesas de trabajo al interior de la Dirección de Evaluación y Calificación, con el fin de revisar y actualizar los procedimientos: Evaluación y Calificación de Proyectos PR-ECC-002 y sus formatos, atendiendo las recomendaciones del equipo auditor.</t>
  </si>
  <si>
    <t>Formatos y/o documentos ajustados</t>
  </si>
  <si>
    <t>24/06/2022
13/06/2023</t>
  </si>
  <si>
    <t>Angela María García P
Richard Rangel Vergel</t>
  </si>
  <si>
    <r>
      <rPr>
        <b/>
        <sz val="12"/>
        <color theme="1"/>
        <rFont val="Arial"/>
        <family val="2"/>
      </rPr>
      <t xml:space="preserve">29/07/2022 </t>
    </r>
    <r>
      <rPr>
        <sz val="12"/>
        <color theme="1"/>
        <rFont val="Arial"/>
        <family val="2"/>
      </rPr>
      <t xml:space="preserve">Mediante memorando 20214000024143 solicitaron la modificación de la acción y fecha de finalización:  
Incluir nota aclaratoria al y/o procedimiento(s) actualizado PR-ECC-002, con las condiciones especiales de asignación, para aquellos proyectos en los que el grupo evaluador no se asigne a través del aplicativo Banco de Proyectos.  Fecha 31/2021 nueva fecha 30/11/2021
</t>
    </r>
    <r>
      <rPr>
        <b/>
        <sz val="12"/>
        <color theme="1"/>
        <rFont val="Arial"/>
        <family val="2"/>
      </rPr>
      <t xml:space="preserve">20/12/2021 </t>
    </r>
    <r>
      <rPr>
        <sz val="12"/>
        <color theme="1"/>
        <rFont val="Arial"/>
        <family val="2"/>
      </rPr>
      <t xml:space="preserve">Mediante correo electrónico Solicitaron unificar acción  y fecha de finalización
 Incluir nota aclaratoria al y/o procedimiento(s) actualizado PR-ECC-002, con las condiciones especiales de asignación, para aquellos proyectos en los que el grupo evaluador no se asigne a través del aplicativo Banco de Proyectos. es de aclarar que a la fecha de la solciitud se encontraba vencida 30/11/2021 nueva fecha 31/07/2022
</t>
    </r>
    <r>
      <rPr>
        <b/>
        <sz val="12"/>
        <color theme="1"/>
        <rFont val="Arial"/>
        <family val="2"/>
      </rPr>
      <t xml:space="preserve">
02/05/2022</t>
    </r>
    <r>
      <rPr>
        <sz val="12"/>
        <color theme="1"/>
        <rFont val="Arial"/>
        <family val="2"/>
      </rPr>
      <t xml:space="preserve"> Mediante memorando 20224000016793 solicitaron cambio de fecha final es de aclarar que se encontraba vencida a la fecha de la solicitud fecha 31/07/2022 nueva fecha 31/08/2022
</t>
    </r>
    <r>
      <rPr>
        <b/>
        <sz val="12"/>
        <color theme="1"/>
        <rFont val="Arial"/>
        <family val="2"/>
      </rPr>
      <t>21/07/2022</t>
    </r>
    <r>
      <rPr>
        <sz val="12"/>
        <color theme="1"/>
        <rFont val="Arial"/>
        <family val="2"/>
      </rPr>
      <t xml:space="preserve"> La DCF, envió como soporte el acta No. 4 realizada el 3 de junio, con el objeto de socializar ante el Comité Institucional de Gestión de Desempeño el documento de actualización al procedimiento de Evaluación, Calificación y Financiación, de igual forma se verificó en aplicativo de Insolución que éste fue actualizado el 15 de junio 2022, sin embargo la DCF informó  "En relación al procedimiento para proyectos evaluados y calificados bajo antiguo reglamento, el mismo actualmente se encuentra en revisión por parte de la VIP, para posteriormente ser socializado ante el Comité en su próxima sesión ordinaria el 3 de agosto 2022." 
 La Oficina de Control Interno , considera se debe continuar con el seguimiento del presente hallazgo hasta tanto la totalidad de acciones sean ejecutadas en su totalidad y se corrobore la efectividad de las mismas.</t>
    </r>
  </si>
  <si>
    <r>
      <rPr>
        <sz val="12"/>
        <color rgb="FFFF0000"/>
        <rFont val="Arial"/>
        <family val="2"/>
      </rPr>
      <t xml:space="preserve">
</t>
    </r>
    <r>
      <rPr>
        <sz val="12"/>
        <color theme="1"/>
        <rFont val="Arial"/>
        <family val="2"/>
      </rPr>
      <t xml:space="preserve">
De acuerdo con la evidencia aportada por la Dirección de Evaluación y Calificación se concluye que:
- Se actualizaron los formatos F-ECC-001, F-ECC-002, F-ECC-009, F-ECC-010, F-ECC-011, F-ECC-012, F-ECC-013, F-ECC-014, F-ECC-015, F-ECC-016 y así mismo el procedimiento PR-ECC-002, por lo tanto se considera que la acción propuesta se cumple.
Por lo anterior se considera que se debe continuar con el seguimiento del presente hallazgo, frente a lo expuesto en la acción N° 1, para lo cual se deberá corroborar la efectividad a través de la adecuada aplicación de los controles procedimentales de asignación de grupo evaluador y demás derivados de ello.
</t>
    </r>
  </si>
  <si>
    <r>
      <rPr>
        <b/>
        <sz val="12"/>
        <color theme="1"/>
        <rFont val="Arial"/>
        <family val="2"/>
      </rPr>
      <t>Junio 2023:</t>
    </r>
    <r>
      <rPr>
        <sz val="12"/>
        <color theme="1"/>
        <rFont val="Arial"/>
        <family val="2"/>
      </rPr>
      <t xml:space="preserve"> De acuerdo a la evidencia aportada por la Dirección de Calificación y Financiación esta Oficina de Control Interno evidenció que:
- Se actualizaron los siguientes formatos y procedimientos del proceso Evaluación. Calificación y Cofinanciación así:
- Listado de asistencia del día 02 de junio 2023 de objetivo "Revisión y Cargue de Formatos a diligenciar (Actualizar en plataforma en Isolucion) donde asistieron contratistas de la Dirección de Calificación y Evaluación donde se realizó el cargue de la actualización de los diferentes formatos y procedimientos en Isolucion.
- Listado de asistencia del día 13 junio 2023 y 14 de junio con objetivo "Actualización Procedimiento Evaluación y Calificación Acuerdo 10 2019 y sus modificaciones" donde estan presentes contratistas y funcionarios de la Dirección de Calificación.
Respecto con las evidencias aportadas y de acuerdo a lo evidenciado por la Oficina de Control Interno en el seguimiento a junio 2023 se considera que esta acción propuesta se encuentra cumplida.</t>
    </r>
  </si>
  <si>
    <t xml:space="preserve"> Diferencias entre el estado actual de los PIDAR evaluados por la Dirección de Calificación y Financiación y los registrados en el aplicativo Banco de Proyectos.</t>
  </si>
  <si>
    <t>13/06/2023
24/06/2024</t>
  </si>
  <si>
    <r>
      <rPr>
        <b/>
        <sz val="12"/>
        <color theme="1"/>
        <rFont val="Arial"/>
        <family val="2"/>
      </rPr>
      <t xml:space="preserve">Junio 2023: </t>
    </r>
    <r>
      <rPr>
        <sz val="12"/>
        <color theme="1"/>
        <rFont val="Arial"/>
        <family val="2"/>
      </rPr>
      <t xml:space="preserve">De acuerdo a la evidencia aportada por la Dirección de Calificación y Financiación esta Oficina de Control Interno observó que:
- Se realizó mesa de trabajo el día 28 de marzo 2023, la cual tuvo como objetivo capacitar sobre la funcionalidad del Banco de Proyectos Grupo Jurídico Dirección Calificación y Financación.
- Se realizó mesa de trabajo el día 08 de abril 2023,  la cual tuvo como objetivo capacitar sobre la funcionalidad del Banco de Proyectos Dirección Acceso Activos Productivos, donde asistió un funcionario de la Dirección de Calificación y Financiación.
- Se realizó mesa de trabajo el día 18 de abril 2023 la cual tuvo como objetivo el ejercicio práctico Banco de Proyectos, donde asistió un funcionario de la Dirección de Calificación y Financiación.
Respecto con las evidencias aportadas y de acuerdo a lo evidenciado por la Oficina de Control Interno en el seguimiento a junio 2023 se considera que esta acción propuesta se encuentra cumplida.
</t>
    </r>
    <r>
      <rPr>
        <b/>
        <sz val="12"/>
        <color theme="1"/>
        <rFont val="Arial"/>
        <family val="2"/>
      </rPr>
      <t xml:space="preserve">
Junio 2024: </t>
    </r>
    <r>
      <rPr>
        <sz val="12"/>
        <color theme="1"/>
        <rFont val="Arial"/>
        <family val="2"/>
      </rPr>
      <t>Si bien la acción se encuentra cumplida, el proceso aporto las siguientes evidencias:
▪Listado de asistencia del 18 de octubre del 2023, con objetivo de capacitación modulos Infopath - Entrega Banco de Proyectos, en la que se exponde se realizó capacitación de inscripción de iniciativas, explicación funcional de modulos informativos.
▪Listado de asistencia del 10 de octubre del 2023, con el objetivo de revisar documento de requerimiento de estructuración Banco de proyectos, en la que se expone se realizo ajuste del documento en el aplicativo Banco de proyectos.
▪ Listado ed asistencia del 22 de noviembre del 2023, con el objeto de plan de trabajo del proceso de migración y resgistro en el BP.
▪ Listado de asistencia del 29 de febrero del 2024, con el objetivo de jornada de nivelación de conocimientos DC y F social- ambiental- Banco de Proyectos.
▪ Presentación en Power Point, con el instructivo de consulta de BP, consulta de personas, predios, proyectos, instructivo de cargue, consulta de viabilidad,consulta de gestión.
▪ Documento en Excel con el instructivo del registro en BP, donde se identifican las etapas, los componentes del Banco de Proyecto, observaciones y anexos para su debido cargue.</t>
    </r>
  </si>
  <si>
    <t xml:space="preserve">
Un vez verificado el cumplimiento de las acciones propuestas, la OCI realizó las siguientes validaciones:
- Se tomó una muestra de 9 proyectos migrados en sus diferentes etapas (3 de Evaluación, 3 de Calificación y 3 de Concepto Final) al Banco de Proyectos de acuerdo con los criteros establecidos en los acuerdos 007 de 2016 y 010 de 2019, verificando que se cuenta con un módulo específico de Inscripción de la iniciativa, donde en este se condensa todas los proyectos radicados en la ADR para su respectivo proceso contando con su respectiva numeración, estado del mismo  y su registro en el respectivo módulo según su avance o etapa del proyecto, precisando las causas raices del hallazgo (Evidencia - Papel de Trabajo Efectividad Banco de Proyectos).
Se relaciona captura de pantalla del BP 3511, el cual permite identificar el modulo en el que se encuentra, sus aprovadores, evaluadores, si se encuentra en estado de subsanación, o si se encuentra en la etapa del diligenciamiento final.
Teniendo en cuenta lo expuesto, se cosndiera procedente dar CERRADO el hallazgo. </t>
  </si>
  <si>
    <r>
      <rPr>
        <b/>
        <sz val="12"/>
        <color theme="1"/>
        <rFont val="Arial"/>
        <family val="2"/>
      </rPr>
      <t xml:space="preserve">Junio 2023: </t>
    </r>
    <r>
      <rPr>
        <sz val="12"/>
        <color theme="1"/>
        <rFont val="Arial"/>
        <family val="2"/>
      </rPr>
      <t xml:space="preserve">De acuerdo a la evidencia aportada por la Dirección de Calificación y Financiación esta Oficina de Control Interno evidenció que:
- La base de datos de la migración de 179 proyectos cofinanciados por la ADR en el aplictivo Banco de Proyectos en sus diferentes etapas (69 evaluación, 52 calificación, 58 concepto final) los cuales fueron tratadas bajo los criteros establecidos en los acuerdos 007 de 2016 y 010 de 2019.
Respecto con las evidencias aportadas y de acuerdo a lo evidenciado por la Oficina de Control Interno en el seguimiento a junio 2023 se considera que esta acción propuesta se encuentra cumplida.
</t>
    </r>
    <r>
      <rPr>
        <b/>
        <sz val="12"/>
        <color theme="1"/>
        <rFont val="Arial"/>
        <family val="2"/>
      </rPr>
      <t xml:space="preserve">Junio 2024: </t>
    </r>
    <r>
      <rPr>
        <sz val="12"/>
        <color theme="1"/>
        <rFont val="Arial"/>
        <family val="2"/>
      </rPr>
      <t>Si bien la acción se encuentra cumplida, el proceso aporto las siguientes evidencias:
▪ Documento en Excel, con la migraciòn de proyectos al BP, clasificado por etapas en la que se evidencia para la  de evaluación un recuento de 311 proyectos, para calificación 299, concepcto final un total de 316 iniciativas y 304 en cofinanciación.
▪ Se relaciona un instructivo para la consulta de proyectos migrados en el aplicativo BP</t>
    </r>
  </si>
  <si>
    <r>
      <rPr>
        <b/>
        <sz val="12"/>
        <color theme="1"/>
        <rFont val="Arial"/>
        <family val="2"/>
      </rPr>
      <t xml:space="preserve">Junio 2023: </t>
    </r>
    <r>
      <rPr>
        <sz val="12"/>
        <color theme="1"/>
        <rFont val="Arial"/>
        <family val="2"/>
      </rPr>
      <t xml:space="preserve">De acuerdo a la evidencia aportada por la Dirección de Calificación y Financiación esta Oficina de Control Interno evidenció que:
- La base de datos de la migración de 179 proyectos cofinanciados por la ADR en el aplictivo Banco de Proyectos en sus diferentes etapas (69 evaluación, 52 calificación, 58 concepto final) los cuales fueron tratadas bajo los criteros establecidos en los acuerdos 007 de 2016 y 010 de 2019.
Respecto con las evidencias aportadas y de acuerdo a lo evidenciado por la Oficina de Control Interno en el seguimiento a junio 2023 se considera que esta acción propuesta se encuentra en estado abierta hasta que se entregue la totalidad de los formularios registrados en cada etapa en el Banco de Proyectos, y es importante mencionar que la misma se encuentra en términos.
</t>
    </r>
    <r>
      <rPr>
        <b/>
        <sz val="12"/>
        <color theme="1"/>
        <rFont val="Arial"/>
        <family val="2"/>
      </rPr>
      <t xml:space="preserve">Junio 2024: </t>
    </r>
    <r>
      <rPr>
        <sz val="12"/>
        <color theme="1"/>
        <rFont val="Arial"/>
        <family val="2"/>
      </rPr>
      <t>Para el cumplimiento de la totalidad de la acción se remitió documento en Excel, en la que se identifican los ID de iniciativa  clasificado por etapas en el  que se evidencia para la  de evaluación un recuento de 311 proyectos, para calificación 299, concepcto final un total de 316 iniciativas y 304 en cofinanciación.</t>
    </r>
  </si>
  <si>
    <t xml:space="preserve"> Incumplimiento de requisitos procedimentales para la postulación de Beneficiarios y Hogares al Subsidio Familiar de Vivienda de Interés Social Rural (SFVISR)</t>
  </si>
  <si>
    <t xml:space="preserve">Falta de diseño e implementación de controles de alto nivel sobre la revisión y aprobación del cumplimiento de los requisitos habilitantes. </t>
  </si>
  <si>
    <t xml:space="preserve">1. Revisar el cumplimiento de los requisitos procedimentales para la postulación de sustituyentes al subsidio familiar de vivienda de interés social rural, tomando una muestra aleaotria del 10%, cuando se requiera. </t>
  </si>
  <si>
    <t xml:space="preserve">Instructivo y lista de chequeo  revisión documentación VIS Rural.  </t>
  </si>
  <si>
    <t>Equipo Humano Proceso VP</t>
  </si>
  <si>
    <r>
      <rPr>
        <b/>
        <sz val="12"/>
        <color theme="1"/>
        <rFont val="Arial"/>
        <family val="2"/>
      </rPr>
      <t>Junio 2023:</t>
    </r>
    <r>
      <rPr>
        <sz val="12"/>
        <color theme="1"/>
        <rFont val="Arial"/>
        <family val="2"/>
      </rPr>
      <t xml:space="preserve"> De acuerdo a la evidencia aportada por la Dirección de Calificación y Financiación esta Oficina de Control Interno evidenció que:Nota: Acción reformulada por solicitud de la Dirección de Calificación y Financiación, realizada a través de memorando 20234000013953 del 21 marzo 2023 y con alcance realizado mediante correo electrónico del 25 de mayo de 2023.
- Se evidenció en el aplicativo Isolución la actualización de los siguientes documentos:
1. Instructivo IN-ECC-003 V1 diligenciamiento formulario al Subsidio Familiar de Vivienda de Interés Social Rural –VISR del 24 diciembre 2021
2.  Instructivo IN-ECC-004 V1 selección de sustituciones al Subsidio Familiar de Vivienda de Interés Social Rural –VISR DEL del 24 diciembre 2021
3.  Instructivo IN-ECC-005 Revisión de los Documentos entregados por el beneficiario al Subsidio familiar de Vivienda de Interés Social Rural –VISR del 24 diciembre 2021
4.  Lista de chequeo  F-ECC-019 V5 revisión información de documentos recibidos para la sustitución de VISR del 09 septiembre 2022
5.  Procedimiento PR-ECC-003 V2 Sustitución beneficiarios al Subsidio Familiar para Vivienda de Interés Social Rural del 29 de diciembre 2021.
Respecto con las evidencias aportadas y de acuerdo a lo observado por la Oficina de Control Interno en el seguimiento a junio 2023 se considera que esta acción propuesta se ha cumplido de acuerdo con lo dispusto.
Frente a la presente acción, la VP manifestó "es importante aclarar que las sustituciones realizadas los últimos 4 años no se han generado desde el Ministerio de Agricultura sino desde el Banco Agrario y que por lo anterior no aplica el documento F-ECC-019. LISTA DE CHEQUEO REVISIÓN INFORMACIÓN DE DOCUMENTOS RECIBIDOS PARA LA SUSTITUCIÓN DE VISR, dado que es el Banco Agrario realiza de forma autónoma este proceso. También se aporta una muestra de las sustituciones en Curumaní, Acevedo y Garzón y Rivera, donde se da cumplimiento al  IN-ECC-004 INSTRUCTIVO PARA LA SELECCIÓN DE SUSTITUCIONES AL SUBSIDIO- VISR, con su respectivo oficio al Banco Agrario de Colombia"</t>
    </r>
  </si>
  <si>
    <t xml:space="preserve">
De acuerdo a la evidencia aportada el área de Dirección de Calificación y Financiación esta Oficina de Control Interno concluye que:
- Se evidencia la actualización de los instructivos  IN-ECC-003,  IN-ECC-004,  IN-ECC-005, INC-ECC-006, el formato F-ECC-019 y el procedimiento PR-ECC-003 en el aplicativo Isolucion.
Es importante mencionar que de acuerdo con las verificaciones realizadas por la Oficina de Control Interno en el seguimiento a junio 2023 se determina que la acción se encuentra en estado cumplida, no obstante para corroborar la efectividad de la acción propuesta es importante allegar a la Oficina de Control Interno evidencia y soportes de la postulación de sustituyentes al subsidio familiar de vivienda de interés social rural para la vigencia  2023 a través del formato F-ECC-019 V1 así como la aplicación de la revisión de cumplimiento procedimental en la muestra descrita en la acción (10%), toda vez que dentro de los instructivos y el procedimiento no se hace alución a la obligatoriedad de la presentación o elaboración del formato F-ECC-019, lista de chequeo revisión información de documentos recibidos para la sustitución de VISR, que permita corroborar que se tiene control sobre los hechos observados en el hallazgo.
</t>
  </si>
  <si>
    <t>Desconocimiento de los lineamientos procedimentales sobre informes de la gestión de postulación y sustitución de SFVISR.</t>
  </si>
  <si>
    <t xml:space="preserve">2.  Realizar seguimiento a  la gestión de sustitución de beneficiarios al Subsidio Familiar de Vivienda de Interés Social Rural y a los proyectos (asistencia a comités de validación y visitas a viviendas nuevas entregadas).  </t>
  </si>
  <si>
    <t>2 Informes de seguimiento semestral, cuando aplique.</t>
  </si>
  <si>
    <r>
      <rPr>
        <b/>
        <sz val="12"/>
        <color theme="1"/>
        <rFont val="Arial"/>
        <family val="2"/>
      </rPr>
      <t>Junio 2023:</t>
    </r>
    <r>
      <rPr>
        <sz val="12"/>
        <color theme="1"/>
        <rFont val="Arial"/>
        <family val="2"/>
      </rPr>
      <t xml:space="preserve"> Acción en términos. No existen avances a la fecha del presente seguimiento. Nota: Acción reformulada por solicitud de la Dirección de Calificación y Financiación, realizada a través de memorando 20234000013953 del 21 marzo 2023 y con alcance realizado mediante correo electrónico del 25 de mayo de 2023.
</t>
    </r>
    <r>
      <rPr>
        <b/>
        <sz val="12"/>
        <color theme="1"/>
        <rFont val="Arial"/>
        <family val="2"/>
      </rPr>
      <t>Junio 2024:</t>
    </r>
    <r>
      <rPr>
        <sz val="12"/>
        <color theme="1"/>
        <rFont val="Arial"/>
        <family val="2"/>
      </rPr>
      <t xml:space="preserve"> Para el  cumplimiento de la meta propuesta el proceso aporto las siguientes evidencias:
▪Informe semestral proceso de sustituciones y seguimiento a proyectos por comite de validación VIS rural primer semestre 2022, donde se evidencia un total de 56 sustituciones realizadas y la participación de 47 comites de validación.
▪ Informe segundo semestre sustitución beneficiarios al subsidio familiar VISR comite de validación,  en el que se evidencia un total de 117 sustituciones realizadas ademàs de la participación en 60 comites de validación.
▪Informe primer semestre 2023, sustitución beneficiarios al subsidio familiar VISR comite de validación, en el que se evidencia un total de 36 sustituciones realizadas y la participación de 27 comites de validación.
Respecto con las evidencias aportadas y de acuerdo a lo observado por la Oficina de Control Interno en el seguimiento a junio 2024 se considera que esta acción propuesta se encuentra en estado cumplida </t>
    </r>
  </si>
  <si>
    <t>Falta de monitoreo a la gestión de Postulación y Sustitución de Beneficiarios al Subsidio Familiar de Vivienda de Interés Social Rural (SFVISR)</t>
  </si>
  <si>
    <r>
      <rPr>
        <b/>
        <sz val="12"/>
        <color theme="1"/>
        <rFont val="Arial"/>
        <family val="2"/>
      </rPr>
      <t xml:space="preserve">Nota: </t>
    </r>
    <r>
      <rPr>
        <u/>
        <sz val="12"/>
        <color theme="1"/>
        <rFont val="Arial"/>
        <family val="2"/>
      </rPr>
      <t>Acción reformulada por solicitud de la Dirección de Calificación y Financiación, realizada a través de memorando 20234000013953 del 21 marzo 2023 y con alcance realizado mediante correo electrónico del 25 de mayo de 2023.</t>
    </r>
    <r>
      <rPr>
        <b/>
        <sz val="12"/>
        <color theme="1"/>
        <rFont val="Arial"/>
        <family val="2"/>
      </rPr>
      <t xml:space="preserve">
Junio 2023:</t>
    </r>
    <r>
      <rPr>
        <sz val="12"/>
        <color theme="1"/>
        <rFont val="Arial"/>
        <family val="2"/>
      </rPr>
      <t xml:space="preserve"> De acuerdo a la evidencia aportada por la Dirección de Calificación y Financiación esta Oficina de Control Interno evidenció que:
- Se evidenció en el aplicativo Isolución la actualización de los siguientes documentos:
1. Instructivo IN-ECC-003 V1 diligenciamiento formulario al Subsidio Familiar de Vivienda de Interés Social Rural –VISR del 24 diciembre 2021
2.  Instructivo IN-ECC-004 V1 selección de sustituciones al Subsidio Familiar de Vivienda de Interés Social Rural –VISR DEL del 24 diciembre 2021
3.  Instructivo IN-ECC-005 Revisión de los Documentos entregados por el beneficiario al Subsidio familiar de Vivienda de Interés Social Rural –VISR del 24 diciembre 2021
4.  Lista de chequeo  F-ECC-019 V5 revisión información de documentos recibidos para la sustitución de VISR del 09 septiembre 2022
5.  Procedimiento PR-ECC-003 V2 Sustitución beneficiarios al Subsidio Familiar para Vivienda de Interés Social Rural del 29 de diciembre 2021.
Respecto con las evidencias aportadas y de acuerdo a lo evidenciado por la Oficina de Control Interno en el seguimiento a junio 2023 se considera que esta acción propuesta se encuentra en estado cumplida.
Frente a la presente acción, la VP manifestó "es importante aclarar que las sustituciones realizadas los últimos 4 años no se han generado desde el Ministerio de Agricultura sino desde el Banco Agrario y que por lo anterior no aplica el documento F-ECC-019. LISTA DE CHEQUEO REVISIÓN INFORMACIÓN DE DOCUMENTOS RECIBIDOS PARA LA SUSTITUCIÓN DE VISR, dado que es el Banco Agrario realiza de forma autónoma este proceso. También se aporta una muestra de las sustituciones en Curumaní, Acevedo y Garzón y Rivera, donde se da cumplimiento al  IN-ECC-004 INSTRUCTIVO PARA LA SELECCIÓN DE SUSTITUCIONES AL SUBSIDIO- VISR, con su respectivo oficio al Banco Agrario de Colombia"</t>
    </r>
  </si>
  <si>
    <t xml:space="preserve">
De acuerdo a la evidencia aportada el área de Dirección de Calificación y Financiación esta Oficina de Control Interno concluye que:
- Se evidencia la actualización de los instructivos  IN-ECC-003,  IN-ECC-004,  IN-ECC-005, INC-ECC-006, el formato F-ECC-019 y el procedimiento PR-ECC-003 en el aplicativo Isolucion.
Es importante mencionar que de acuerdo con las verificaciones realizadas por la Oficina de Control Interno, y atendicendo lo señalado en el hallazgo, el mismo señala que hubo ausencia de informes de monitoreo a la postulación y sustitución de beneficiarios, frente a lo cual, de conformidad con lo señalado en la acción N° 2, se evidenció la emisión de informes semestrales, con lo cual se considera existen correctivos frente a los hechos que originaron el hallazgo, considerando de esta manera viable el cierre del hallazgo.
</t>
  </si>
  <si>
    <r>
      <rPr>
        <b/>
        <sz val="12"/>
        <color theme="1"/>
        <rFont val="Arial"/>
        <family val="2"/>
      </rPr>
      <t>Junio 2023:</t>
    </r>
    <r>
      <rPr>
        <sz val="12"/>
        <color theme="1"/>
        <rFont val="Arial"/>
        <family val="2"/>
      </rPr>
      <t xml:space="preserve"> Acción en términos. No existen avances a la fecha del presente seguimiento. Nota: Acción reformulada por solicitud de la Dirección de Calificación y Financiación, realizada a través de memorando 20234000013953 del 21 marzo 2023 y con alcance realizado mediante correo electrónico del 25 de mayo de 2023.
</t>
    </r>
    <r>
      <rPr>
        <b/>
        <sz val="12"/>
        <color theme="1"/>
        <rFont val="Arial"/>
        <family val="2"/>
      </rPr>
      <t xml:space="preserve">Junio 2024: </t>
    </r>
    <r>
      <rPr>
        <sz val="12"/>
        <color theme="1"/>
        <rFont val="Arial"/>
        <family val="2"/>
      </rPr>
      <t xml:space="preserve">Para el  cumplimiento de la meta propuesta el proceso aporto las siguientes evidencias:
▪Informe semestral proceso de sustituciones y seguimiento a proyectos por comite de validación VIS rural primer semestre 2022, donde se evidencia un total de 56 sustituciones realizadas y la participación de 47 comites de validación.
▪ Informe segundo semestre sustitución beneficiarios al subsidio familiar VISR comite de validación,  en el que se evidencia un total de 117 sustituciones realizadas ademàs de la participación en 60 comites de validación.
▪Informe primer semestre 2023, sustitución beneficiarios al subsidio familiar VISR comite de validación, en el que se evidencia un total de 36 sustituciones realizadas y la participación de 27 comites de validación.
Respecto con las evidencias aportadas y de acuerdo a lo evidenciado por la Oficina de Control Interno en el seguimiento a junio 2024 se considera que esta acción propuesta se encuentra en estado cumplida </t>
    </r>
  </si>
  <si>
    <t xml:space="preserve"> Base de datos de postulantes al Subsidio Familiar de Vivienda de Interés Social Rural (SFVISR) sin trazabilidad, inoportunidad en la identificación de sustituciones y falta de caracterización de beneficiarios.</t>
  </si>
  <si>
    <t>Falta de articulación en las bases de datos procedentes de las áreas de apoyo con los campos mínimos requeridos que permitan trabajar con una base consolidada de la entidad y que mitigue el riesgo de beneficiar a un postulante bajo un criterio indebido.</t>
  </si>
  <si>
    <t>Actualizar base de datos en excel de beneficiarios de la oferta institucional de la Agencia, para aplicar al subsidio familiar de vivienda de interés social rural, cuando aplique.</t>
  </si>
  <si>
    <t>Base de Datos de beneficiarios actualizada en hoja de excel.</t>
  </si>
  <si>
    <t>13/06/2023
26/06/2024</t>
  </si>
  <si>
    <r>
      <rPr>
        <b/>
        <sz val="12"/>
        <color theme="1"/>
        <rFont val="Arial"/>
        <family val="2"/>
      </rPr>
      <t>Junio 2023:</t>
    </r>
    <r>
      <rPr>
        <sz val="12"/>
        <color theme="1"/>
        <rFont val="Arial"/>
        <family val="2"/>
      </rPr>
      <t xml:space="preserve"> Acción en términos. No existen avances a la fecha del presente seguimiento. Nota: Acción reformulada por solicitud de la Dirección de Calificación y Financiación, realizada a través de memorando 20234000013953 del 21 marzo 2023 y con alcance realizado mediante correo electrónico del 25 de mayo de 2023.
</t>
    </r>
    <r>
      <rPr>
        <b/>
        <sz val="12"/>
        <color theme="1"/>
        <rFont val="Arial"/>
        <family val="2"/>
      </rPr>
      <t>Seguimiento Junio 2024:</t>
    </r>
    <r>
      <rPr>
        <sz val="12"/>
        <color theme="1"/>
        <rFont val="Arial"/>
        <family val="2"/>
      </rPr>
      <t xml:space="preserve"> Para el cumplimiento de la meta, se remite como evidencia por parte del proceso, documento en excel correspondiente a la base de datos general de oferta institucional de la ADR, en la que se observa la clasificaciòn del beneficiario por proyecto, tipo de población, municipio, departamento y area con un total de 5.465 registros.</t>
    </r>
  </si>
  <si>
    <r>
      <rPr>
        <b/>
        <sz val="12"/>
        <color theme="1"/>
        <rFont val="Arial"/>
        <family val="2"/>
      </rPr>
      <t>Seguimiento Junio 2024:</t>
    </r>
    <r>
      <rPr>
        <sz val="12"/>
        <color theme="1"/>
        <rFont val="Arial"/>
        <family val="2"/>
      </rPr>
      <t xml:space="preserve"> Teniendo en cuenta los criterios establecidos para el presente hallazgo es pertinente resaltar que los numerales 5.1.1 y 5.2.1 relacionados en el informe OCI-2021-12, han presentado modificaciones dado que este se encuentra en su versión 2, Y LOS MISMOS, identificaN en su nùmeral 5.3 Postulaciòn en el caso de sustitución de un beneficiario "</t>
    </r>
    <r>
      <rPr>
        <i/>
        <sz val="12"/>
        <color theme="1"/>
        <rFont val="Arial"/>
        <family val="2"/>
      </rPr>
      <t xml:space="preserve">Cuando se solicite a la Agencia de Desarrollo Rural - ADR por parte del Ministerio de Agricultura y Desarrollo Rural el colaborador de la Agencia debe remitirse al capítulo 6 numerales 6.1, 6.2, 6.3 y 6.4 del "Reglamento Operativo del Otorgamiento del Subsidio Familiar de Vivienda de Interés Social y Prioritario Rural" que establece las causales, el término y el procedimiento para efectuar las sustituciones.
De acuerdo con lo establecido en el numeral 6.3.2 La ADR una vez aplicados los criterios de selección definidos en el presente procedimiento, deberá remitir el listado de potenciales beneficiarios, así como los documentos que soporten la postulación garantizando que los mismos cumplen con las condiciones del Reglamento Operativo del Otorgamiento del Subsidio Familiar de Vivienda de Interés Social y Prioritario Rural y demás normas que rigen la materia.(...)"
</t>
    </r>
    <r>
      <rPr>
        <sz val="12"/>
        <color theme="1"/>
        <rFont val="Arial"/>
        <family val="2"/>
      </rPr>
      <t xml:space="preserve">
Es así como esta Oficina evidenció el cumplimiento del númeral 6. desarrollo actividad 7. "Se</t>
    </r>
    <r>
      <rPr>
        <i/>
        <sz val="12"/>
        <color theme="1"/>
        <rFont val="Arial"/>
        <family val="2"/>
      </rPr>
      <t xml:space="preserve">mestralmente se presenta informe para revisión y aprobación de la Vicepresidencia de Proyectos que contienen información de los comités de validación en las que participó la ADR, visitas en campo y número de sustituciones remitidas en la que se discrimina vigencia y tipo de comunidad (Campesina, desplazada, victima etc)."
</t>
    </r>
    <r>
      <rPr>
        <sz val="12"/>
        <color theme="1"/>
        <rFont val="Arial"/>
        <family val="2"/>
      </rPr>
      <t xml:space="preserve">
▪Informe semestral proceso de sustituciones y seguimiento a proyectos por comite de validación VIS rural primer semestre 2022, donde se evidencia un total de 56 sustituciones realizadas y la participación de 47 comites de validación.
▪ Informe segundo semestre sustitución beneficiarios al subsidio familiar VISR comite de validación,  en el que se evidencia un total de 117 sustituciones realizadas ademàs de la participación en 60 comites de validación.
▪Informe primer semestre 2023, sustitución beneficiarios al subsidio familiar VISR comite de validación, en el que se evidencia un total de 36 sustituciones realizadas y la participación de 27 comites de validación.
Dado que para el presente hallazgo se solicitó reformulación, y se propuso una nueva acción la cual se encuentra en términos de ejecución, el presente hallazgo continuará abierto.</t>
    </r>
  </si>
  <si>
    <t>Establecer un formato estandarizado para la recolección de los datos de beneficiarios de la oferta institucional de la Agencia provenientes de las áreas de apoyo con los campos mínimos requeridos, para aplicar al subsidio familiar de vivienda de interés social rural, cuando aplique.</t>
  </si>
  <si>
    <t>Aplicación del formato estandarizado y formalizado en ISOLUCION</t>
  </si>
  <si>
    <t xml:space="preserve">
Maria Paula Urquijo Vargas</t>
  </si>
  <si>
    <t xml:space="preserve"> Incumplimiento de la Política de Administración de Riesgo adoptada por la Entidad y deficiencias en el diseño e implementación de los controles del proceso.</t>
  </si>
  <si>
    <t>Desconocimiento y falta de aplicación de los lineamientos metodológicos de la Política de Administración del Riesgo (DE-SIG-002) y de la Guía para la administración del riesgo y el diseño de controles en entidades estatales.</t>
  </si>
  <si>
    <t>Establecer adecuadamente el planteamiento de riesgos y el diseño e implementación de los controles del Proceso de Evaluación y Calificación  de PIDAR. En caso de presentarse desviaciones, se realizarán los ajustes pertinentes ante la Oficina de Planeación.</t>
  </si>
  <si>
    <t>Matriz de Riesgos actualizada y tres (3) avances reportados en Isolución.</t>
  </si>
  <si>
    <r>
      <rPr>
        <b/>
        <sz val="12"/>
        <color theme="1"/>
        <rFont val="Arial"/>
        <family val="2"/>
      </rPr>
      <t xml:space="preserve">Junio 2023: </t>
    </r>
    <r>
      <rPr>
        <sz val="12"/>
        <color theme="1"/>
        <rFont val="Arial"/>
        <family val="2"/>
      </rPr>
      <t xml:space="preserve">De acuerdo a la evidencia aportada por la Dirección de Calificación y Financiación esta Oficina de Control Interno observó que:
Nota: Acción reformulada por solicitud de la Dirección de Calificación y Financiación, realizada a través de memorando 20234000013953 del 21 marzo 2023 y con alcance realizado mediante correo electrónico del 25 de mayo de 2023.
- Se evidenció la matriz del mapa de riesgos de 2023 publicada en la página web de la entidad con la construcción de los riesgos de corrupción y gestión del proceso de Evaluación, Calificación y Cofinanciación.
- Se evidenció el reporte del mapa de riesgos cuatrimestral (1° cuatrimestre 2023) del proceso de Evaluación, Calificación y Cofinanciación
No obstante es importante mencionar que se deben considerar las fechas de cumplimiento  de la acción ya que en las mismas no concuerda con la periodicidad del tiempo del reporte al mapa de riesgos cuatrimestral de la vigencia 2023.
Respecto con lo evidenciado por la Oficina de Control Interno en el seguimiento a junio 2023 se considera que esta acción propuesta se encuentra en estado abierta ya que se encuentra e términos.
</t>
    </r>
    <r>
      <rPr>
        <b/>
        <sz val="12"/>
        <color theme="1"/>
        <rFont val="Arial"/>
        <family val="2"/>
      </rPr>
      <t>Seguimiento Junio 2024:</t>
    </r>
    <r>
      <rPr>
        <sz val="12"/>
        <color theme="1"/>
        <rFont val="Arial"/>
        <family val="2"/>
      </rPr>
      <t xml:space="preserve"> De acuerdo a la evidencia reportada por el proceso se observo la siguiente información:
Teniendo en cuenta lo establecido en las acciones para abordar riesgos se relacionó:
▪Listado de asistencia del 29 de noviembre del 2023, cuyo objeto corresponde al análisis, socialización, acciones correctivas y preventivas.
▪Listado de asistencia del 30 de noviembre del 2023, cuyo objeto establece socializar plan de mejoramiento- mapa de riesgos - plan anticorrupción y de atención al ciudadano dirección de calificación y financiación VP.
▪Listado de asistencia del 15 de febrero del 2024, cuyo objeto establece socialización institucional y revisión estratégica DCYF.
▪Listado de asistencia del 15 de febrero del 2024, con el objetivo de socialización institucional y revision estrategica.
Teniendo en cuenta que la meta establece a tres (3) avances reportados en Isolución, dentro del Seguimiento PAAC &amp; MRC (enero-abril 2024) informe OCI-2024-012, se evidencia que sin bien para el control 1 se observaron 25 asignaciones de grupo viabilizador y calificador debidamente firmado por el lider y sus apoyos, para el control 2 no se valido el cargue de las evidencias lo cual no permite establecer si el control se ejuta de manera consistente por parte del responsable y si esta corresponde de manera acertada con lo plasmado en el mismo, por otro lado se indica Matriz de Riesgos actualizada la cual se encuentra publicada en la pagina web de la agencia en su V2 para la vigencia 2024 por lo anterior se otorga un avance cuantivo del 50%.
</t>
    </r>
  </si>
  <si>
    <r>
      <t xml:space="preserve">
De acuerdo a la evidencia aportada por la Dirección de Calificación y Financiación esta Oficina de Control Interno concluye que:
- Se evidenciaron avances del cumplimiento de la acción frente al reporte al mapa de riesgos del 1° cuatrimestre 2023 y el respectivo mapa de riesgos de la vigencia 2023, no obstante es importante mencionar que se deben considerar las fechas de cumplimiento  de la acción ya que en las mismas no concuerda con la periodicidad del tiempo del reporte al mapa de riesgos cuatrimestral de la vigencia 2023 ante la Oficina de Planeación.
</t>
    </r>
    <r>
      <rPr>
        <b/>
        <sz val="12"/>
        <color theme="1"/>
        <rFont val="Arial"/>
        <family val="2"/>
      </rPr>
      <t xml:space="preserve">Seguimiento Junio 2024: </t>
    </r>
    <r>
      <rPr>
        <sz val="12"/>
        <color theme="1"/>
        <rFont val="Arial"/>
        <family val="2"/>
      </rPr>
      <t xml:space="preserve">Para la validación de su efectividad se verifico la siguiente información:
</t>
    </r>
    <r>
      <rPr>
        <b/>
        <sz val="12"/>
        <color theme="1"/>
        <rFont val="Arial"/>
        <family val="2"/>
      </rPr>
      <t xml:space="preserve">
</t>
    </r>
    <r>
      <rPr>
        <sz val="12"/>
        <color theme="1"/>
        <rFont val="Arial"/>
        <family val="2"/>
      </rPr>
      <t>▪ Se remitio evidencia para el riesgo ECPI-13 corrupción, en la que se relaciona el formato -FECC-012 Calificaciòn PIDAR Estratègicos Nacionales BP 3374 adicional se relaciona el formato F-ECC-016, correspondiente al concepto de Evaluación de PIDAR BP 3374, adopatadomediante Acuerdo No. 010 de 2019.
▪Se remitio evidencia para el riesgo ECPI-13 corrupción, en la que se relaciona el formato FECC-012 Calificación PIDAR Territorial BP 3390 adicional se relaciona el formato F-ECC-016, correspondiente al concepto de Evaluación de PIDAR BP 3390, adopatadomediante Acuerdo No. 010 de 2019.
De igual forma se relaciono correos electronicos con la revisión del los documentos de viabilidad y calificación para surtir el proceso de notificación de viabilidad y posterior citación a comite de verifiación correo de fecha 14 de agosto del 2023 para el PIDAR 3374 y 21 de agosto del 2023 para el PIDAR. 3390.
Adicional a lo anterior se corrobora lo establecido en el ultimo seguimiento realizado por la Oficina de Control Interno informe OCI-2024-001, Período comprendido entre el 1 de septiembre y 31 de diciembre de 2023,  el cual indica que el diseño y solidez del control ECPI-13 no contempla la totalidad de variables dispuestas para el diseño de los mismos, de acuerdo con lo establecido en el numeral 7.2.4 “Valoración de Controles” de la Política de Administración del Riesgo de la ADR (versión 5), así como lo contemplado en el numeral 3.2.2 “Valoración de los controles – diseño de controles” de la Guía para la administración del riesgo y el diseño de controles en entidades públicas (versión 4).
Por lo anterior esta Oficina considera establacer el hallazgo como abierto dado que no se han realizado los reportes cuatrimestrales de manera solida que permitan demostrar la efectividad de la acción y meta propuesta, asi mismo sugiere implementar herramientas que permitan la actualización y el seguimiento continuo de las acciones contempladas para su efectivo cumplimiento asì mismo se considera pertienete que el proceso lleve a cabo el monitoreo constantementede los informes de cumplimiento al Seguimiento Plan Anticorrupción y Atención al Ciudadano (PAAC) &amp; Mapa de Riesgos de Corrupción (MRC) emitidos por la Oficina de Control Interno, donde el proceso tenga en cuenta las oportunidades de mejora identificadas y allí plasmadas.</t>
    </r>
  </si>
  <si>
    <t>INFORME 2022 - OCI-2022-021 Evaluación y Calificación de Proyectos Integrales</t>
  </si>
  <si>
    <t xml:space="preserve"> OCI-2022-021</t>
  </si>
  <si>
    <t>Evaluación, Calificación y Cofinanciación de Proyectos Integrales</t>
  </si>
  <si>
    <t>Desviaciones identificadas en la aplicación del procedimiento de evaluación y calificación de los PIDAR</t>
  </si>
  <si>
    <t>Líder de la Dirección de Calificación y Financiación</t>
  </si>
  <si>
    <r>
      <rPr>
        <b/>
        <sz val="12"/>
        <color theme="1"/>
        <rFont val="Arial"/>
        <family val="2"/>
      </rPr>
      <t xml:space="preserve">Junio 2023: </t>
    </r>
    <r>
      <rPr>
        <sz val="12"/>
        <color theme="1"/>
        <rFont val="Arial"/>
        <family val="2"/>
      </rPr>
      <t xml:space="preserve">De acuerdo a la evidencia aportada por la Dirección de Calificación y Financiación esta Oficina de Control Interno observó que:
- </t>
    </r>
    <r>
      <rPr>
        <i/>
        <sz val="12"/>
        <color theme="1"/>
        <rFont val="Arial"/>
        <family val="2"/>
      </rPr>
      <t xml:space="preserve">Marzo 2023 - </t>
    </r>
    <r>
      <rPr>
        <sz val="12"/>
        <color theme="1"/>
        <rFont val="Arial"/>
        <family val="2"/>
      </rPr>
      <t xml:space="preserve">Se realizaron 2 capacitaciones sobre el proceso de evaluación y el análisis y actualización del procedimiento evaluación y calificación reguladas bajo el acuerdo ADR N° 10 
- </t>
    </r>
    <r>
      <rPr>
        <i/>
        <sz val="12"/>
        <color theme="1"/>
        <rFont val="Arial"/>
        <family val="2"/>
      </rPr>
      <t>Abril 2023 -</t>
    </r>
    <r>
      <rPr>
        <sz val="12"/>
        <color theme="1"/>
        <rFont val="Arial"/>
        <family val="2"/>
      </rPr>
      <t xml:space="preserve">  Se realizaron 19 capacitaciones sobre la actualización del procedimiento evaluación y calificación acuerdo 10, construcción de formatos asociados al proceso, y revisión, creación y ajuste de procedimientos de calificación.
-</t>
    </r>
    <r>
      <rPr>
        <i/>
        <sz val="12"/>
        <color theme="1"/>
        <rFont val="Arial"/>
        <family val="2"/>
      </rPr>
      <t xml:space="preserve"> Mayo 2023 - </t>
    </r>
    <r>
      <rPr>
        <sz val="12"/>
        <color theme="1"/>
        <rFont val="Arial"/>
        <family val="2"/>
      </rPr>
      <t xml:space="preserve">Se realizaron 17 capacitaciones sobre la actualización de criterios de calificación de PIDAR, planeación de Evaluación y Calificación Proyectos 2023.
Respecto con las evidencias aportadas y de acuerdo a lo evidenciado por la Oficina de Control Interno en el seguimiento a junio 2023, se considera que esta acción se encuentra cumplio de acuerdo con lo propuesto.
Nota: Acción reformulada por solicitud de la Dirección de Calificación y Financiación, realizada a través de memorando 20234000013953 del 21 marzo 2023 y con alcance realizado mediante correo electrónico del 25 de mayo de 2023.
</t>
    </r>
    <r>
      <rPr>
        <b/>
        <sz val="12"/>
        <color theme="1"/>
        <rFont val="Arial"/>
        <family val="2"/>
      </rPr>
      <t xml:space="preserve">Seuimiento Junio 2024: </t>
    </r>
    <r>
      <rPr>
        <sz val="12"/>
        <color theme="1"/>
        <rFont val="Arial"/>
        <family val="2"/>
      </rPr>
      <t>Si bien esta acción ya se encuentra cumplida, el proceso reportó las siguientes evidencias:
▪ Listado de asistencia ddel 27 de febrero del 2024 cuyo objetivo establece "Jornada de nivelación de conocimientos DC y F - PIDAR - Legal- Infraestructura.
▪ Diseño metodologico "jornadas de nivelación de conocimientos Dirección de calificacion y financiación -ADR de febrero de 2024. 
▪ Listado de asistencia capacitación del 05 de septiembre del 2023 por objeto "Procedimiento de evaluación y calificación AII (Anexo)"
▪ Listado de asistencia a reunión del 04 de octubre del 2023, cuyo objeto corresponde a la revision de criterios de calificación Acuerdo 11.
▪ Listado de asitencia a reunión para revisión de formatos dirección de calificación y financiación (F-ECC-21; F-ECC-28) del 11 de octubre del 2023
▪ Listado de asistencia del 20 de septiembre del 2023, para revisión del procedimiento AC0112023.
▪ Listado de asistencia del 04 de septiembre del 2023, para revisión y ajuste procedimiento AC 011 de 2023.
▪ Listado de asistencia de asistencia del 01 de septiembre del 2023, sin embargo en el documento no se detalle el objeto ni acta de reunión de la misma.</t>
    </r>
  </si>
  <si>
    <t>De acuerdo con la información remitida a esta Oficina para determinar el alcance cualitativo de las acciones propuestas, y teniendo en cuenta el cumplimiento se determina realizar el cierre del hallazgo toda vez que los criterios establecidos dentro del informe de  auditoria de la Oficina de Control Interno OCI-2018-024, traen a acolación incumplimientos al procedimiento PR-ECC-001  en varios de sus numerales, sin embargo a la fecha de eeste seguimiento, dicha codificación no existía, por lo que se procedió a validar los procedimientos actuales contaran con controles para la mitigación de "Desviaciones identificadas en la aplicación del procedimiento de evaluación y calificación de los PIDAR" en el que se observo dentro del procedimiento PR-ECC-002 (V8) el item 5.3 Fase de calificación y priorización de los pidar la implementación de un punto de control bajo el formato F-ECC-009 “Control posterio Dirección de Calificación y Financiación” diligenciado con el fin de validar que se encuentre completa la documentación que soportan la Evaluación y Calificación del PIDAR para su posterior remisión del concepto de evaluación y calificación al despacho de la VP,  teniendo en cuenta que este formato se utiliza para los proyectos estructurados bajo acuerdo 10, es importante resaltar que dentro de las evidencias aportadas se identifica el formato F-ECC-022, el cual es diligenciado para los proyectos estructurados bajo acuerdo 11  y correspondendiente con lo establecido en el procedimeinto F-ECC-005 (V3) númeral  5.1.2 Asignación de grupo viabilizador y calificador, señala " En el caso específico de que el aplicativo Banco de Proyectos presente diferentes situaciones que no  permitan la asignación del grupo Viabilizador y Calificador, dicha acción se desarrollará de manera física mediante formato “F-ECC-022 Asignación grupo viabilizador y calificador”. 
Así mismo lo establecido en el procedimiento PR-ECC-005 (V3) Viabilidad y calificación para cofinanciación de PIDAR, númeral 5.3. Calificación y priorización de PIDAR se indica "Dentro de los tres (3) días hábiles posteriores a la emisión del concepto de Viabilidad, el grupo Viabilizador y  Calificador califica el proyecto que en dicho proceso resulte VIABLE, aplicando los criterios de calificación y  priorización vigentes que defina la Presidencia de la Agencia de Desarrollo Rural. Asimismo, envía el formato  F-ECC-009 “Control posterior” diligenciado a la Dirección de Calificación y Financiación (...)"
Por otro lado, lo constituido en el procedimiento PR-ECC-004 (V1) Evaluación y calificación de PIDAR estructurados bajo el reglamento adoptado mediante el Acuerdo 007 de 2016, númeral 5.1.2 Asignación del grupo evaluador en el que se establece el uso del formato F-ECC-002 "Asignación Grupo Evaluador" el cual  indica"en el caso específico que el aplicativo Banco de Proyectos presente diferentes situaciones que no permitan la asignación del grupo  evaluador, dicha acción se podrá desarrollar de manera física mediante formato F-ECC-002" lo cual permite identificar a esta Oficina un control adicional para la mitigación de las observaciones.
De acuerdo con lo expuesto la Oficina de Control interno considera procedente el cierre del hallazgo.</t>
  </si>
  <si>
    <r>
      <rPr>
        <b/>
        <sz val="12"/>
        <color theme="1"/>
        <rFont val="Arial"/>
        <family val="2"/>
      </rPr>
      <t>Junio 2023:</t>
    </r>
    <r>
      <rPr>
        <sz val="12"/>
        <color theme="1"/>
        <rFont val="Arial"/>
        <family val="2"/>
      </rPr>
      <t xml:space="preserve"> Acción en términos. No existen avances a la fecha del presente seguimiento.Nota: Acción reformulada por solicitud de la Dirección de Calificación y Financiación, realizada a través de memorando 20234000013953 del 21 marzo 2023 y con alcance realizado mediante correo electrónico del 25 de mayo de 2023.
</t>
    </r>
    <r>
      <rPr>
        <b/>
        <sz val="12"/>
        <color theme="1"/>
        <rFont val="Arial"/>
        <family val="2"/>
      </rPr>
      <t>Seuimiento Junio 2024</t>
    </r>
    <r>
      <rPr>
        <sz val="12"/>
        <color theme="1"/>
        <rFont val="Arial"/>
        <family val="2"/>
      </rPr>
      <t>:Para el cumplimiento de la acción propuesta se remitio a esta oficina la siguiente información:
▪Formato F-ECC-009 Control Posterior del PIDAR No. BP 3373, firmado por el lider evaluador y el apoyo juridico entre el 24 y 25 de noviembre del 2023.
▪Formato F-ECC-009 Control Posterior del PIDAR No. BP 3375, firmado por el lider dirección de calificacion y financiación administrador de empresas agropecuarias, el 27/09/2023.
▪Formato F-ECC-009 Control Posterior del PIDAR No. BP 3387, firmado Lider Dirección de Calificación y Financiación  Administrador de Empresas Agropecuarias .
▪Formato F-ECC-009 Control Posterior del PIDAR No. BP 3436, firmado por el evaluador tecnico, evaluador ambiental, evaluador social. apoyos tecnicos y el lider dirección de calificación y financiación,  del 19/09/2023 al 13/10/2023.
▪Formato F-ECC-009 Control Posterior del PIDAR No. BP 3477. firmado por el lider evaluador y apoyo juridico,  del 18/03/202 al 21/032024.
▪Formato F-ECC-009 Control Posterior del PIDAR No. BP 3478, firmado por el lider evaluador y el apoyo juridico, firmado del 14/03/2024 al 02/04/2024.
▪Formato F-ECC-009 Control Posterior del PIDAR No. BP 3459, firmado por el lider evaluador y el apoyo juridico el 08/04/2024 al 20/04/2024.
Para los anteriores formatos se valido que ninguno contara con el diligenciamiento en "No cumple" dado que requeriria realizar la validación del alcance a las validaciones realizadas y su posterior cumplimiento.</t>
    </r>
  </si>
  <si>
    <t>13/06/2023
28/06/2024</t>
  </si>
  <si>
    <r>
      <rPr>
        <b/>
        <sz val="12"/>
        <color theme="1"/>
        <rFont val="Arial"/>
        <family val="2"/>
      </rPr>
      <t>Junio 2023:</t>
    </r>
    <r>
      <rPr>
        <sz val="12"/>
        <color theme="1"/>
        <rFont val="Arial"/>
        <family val="2"/>
      </rPr>
      <t xml:space="preserve"> Acción en términos. No existen avances a la fecha del presente seguimiento. Nota: Acción reformulada por solicitud de la Dirección de Calificación y Financiación, realizada a través de memorando 20234000013953 del 21 marzo 2023 y con alcance realizado mediante correo electrónico del 25 de mayo de 2023.
</t>
    </r>
    <r>
      <rPr>
        <b/>
        <sz val="12"/>
        <color theme="1"/>
        <rFont val="Arial"/>
        <family val="2"/>
      </rPr>
      <t xml:space="preserve">Seguimiento Junio 2024: </t>
    </r>
    <r>
      <rPr>
        <sz val="12"/>
        <color theme="1"/>
        <rFont val="Arial"/>
        <family val="2"/>
      </rPr>
      <t>Para la validacción de la pertinencia de la acción propuesta se remitió la siguiente información:
▪Formato F-ECC-002, formato de asignación grupo evaluador del No. VPY 3375, con fecha de designación del 18/09/2023, del evaluador lider, apoyos y lider de calificiación y financiación.
▪Formato F-ECC-002, formato de asignación grupo evaluador del No. VPY 3436, con fecha de designación del 13/09/2023, del evaluador lider, apoyos y lider de calificiación y financiación.
▪Formato F-ECC-022, formato de asignación grupo evaluador del No. BP 3373, con fecha de designación del 26/09/2023, del evaluador lider, apoyos y lider de calificiación y financiación.
▪Formato F-ECC-022, formato de asignación grupo evaluador del No. BP 3387, con fecha de designación del 07/11/2023, del evaluador lider, apoyos y por el vicepresidente de proyectos.
▪Formato F-ECC-022, formato de asignación grupo evaluador del No. BP 3459, con fecha de designación del 03/04/2024, del evaluador lider, apoyos.
▪Formato F-ECC-022, formato de asignación grupo evaluador del No. BP 3477, con fecha de designación del 17/03/2024, del evaluador lider, apoyos y lider de calificiación y financiación
▪Formato F-ECC-022, formato de asignación grupo evaluador del No. BP 3478, con fecha de designación del 06/03/2024, del evaluador lider, apoyos y lider de calificiación y financiación.</t>
    </r>
  </si>
  <si>
    <t>Falta de integridad en el contenido de los expedientes y debilidad en el control de suscripción de actas de acuerdos entre las Vicepresidencias</t>
  </si>
  <si>
    <t>Falta de seguimiento y directrices para la ejecución del control relacionado con el archivo de los documentos en el expediente de los PIDAR evaluados y calificados.</t>
  </si>
  <si>
    <t xml:space="preserve">Diligenciar el formato F-ECC-010 "Lista de documentos de verificación para la evaluación de proyectos” para cada PIDAR. </t>
  </si>
  <si>
    <t>Formato F-ECC-010 "Lista de documentos de verificación para la evaluación de proyectos” diligenciado de los expedientes de los PIDAR evaluados y calificados.</t>
  </si>
  <si>
    <t>Líder de Calificación y Financiación</t>
  </si>
  <si>
    <r>
      <rPr>
        <b/>
        <sz val="12"/>
        <color theme="1"/>
        <rFont val="Arial"/>
        <family val="2"/>
      </rPr>
      <t>Junio 2023:</t>
    </r>
    <r>
      <rPr>
        <sz val="12"/>
        <color theme="1"/>
        <rFont val="Arial"/>
        <family val="2"/>
      </rPr>
      <t xml:space="preserve"> Acción en términos. No existen avances a la fecha del presente seguimiento. Nota: Acción reformulada por solicitud de la Dirección de Calificación y Financiación, realizada a través de memorando 20234000013953 del 21 marzo 2023 y con alcance realizado mediante correo electrónico del 25 de mayo de 2023.
</t>
    </r>
    <r>
      <rPr>
        <b/>
        <sz val="12"/>
        <color theme="1"/>
        <rFont val="Arial"/>
        <family val="2"/>
      </rPr>
      <t xml:space="preserve">Seguimiento Junio 2024: De acuerdo con la evidencia aportada por el proceso se observo la siguiente información:
</t>
    </r>
    <r>
      <rPr>
        <sz val="12"/>
        <color theme="1"/>
        <rFont val="Arial"/>
        <family val="2"/>
      </rPr>
      <t xml:space="preserve">▪Formato F-ECC-021, correspondiente a la verificación incial  AC. 011,  en el que se identifica la información general del PIDAR 3468, con las firmas del apoyo técnico, financiero, ambiental, social, juridico, revisión por parte del ingeniero agrónomo y del lider de calificación y financiación, el 15 de marzo del 2024.
▪Formato F-ECC-021, correspondiente a la verificación incial  AC. 011,  en el que se identifica la información general del PIDAR 3470, con las firmas del apoyo técnico, financiero, ambiental, social, juridico,transversal y por el lider de calificación y financiación, el 25 de abril del 2024.
▪Formato F-ECC-021, correspondiente a la verificación incial  AC. 011,  en el que se identifica la información general del PIDAR 3389, con las firmas del apoyo técnico, financiero, ambiental, social, juridico, revisión por parte del ingeniero agrónomo y del lider de calificación y financiación, el 21 de febrero del 2024.
</t>
    </r>
  </si>
  <si>
    <r>
      <rPr>
        <b/>
        <sz val="12"/>
        <color theme="1"/>
        <rFont val="Arial"/>
        <family val="2"/>
      </rPr>
      <t xml:space="preserve">Seguimiento Julio 2024: </t>
    </r>
    <r>
      <rPr>
        <sz val="12"/>
        <color theme="1"/>
        <rFont val="Arial"/>
        <family val="2"/>
      </rPr>
      <t>Si bien dentro de la acción se establece "</t>
    </r>
    <r>
      <rPr>
        <i/>
        <sz val="12"/>
        <color theme="1"/>
        <rFont val="Arial"/>
        <family val="2"/>
      </rPr>
      <t>Diligenciar el formato F-ECC-010 "Lista de documentos de verificación para la evaluación de proyectos” para cada PIDAR</t>
    </r>
    <r>
      <rPr>
        <sz val="12"/>
        <color theme="1"/>
        <rFont val="Arial"/>
        <family val="2"/>
      </rPr>
      <t xml:space="preserve">." y se relaciona el formato F-ECC-021 correspondiente a la verificación inicial AC 11, esta oficina valido la pertinencia del mismo de acuerdo a lo indicado en el procedimiento PR-ECC-005 (V3) nùmeral 5.1.3., Verificación de formatos y documentos soporte de factibilidad, previos a la viabilidad," En un término no mayor a dos (2) días hábiles siguientes a la asignación del grupo Viabilizador y Calificador este deberá en el formato “F-ECC-021 Verificación Inicial Ac. 11”, constatar que se cuente con los documentos allí descritos, para iniciar el proceso de viabilidad.  </t>
    </r>
    <r>
      <rPr>
        <i/>
        <sz val="12"/>
        <color theme="1"/>
        <rFont val="Arial"/>
        <family val="2"/>
      </rPr>
      <t xml:space="preserve">Nota 4. La revisión de esta información se realizará exclusivamente para garantizar que se cuenta con la disponibilidad de la documentación, previo al inicio del proceso de viabilidad. En todo caso, la misma quedará sujeta a su manejo confidencial por parte del equipo asignado. </t>
    </r>
    <r>
      <rPr>
        <sz val="12"/>
        <color theme="1"/>
        <rFont val="Arial"/>
        <family val="2"/>
      </rPr>
      <t xml:space="preserve">
Lo anterior permite identificar que dicho documento establece un control preventivo teniendo en cuenta que de no contar con la totalidad de la información, este no podra iniciar con el proceso de viabilidad, es pertinente resaltar que el formato F-ECC-021 se encuentra establecido para los proyectos resgistrados bajo acuerdo 11 y el F-ECC-010 para los proyectos bajo acuerdo 10.
Respecto al incumplimiento en la elaboración de actas de acuerdos entre las Vicepresidencias, se debe mencionar que en la actualización de procedimiento se omitió dicha actividad, por lo que no se considera procedente acción adicional frente a esta situación.
Dado lo anterior, se considera procedente el cierre del hallazgo.</t>
    </r>
  </si>
  <si>
    <t>Debilidades en el planteamiento de riesgos y en el diseño de los controles del proceso</t>
  </si>
  <si>
    <t>Líder de la Dirección de Calificación y Financiación de Proyectos</t>
  </si>
  <si>
    <r>
      <rPr>
        <b/>
        <sz val="12"/>
        <color theme="1"/>
        <rFont val="Arial"/>
        <family val="2"/>
      </rPr>
      <t xml:space="preserve">Junio 2023: </t>
    </r>
    <r>
      <rPr>
        <sz val="12"/>
        <color theme="1"/>
        <rFont val="Arial"/>
        <family val="2"/>
      </rPr>
      <t xml:space="preserve">De acuerdo a la evidencia aportada por la Dirección de Calificación y Financiación esta Oficina de Control Interno observó que:
- Se evidenció la matriz del mapa de riesgos de 2023 publicada en la página web de la entidad con la construcción de los riesgos de corrupción y gestión del proceso de Evaluación, Calificación y Cofinanciación.
- Se evidenció el reporte del mapa de riesgos cuatrimestral (1° cuatrimestre 2023) del proceso de Evaluación, Calificación y Cofinanciación
No obstante es importante mencionar que se deben considerar las fechas de cumplimiento  de la acción ya que en las mismas no concuerda con la periodicidad del tiempo del reporte al mapa de riesgos cuatrimestral de la vigencia 2023.
Respecto con lo evidenciado por la Oficina de Control Interno en el seguimiento a junio 2023 se considera que esta acción propuesta se encuentra en estado abierta ya que se encuentra e términos.
</t>
    </r>
    <r>
      <rPr>
        <b/>
        <sz val="12"/>
        <color theme="1"/>
        <rFont val="Arial"/>
        <family val="2"/>
      </rPr>
      <t>Nota:</t>
    </r>
    <r>
      <rPr>
        <sz val="12"/>
        <color theme="1"/>
        <rFont val="Arial"/>
        <family val="2"/>
      </rPr>
      <t xml:space="preserve"> Acción reformulada por solicitud de la Dirección de Calificación y Financiación, realizada a través de </t>
    </r>
    <r>
      <rPr>
        <b/>
        <sz val="12"/>
        <color theme="1"/>
        <rFont val="Arial"/>
        <family val="2"/>
      </rPr>
      <t>memorando 20234000013953 del 21 marzo 2023</t>
    </r>
    <r>
      <rPr>
        <sz val="12"/>
        <color theme="1"/>
        <rFont val="Arial"/>
        <family val="2"/>
      </rPr>
      <t xml:space="preserve"> y con alcance realizado mediante correo electrónico del 25 de mayo de 2023.
</t>
    </r>
    <r>
      <rPr>
        <b/>
        <sz val="12"/>
        <color theme="1"/>
        <rFont val="Arial"/>
        <family val="2"/>
      </rPr>
      <t xml:space="preserve">
Seguimiento Junio 2024:</t>
    </r>
    <r>
      <rPr>
        <sz val="12"/>
        <color theme="1"/>
        <rFont val="Arial"/>
        <family val="2"/>
      </rPr>
      <t xml:space="preserve"> De acuerdo a la evidencia reportada por el proceso se observo la siguiente información:
Teniendo en cuenta lo establecido en las acciones para abordar riesgos se relacionó:
▪Listado de asistencia del 290 de noviembre del 2023, cuyo objeto corresponde al análisis, socialización, acciones correctivas y preventivas.
▪Listado de asistencia del 30 de noviembre del 2023, cuyo objeto establece socializar plan de mejoramiento- mapa de riesgos - plan anticorrupción y de atención al ciudadano dirección de calificación y financiación VP.
▪Listado de asistencia del 15 de febrero del 2024, cuyo objeto establece socialización institucional y revisión estratégica DCYF.
▪Listado de asistencia del 15 de febrero del 2024, con el objetivo de socialización institucional y revision estrategica.
Teniendo en cuenta que la meta establece a tres (3) avances reportados en Isolución, dentro del Seguimiento PAAC &amp; MRC (enero-abril 2024) informe OCI-2024-012, se evidencia que sin bien para el control 1 se observaron 25 asignaciones de grupo viabilizador y calificador debidamente firmado por el lider y sus apoyos, para el control 2 no se valido el cargue de las evidencias lo cual no permite establecer si el control se ejuta de manera consistente por parte del responsable y si esta corresponde de manera acertada con lo plasmado en el mismo, por otro lado se indica Matriz de Riesgos actualizada la cual se encuentra publicada en la pagina web de la agencia en su V2 para la vigencia 2024 por lo anterior se otorga un avance cuantivo del 50%.</t>
    </r>
  </si>
  <si>
    <r>
      <t xml:space="preserve">De acuerdo a la evidencia aportada por la Dirección de Calificación y Financiación esta Oficina de Control Interno concluye que:
- Se evidenciaron avances del cumplimiento de la acción frente al reporte al mapa de riesgos del 1° cuatrimestre 2023 y el respectivo mapa de riesgos de la vigencia 2023, no obstante es importante mencionar que se deben considerar las fechas de cumplimiento  de la acción ya que en las mismas no concuerda con la periodicidad del tiempo del reporte al mapa de riesgos cuatrimestral de la vigencia 2023 ante la Oficina de Planeación.
</t>
    </r>
    <r>
      <rPr>
        <b/>
        <sz val="12"/>
        <color theme="1"/>
        <rFont val="Arial"/>
        <family val="2"/>
      </rPr>
      <t xml:space="preserve">Seguimiento Junio 2024: </t>
    </r>
    <r>
      <rPr>
        <sz val="12"/>
        <color theme="1"/>
        <rFont val="Arial"/>
        <family val="2"/>
      </rPr>
      <t>Para la validación de su efectividad se verifico la siguiente información:
▪ Se remitio evidencia para el riesgo ECPI-13 corrupción, en la que se relaciona el formato -FECC-012 Calificaciòn PIDAR Estratègicos Nacionales BP 3374 adicional se relaciona el formato F-ECC-016, correspondiente al concepto de Evaluación de PIDAR BP 3374, adopatadomediante Acuerdo No. 010 de 2019.
▪Se remitio evidencia para el riesgo ECPI-13 corrupción, en la que se relaciona el formato FECC-012 Calificación PIDAR Territorial BP 3390 adicional se relaciona el formato F-ECC-016, correspondiente al concepto de Evaluación de PIDAR BP 3390, adopatadomediante Acuerdo No. 010 de 2019.
De igual forma se relaciono correos electronicos con la revisión del los documentos de viabilidad y calificación para surtir el proceso de notificación de viabilidad y posterior citación a comite de verifiación correo de fecha 14 de agosto del 2023 para el PIDAR 3374 y 21 de agosto del 2023 para el PIDAR. 3390.
Adicional a lo anterior se corrobora lo establecido en el ultimo seguimiento realizado por la Oficina de Control Interno informe OCI-2024-001, Período comprendido entre el 1 de septiembre y 31 de diciembre de 2023,  el cual indica que el diseño y solidez del control ECPI-13 no contempla la totalidad de variables dispuestas para el  para el diseño de los mismos, de acuerdo con lo establecido en el numeral 7.2.4 “Valoración de Controles” de la Política de Administración del Riesgo de la ADR (versión 5), así como lo contemplado en el numeral 3.2.2 “Valoración de los controles – diseño de controles” de la Guía para la administración del riesgo y el diseño de controles en entidades públicas (versión 4), por lo cual el hallazgo se mantiene como incumplido y vencido.
Así mismo se lleva a cabo validación del seguimiento realizado por la OCI en el informe OCI-2024-012, PT diseño de controles y acciones de tratamiento en el que se observa para el riesgo de corrupción se establece "una vez identificada la carpeta compartida denominadaViabilidad y Callificacion para Cofinanciacion de PIDAR/ Primer Seguimiento/ Riesgo 1, no se valida el cargue de las evidencias para el Control 2," lo cual no permite establecer si el control se ejuta de manera consistente por parte del responsable y si esta corresponde de manera acertada con lo plasmado en el Control respecto a "verifica el formato F-ECC-009"
Por lo anterior esta Oficina considera establacer el hallazgo como abierto dado que no se han realizado los reportes cuatrimestrales de manera solida que permitan demostrar la efectividad de la acción y meta propuesta, asi mismo sugiere implementar herramientas que permitan la actualización y el seguimiento continuo de las acciones contempladas para su efectivo cumplimiento asì mismo se considera pertienete que el proceso lleve a cabo el monitoreo constantementede los informes de cumplimiento al Seguimiento Plan Anticorrupción y Atención al Ciudadano (PAAC) &amp; Mapa de Riesgos de Corrupción (MRC) emitidos por la Oficina de Control Interno, donde el proceso tenga en cuenta las oportunidades de mejora identificadas y allí plasmadas.</t>
    </r>
  </si>
  <si>
    <t>ACCIONES  INFORME OCI-2018-024</t>
  </si>
  <si>
    <t>ACCIONES  INFORME OCI-2021-012</t>
  </si>
  <si>
    <t>ACCIONES  INFORME OCI-2022-021</t>
  </si>
  <si>
    <t xml:space="preserve">CUMPLIDA - EFECTIVA </t>
  </si>
  <si>
    <t>INCUMPLIDA . VENCIDA</t>
  </si>
  <si>
    <t>OCI-2018-029 Seguimiento y Control de los Proyectos Integrales</t>
  </si>
  <si>
    <t>Seguimiento y Control de los Proyectos Integrales</t>
  </si>
  <si>
    <t>Inconsistencias en el Seguimiento y Control a la implementación de los Proyectos Integrales de Desarrollo Agropecuario y Rural</t>
  </si>
  <si>
    <t>Inadecuada comunicación entre los funcionarios que realizan la implementación, los operadores y la Dirección de Seguimiento y Control que permita coordinar la actividad de implementación con el seguimiento y control a los proyectos.</t>
  </si>
  <si>
    <t>1. Mesa de trabajo conjunta entre la Dirección de Seguimiento y Control y La Vicepresidencia de Integración productiva para articular las acciones tendientes a mejorar el intercambio de la comunicación y el registro de cambios en los PIDAR.</t>
  </si>
  <si>
    <t>Una (1) mesa de trabajo con acta de compromisos</t>
  </si>
  <si>
    <t xml:space="preserve">Líder de la Dirección de Seguimiento y Control </t>
  </si>
  <si>
    <t xml:space="preserve"> 1-nov-2018</t>
  </si>
  <si>
    <r>
      <t>Los lideres del proceso de "Seguimiento y Control de los Proyectos Integrales" y representantes del proceso de "Implementación de Proyectos Integrales", ejecutaron mesas de trabajo el 9 y 13 de noviembre, así como el 19 de diciembre de 2018, en esta ultima se realizó, entre otros aspectos, la "</t>
    </r>
    <r>
      <rPr>
        <i/>
        <sz val="12"/>
        <rFont val="Arial"/>
        <family val="2"/>
      </rPr>
      <t>Revisión conjunta de los procedimientos y puntos de encuentro</t>
    </r>
    <r>
      <rPr>
        <sz val="12"/>
        <rFont val="Arial"/>
        <family val="2"/>
      </rPr>
      <t xml:space="preserve"> (...)" de los dos (2) procesos, y la "(...) </t>
    </r>
    <r>
      <rPr>
        <i/>
        <sz val="12"/>
        <rFont val="Arial"/>
        <family val="2"/>
      </rPr>
      <t>Revisión de acciones para mejorar el intercambio de información y registro de cambios</t>
    </r>
    <r>
      <rPr>
        <sz val="12"/>
        <rFont val="Arial"/>
        <family val="2"/>
      </rPr>
      <t xml:space="preserve"> (...)".</t>
    </r>
  </si>
  <si>
    <t>La Oficina de Control Interno considera procedente determinar e cierre de la totalidad de acciones de mejoramiento propuestas (tres (3)) al considerar que las mismas fueron ejecutadas y combaten las causas de hallazgo identificadas.</t>
  </si>
  <si>
    <t>Lineamientos que no se ajustan a la realidad operativa de la Entidad respecto al seguimiento y control de los proyectos integrales</t>
  </si>
  <si>
    <t>2. Revisión y ajustes al "Seguimiento y Control de los Proyectos Integrales", y sus formatos.</t>
  </si>
  <si>
    <t>Un (1) procedimiento revisado, ajustado y radicado en Presidencia para su aprobación.</t>
  </si>
  <si>
    <t>Gestores Dirección de Seguimiento y Control</t>
  </si>
  <si>
    <t xml:space="preserve">  31-dic-2018</t>
  </si>
  <si>
    <r>
      <t xml:space="preserve">La Vicepresidencia de Proyectos informó que </t>
    </r>
    <r>
      <rPr>
        <i/>
        <sz val="12"/>
        <rFont val="Arial"/>
        <family val="2"/>
      </rPr>
      <t xml:space="preserve">"Tras la aprobación del nuevo reglamento operativo para los PIDAR, la Dirección de Seguimiento y Control, realizó actualización de del procedimiento "Monitoreo, Seguimiento y Control de los Proyectos Integrales de Desarrollo Agropecuario y Rural" PR-SCP-001, con sus respectivos formatos; teniendo en cuenta que esta nueva versión del reglamento establece parámetros en el proceso de seguimiento y control a la ejecución de los PIDAR, mediante la generación de alertas, categorizando su generación y periodicidad en la entrega de informes del proceso. definiendo criterios y lineamientos específicos, ajustados a la realidad operativa del proceso." 
</t>
    </r>
    <r>
      <rPr>
        <sz val="12"/>
        <rFont val="Arial"/>
        <family val="2"/>
      </rPr>
      <t xml:space="preserve">
De lo anterior, la Oficina de Control Interno observó en el Sistema Integrado de Gestión (Isolucion), que el 30 de junio de 2020 se aprobó la versión 3 del procedimiento PR-SCP-001.
Aunado a lo anterior, la Dirección de Seguimiento y Control el 10 de julio de 2020 adoptó el INSTRUCTIVO PARA LA IDENTIFICACIÓN Y TRÁMITE DE ALERTAS – DIRECCIÓN DE SEGUIMIENTO Y CONTROL (IN-SCP-001)</t>
    </r>
  </si>
  <si>
    <t>Desconocimiento o inobservancia de los lineamientos establecidos para el seguimiento y control de los proyectos integrales.</t>
  </si>
  <si>
    <t xml:space="preserve">3. Socializar el procedimiento una vez aprobado por parte de la Presidencia. </t>
  </si>
  <si>
    <t xml:space="preserve">Una (1) socialización </t>
  </si>
  <si>
    <t xml:space="preserve">Gestores Dirección de Seguimiento y Control </t>
  </si>
  <si>
    <t xml:space="preserve"> 28-feb-2019</t>
  </si>
  <si>
    <t>Ariana Isabel Gómez Orozco</t>
  </si>
  <si>
    <r>
      <t xml:space="preserve">La Dirección de Seguimiento y Control aportó evidencia de:
Cápsula informativa con la cual se socializó la actualización del procedimiento </t>
    </r>
    <r>
      <rPr>
        <i/>
        <sz val="12"/>
        <rFont val="Arial"/>
        <family val="2"/>
      </rPr>
      <t xml:space="preserve">"Monitoreo Seguimiento y Control de los Proyectos Integrales de Desarrollo Agropecuario y Rural - PIDAR" </t>
    </r>
    <r>
      <rPr>
        <sz val="12"/>
        <rFont val="Arial"/>
        <family val="2"/>
      </rPr>
      <t xml:space="preserve">(PR-SCP-001) versión 3.
Listados de asistencias, informes de capacitación, materiales empleados en las jornadas de </t>
    </r>
    <r>
      <rPr>
        <i/>
        <sz val="12"/>
        <rFont val="Arial"/>
        <family val="2"/>
      </rPr>
      <t>"Socialización del procedimiento Monitoreo, seguimiento y control a los PIDAR y Sistema de Alertas"</t>
    </r>
    <r>
      <rPr>
        <sz val="12"/>
        <rFont val="Arial"/>
        <family val="2"/>
      </rPr>
      <t xml:space="preserve"> realizadas el 22 y 23 de julio de 2020, las cuales contaron con la participación de colaboradores de las Unidades Técnicas Territoriales y de las Direcciones de: Seguimiento y Control, Activos Productivos y Calificación y Financiación.</t>
    </r>
  </si>
  <si>
    <t>Inobservancia de los lineamientos procedimentales establecidos para el Seguimiento y Control de los Proyectos Integrales</t>
  </si>
  <si>
    <t>1. Revisión y ajustes al "Seguimiento y Control de los Proyectos Integrales", y sus formatos.</t>
  </si>
  <si>
    <t>La Oficina de Control Interno considera procedente determinar e cierre de la totalidad de acciones de mejoramiento propuestas (dos (2)) al considerar que las mismas fueron ejecutadas y combaten las causas de hallazgo identificadas.</t>
  </si>
  <si>
    <t xml:space="preserve">2. Desconocimiento o inobservancia de los lineamientos establecidos para el seguimiento y control de los proyectos integrales. Socializar el procedimiento una vez aprobado por parte de la Presidencia </t>
  </si>
  <si>
    <t>Ausencia de lineamientos procedimentales para la ejecución de actividades descritas en la caracterización del proceso</t>
  </si>
  <si>
    <t>Existencia de un Sistema Integrado de Gestión que aún se encuentra en proceso de maduración.</t>
  </si>
  <si>
    <t>1. Revisión y ajustes al procedimiento "Seguimiento y Control de los Proyectos Integrales", y sus formatos.</t>
  </si>
  <si>
    <t xml:space="preserve"> 31-dic-2018</t>
  </si>
  <si>
    <t>2. Socializar el procedimiento una vez aprobado por parte de la Presidencia</t>
  </si>
  <si>
    <t>Inconsistencias en la ejecución del Plan de Acción y Proyecto de Inversión (vigencia 2018).</t>
  </si>
  <si>
    <t>Ausencia de análisis de la coherencia y/o consistencia de la información registrada en las diferentes bases de datos o fuentes de información (Matriz de Seguimiento de Proyectos de Inversión –SPI, matriz Plan de Acción ADR 2018 y aplicativo Isolución).</t>
  </si>
  <si>
    <t xml:space="preserve">1. Realizar una mesa de trabajo con los responsables del proceso para la validación del cumplimiento de las actividades establecidas dentro del Plan de Acción </t>
  </si>
  <si>
    <t>Una (1) mesa de trabajo trimestral de seguimiento al Plan de Acción</t>
  </si>
  <si>
    <t>Gestor de la Vicepresidencia de Proyectos</t>
  </si>
  <si>
    <r>
      <t xml:space="preserve">El 19 de diciembre de 2018 se realizó una (1) mesa de trabajo liderada por funcionarios vinculados a la Vicepresidencia de Proyectos, la cual contó con la participación de los lideres de las Direcciones adscritas a esta Vicepresidencia (Seguimiento y Control, Participación y Asociatividad y Calificación y Financiación), cuyo objetivo era realizar el "(…) </t>
    </r>
    <r>
      <rPr>
        <i/>
        <sz val="12"/>
        <rFont val="Arial"/>
        <family val="2"/>
      </rPr>
      <t>seguimiento al plan de acción 2018 y plan de mejoramiento</t>
    </r>
    <r>
      <rPr>
        <sz val="12"/>
        <rFont val="Arial"/>
        <family val="2"/>
      </rPr>
      <t>". Adicionalmente, la Oficina de Control Interno realizó la verificación en ISOLUCION de los reportes realizados para los indicadores 1 y 2, observando, preliminarmente, el cargue de la evidencia correspondiente y el correcto reporte del avance.</t>
    </r>
  </si>
  <si>
    <t>La Oficina de Control Interno considera procedente determinar e cierre de la totalidad de acciones de mejoramiento propuestas (dos (2)) al considerar que las acciones fueron ejecutadas y fueron efectivas para mitigar la causa del hallazgo.</t>
  </si>
  <si>
    <t>2. Validar que una vez finalice el cargue de las cifras reportadas por la entidad en el SPI estas coincidan con la matriz de seguimiento SPI reportada a la Oficina de Planeación.</t>
  </si>
  <si>
    <t>Soporte del cargue de la información al SPI (pantallazos)</t>
  </si>
  <si>
    <t xml:space="preserve">Vicepresidencia de Proyectos – Gestor del Despacho de la Vicepresidencia de Proyectos </t>
  </si>
  <si>
    <t>Incumplimiento de la Política de Administración del Riesgo adoptada por la Entidad (DE-SIG-002) y de las Acciones de Mejoramiento (PR-SIG-004)</t>
  </si>
  <si>
    <r>
      <t xml:space="preserve">En virtud de que el hallazgo no fue aceptado por los responsables del proceso auditado, no se propuso Plan de Mejoramiento; no obstante, el concepto emitido por la Oficina de Control Interno fue el siguiente: "(...) </t>
    </r>
    <r>
      <rPr>
        <i/>
        <sz val="12"/>
        <rFont val="Arial"/>
        <family val="2"/>
      </rPr>
      <t>recomienda que se establezcan acciones de mejoramiento para mitigar las situaciones de este hallazgo que no fueron aceptados por el responsable del proceso auditado, y que gestionen el riesgo identificado para evitar que estas situaciones se vuelvan a presentar en el futuro.</t>
    </r>
    <r>
      <rPr>
        <sz val="12"/>
        <rFont val="Arial"/>
        <family val="2"/>
      </rPr>
      <t>".</t>
    </r>
  </si>
  <si>
    <r>
      <t>Si bien el proceso auditado no realizó formulación de un plan de mejoramiento para la mitigación de las causas que originaron el hallazgo, mediante correo electrónico del 5 de marzo de 2020 mencionaron que "(...)</t>
    </r>
    <r>
      <rPr>
        <i/>
        <sz val="12"/>
        <rFont val="Arial"/>
        <family val="2"/>
      </rPr>
      <t>la Dirección de Seguimiento y Control avanzó en el desarrollo de mesas de trabajo con la oficina de planeación, y así mismo con el equipo de la Dirección de seguimiento y control resultado de estas se obtuvo matriz de riesgos de acuerdo con la politica de administración del riesgo adoptada por la entidad. procurando que se ajustara a todos los requerimientos y de igual manera en donde la mayoria de miembros del equipo participaran.(...)</t>
    </r>
    <r>
      <rPr>
        <sz val="12"/>
        <rFont val="Arial"/>
        <family val="2"/>
      </rPr>
      <t>".
No obstante lo anterior, la Oficina de Control Interno a través de su informe OCI-2020-015 "Seguimiento Plan Anticorrupción y de Atención al Ciudadano / Mapa de Riesgos de Corrupción" emitido el 14 de amyo de 2020, observó que el riesgo de corrupción  "Los beneficiarios impidan los trabajos de verificación y/u oculten información, así como alguien a nivel interno que tiene intereses en los proyectos, impida el cumplimiento de la programación de seguimiento", no contemplaba las 4 caractaerísticas necesarias para configurarse como riesgo de corrupción. Aunado a lo anterior, en dicho seguimiento (cuyo corte era enero-abril 2020) no se observó el reporte trimestral de seguimiento a la gestión de los riesgos que debe ser presentado a la Oficina de Planeación.</t>
    </r>
  </si>
  <si>
    <t>NO APLICA</t>
  </si>
  <si>
    <r>
      <t>De acuerdo con los resultados emitidos por la Oficina de Control Interno en el informe   OCI-2021-021 "</t>
    </r>
    <r>
      <rPr>
        <i/>
        <sz val="12"/>
        <rFont val="Arial"/>
        <family val="2"/>
      </rPr>
      <t>Seguimiento Plan Anticorrupción y de Atención al Ciudadano / Mapa de Riesgos de Corrupción",</t>
    </r>
    <r>
      <rPr>
        <sz val="12"/>
        <rFont val="Arial"/>
        <family val="2"/>
      </rPr>
      <t xml:space="preserve"> correspondiente al período comprendido entre los meses de septiembre y diciembre de 2020, no se identificaron oportunidades de mejoramiento para los riesgos de corrupción del proceso "</t>
    </r>
    <r>
      <rPr>
        <i/>
        <sz val="12"/>
        <rFont val="Arial"/>
        <family val="2"/>
      </rPr>
      <t>Seguimiento y Control de los Proyectos Integrales"</t>
    </r>
    <r>
      <rPr>
        <sz val="12"/>
        <rFont val="Arial"/>
        <family val="2"/>
      </rPr>
      <t xml:space="preserve"> por lo cual se considera procedente el cierre del hallazgo.</t>
    </r>
  </si>
  <si>
    <t>AUDITORÍA VIGENCIA 2019 (INFORME OCI-2019-030)</t>
  </si>
  <si>
    <t>Ausencia de Alertas frente al atraso en la ejecución de los Proyectos Integrales de Desarrollo Agropecuario y Rural</t>
  </si>
  <si>
    <t xml:space="preserve">Procedimiento sin actividades y controles que permitan la medición de indicadores definidos. </t>
  </si>
  <si>
    <r>
      <t>1. Actualizar el Procedimiento para fortalecer el sistema de monitoreo, seguimiento y control a los PIDAR, que permita adoptar medidas preventivas y/o correctivas, frente a posibles situaciones que pongan en riesgo el cumplimiento de los objetivos del proyecto.</t>
    </r>
    <r>
      <rPr>
        <i/>
        <sz val="12"/>
        <rFont val="Arial"/>
        <family val="2"/>
      </rPr>
      <t xml:space="preserve"> 
</t>
    </r>
  </si>
  <si>
    <t xml:space="preserve">Un (1) procedimiento actualizado. </t>
  </si>
  <si>
    <t>Lider de la Dirección de Seguimiento y Control y profesionales designados para adelantar la acción.</t>
  </si>
  <si>
    <t>27/06/2023
08/07/2024</t>
  </si>
  <si>
    <t>Angie Milena Abella González
María Paula Urquijo Vargas</t>
  </si>
  <si>
    <r>
      <rPr>
        <b/>
        <sz val="12"/>
        <rFont val="Arial"/>
        <family val="2"/>
      </rPr>
      <t xml:space="preserve">Junio 2023: </t>
    </r>
    <r>
      <rPr>
        <sz val="12"/>
        <rFont val="Arial"/>
        <family val="2"/>
      </rPr>
      <t xml:space="preserve">Se evidencia por parte de esta Oficina la Actualización del procedimiento PR- SCP-001 </t>
    </r>
    <r>
      <rPr>
        <i/>
        <sz val="12"/>
        <rFont val="Arial"/>
        <family val="2"/>
      </rPr>
      <t>"MONITOREO, SEGUIMIENTO Y CONTROL A LOS PROYECTOS INTEGRALES DE DESARROLLO AGROPECUARIO Y RURAL- PIDAR"</t>
    </r>
    <r>
      <rPr>
        <sz val="12"/>
        <rFont val="Arial"/>
        <family val="2"/>
      </rPr>
      <t xml:space="preserve">, actualizado a la versión No. 4 del 6 de junio de 2023.
</t>
    </r>
    <r>
      <rPr>
        <b/>
        <sz val="12"/>
        <rFont val="Arial"/>
        <family val="2"/>
      </rPr>
      <t>Nota:</t>
    </r>
    <r>
      <rPr>
        <sz val="12"/>
        <rFont val="Arial"/>
        <family val="2"/>
      </rPr>
      <t xml:space="preserve"> Plan de mejoramiento modificado de acuerdo con solicitud realizada a través de memorando 20234000031203 del 26 de junio de 2023</t>
    </r>
  </si>
  <si>
    <r>
      <t xml:space="preserve">
Teniendo encuenta que la meta establece la actualización del procedimiento es claro precisar que esta Oficina evidencio la implementación de los siguientes controles enfocados en contrarestar las novedades presentadas que originaron el hallazgo:
· Dentro del procedimiento (PR-SCP-001) V4, correspondiente al Monitoreo, seguimiento y control a los proyectos integrales de desarrollo agropecuario y rural - PIDAR, se contempla el númeral 5.2.2. "Identificación y trámite de apertura de Alertas", en el que se indica "U</t>
    </r>
    <r>
      <rPr>
        <i/>
        <sz val="12"/>
        <color theme="1"/>
        <rFont val="Arial"/>
        <family val="2"/>
      </rPr>
      <t xml:space="preserve">na vez el profesional identifique la causa que genera una afectación a la ejecución del proyecto, deberá diligenciar y enviar al profesional encargado de la revisión jurídica de la Dirección de Seguimiento y Control, el Formato de informe de apertura de alerta F-SCP-041, en el que clasificará la tipología y criterio orientador de acuerdo con la clasificación de amenazas o alertas, hará la descripción técnica de la situación procurando identificar la fuente real o causa del evento presentado y analizará las lecciones aprendidas obtenidas de la situación encontrada"
· </t>
    </r>
    <r>
      <rPr>
        <sz val="12"/>
        <color theme="1"/>
        <rFont val="Arial"/>
        <family val="2"/>
      </rPr>
      <t>Númeral 5.2.3. "Trámite de cierre de alertas", en el que se inidica</t>
    </r>
    <r>
      <rPr>
        <i/>
        <sz val="12"/>
        <color theme="1"/>
        <rFont val="Arial"/>
        <family val="2"/>
      </rPr>
      <t xml:space="preserve"> "Una vez se evidencie el cumplimiento de las acciones propuestas para la subsanación de las alertas, el profesional de la Dirección de Seguimiento y Control encargado determinará si procede o no su cierre. En caso de que proceda el cierre, el profesional encargado solicita mediante correo electrónico la revisión técnica y jurídica a los profesionales encargados por la Dirección de Seguimiento y Control, adjuntando el Formato de informe de cierre de alertas F-SCP-043, en el que se presenta la descripción clara, detallada y suficiente de las acciones realizadas que permitieron determinar el concepto de subsanación de la alerta."</t>
    </r>
    <r>
      <rPr>
        <sz val="12"/>
        <color theme="1"/>
        <rFont val="Arial"/>
        <family val="2"/>
      </rPr>
      <t xml:space="preserve">
Teniendo en cuenta lo anterior es procedente para esta Oficina dar por cerrado el hallazgo, dado que con la actualización del procedimiento se estableció un control que permite la clasificación de las situaciones que ponen en riesgo la ejecución de los proyectos (amenazas y/o alertas) y se determinó el tratamiento que se debe aplicar ante cada nivel de afectación (acciones preventivas, correctivas o acciones o actividades para la subsanación de
alertas), adoptando unas herramientas que permiten procesar información y analizar situaciones de manera agil y objetiva durante el monitoreo y seguimiento para diagnosticar oportunamente las dificultades que se presentan en la ejecución. De esta, manera, los controles implementados en el procedimiento (PR-SCP-001) V4 aseguran un manejo de alertas, desde su identificación hasta su cierre. Los formatos F-SCP-041 y F-SCP-043 garantizan la documentación detallada y la revisión técnica y jurídica, cumpliendo con los requisitos para la resolución efectiva de las alertas.</t>
    </r>
  </si>
  <si>
    <t xml:space="preserve">Debilidades en la transferencia de conocimiento mediante la preparación y presentación de informes de seguimiento y control. </t>
  </si>
  <si>
    <t>Inexistencia y/o Inadecuada aplicación de controles asociados a la verificación de la información que contemplan los informes emitidos por el proceso.</t>
  </si>
  <si>
    <t xml:space="preserve">1. Presentar los informes de gestión establecidos en el numeral 4 del articulo 25 del decreto 2364 de 2015,  que indica que la DSC debe: "Preparar y presentar informes trimestrales de seguimiento sobre el avance en los procesos de ejecución de los proyectos integrales de desarrollo agropecuario y rural". Para tal fin y con el ánimo de poder contar con información que sea verificable y compatible con la generada por las diferentes dependencias de la agencia, se incorporan en la actualización del Procedimiento de monitoreo, seguimiento y control a los PIDAR, unas herramientas que permiten la generación de lecciones aprendidas, a partir de información objetiva y oportuna y son el insumo para el mecanismo de transferencia de conocimiento. </t>
  </si>
  <si>
    <t>Cuatro (4) informes trimestrales, en los que se presentara el avance de la gestión de la DSC</t>
  </si>
  <si>
    <r>
      <rPr>
        <b/>
        <sz val="12"/>
        <rFont val="Arial"/>
        <family val="2"/>
      </rPr>
      <t xml:space="preserve">Nota: </t>
    </r>
    <r>
      <rPr>
        <u/>
        <sz val="12"/>
        <rFont val="Arial"/>
        <family val="2"/>
      </rPr>
      <t>Plan de mejoramiento modificado de acuerdo con solicitud realizada a través de memorando 20234000031203 del 26 de junio de 2023.</t>
    </r>
    <r>
      <rPr>
        <b/>
        <sz val="12"/>
        <rFont val="Arial"/>
        <family val="2"/>
      </rPr>
      <t xml:space="preserve">
Junio 2023: </t>
    </r>
    <r>
      <rPr>
        <sz val="12"/>
        <rFont val="Arial"/>
        <family val="2"/>
      </rPr>
      <t>Se aporta como evidencia por parte de los responsables del proceso e</t>
    </r>
    <r>
      <rPr>
        <i/>
        <sz val="12"/>
        <rFont val="Arial"/>
        <family val="2"/>
      </rPr>
      <t>l "Informe de Seguimiento y Control Proceso de Ejecución"</t>
    </r>
    <r>
      <rPr>
        <sz val="12"/>
        <rFont val="Arial"/>
        <family val="2"/>
      </rPr>
      <t xml:space="preserve"> del I Trimestre 2023
Por parte de esta Oficina se verificó si el informe se encontraba publicado en la página web, encontrando que hasta el momento no se ha hecho, dicho documento aportado no está suscrito y no es claro ante quien se socializa para dar cumplimiento normativo al Decreto 2364 de 2015.
Adicionalmente se informó que </t>
    </r>
    <r>
      <rPr>
        <i/>
        <sz val="12"/>
        <rFont val="Arial"/>
        <family val="2"/>
      </rPr>
      <t>"Derivado de la actualización del procedimiento se optimiza la gestión y se reformular los formatos asociados a las actividades  realizadas en la aplicación del sistema de monitoreo, seguimiento y control, bucando que la información reportada sea objetiva, oportuna y verificable. Adicionalmente, se establecen herramientas de trabajo para el reporte periódico de la información procesada.
Socialización de los lineamientos procedimentales para la publicación de los informes.
Se establecieron las acciones de control para las actividades del plan de acción buscando cumplir con la gestión misional de la Dirección, basada en la caracterización del proceso según el ajuste realizado al procedimiento.
Se documentó el proceso de control y presentación de las evidencias para los reportes de la gestión en Isolución."</t>
    </r>
    <r>
      <rPr>
        <sz val="12"/>
        <rFont val="Arial"/>
        <family val="2"/>
      </rPr>
      <t xml:space="preserve">
</t>
    </r>
    <r>
      <rPr>
        <b/>
        <sz val="12"/>
        <rFont val="Arial"/>
        <family val="2"/>
      </rPr>
      <t>Seguimiento Julio 2024:</t>
    </r>
    <r>
      <rPr>
        <sz val="12"/>
        <rFont val="Arial"/>
        <family val="2"/>
      </rPr>
      <t xml:space="preserve"> Para la verificacion del cumplimiento a las metas propuestas se remitio la siguiente información:
· Informe I - Trimestre 2023, en el que se evidencia el Seguimiento a Proyectos PIDAR, Estado y porcentaje de avance de los proyectos en ejecución,  Distribución de proyectos por Unidades Técnicas Territoriales, Visitas de Seguimiento y Control, Balance de un total de 723 alertas con una gestión total cerradas de 572 , 87 visitas de verificación en campo llevando a cabo transferencia de conocimiento relacionado con con la ejecución de los PIDAR.
· Informe II - Trimestre 2023, en el que se identifica en el numeral 3. Gestión de alertas 725 cerradas y 129 abiertas, así mismo lo indicado en el númeral 4. Transferencia de conocimiento la realización de 146 visitasde verificación en campo para este fin.
· Informe III - Trimestre 2023, numeral 3. Gestiòn de alertas con un total de 736 cerradas y 122 abiertas, así mismo la ejecución de 85 visitas para llevar a cabo transferencia de conocimiento indicvual y grupal.
· Informe IV - Trimestre 2023, dentro de este se identifico el análisis de resultados para la convocatoria para asociativos 2023,  Análisis a la Matriz de Caracterización al Proceso de Estructuración 2023, caracteristicas de la población y validación de enfoque diferencial, Diagnóstico Hito de Evaluación y Calificación, recomendaciones, limitaciones y conclusiones.
· Informe I - Trimestre 2024,  Mesas de planeación participativa para realizar Seguimiento de Información Misional, seguimiento a indicadores y medición, con un total de 9 alertas cerradas y 5 abiertas, con una transferencia de conocimientos directa a 360 beneficiarios y una grupal de 20.
· Listado de asistencia reunión DS y C, cuyo objeto establece la transferencia de conocimiento lecciones aprendidas del 16 y 17 de mayo del 2024</t>
    </r>
  </si>
  <si>
    <r>
      <rPr>
        <sz val="12"/>
        <rFont val="Arial"/>
        <family val="2"/>
      </rPr>
      <t>Dentro de lo dispuesto en el avance cualitativo se observo el cumplimiento en la realización de los informes trimestrales de seguimiento y control, esto evidenciando un cumplimiento a lo establecido en el Decreto 2364 del 2015, a lo indicado en el artículo 25, númeral 4 el cual establece "</t>
    </r>
    <r>
      <rPr>
        <i/>
        <sz val="12"/>
        <rFont val="Arial"/>
        <family val="2"/>
      </rPr>
      <t xml:space="preserve">Preparar y presentar informes trimestrales de seguimiento sobre el avance en los procesos de ejecución de los proyectos integrales de desarrollo agropecuario y rural.", </t>
    </r>
    <r>
      <rPr>
        <sz val="12"/>
        <rFont val="Arial"/>
        <family val="2"/>
      </rPr>
      <t xml:space="preserve">los cuales fueron identificados por esta Oficina en la Pagina web de la entidad en el link: </t>
    </r>
    <r>
      <rPr>
        <u/>
        <sz val="12"/>
        <rFont val="Arial"/>
        <family val="2"/>
      </rPr>
      <t xml:space="preserve">https://www.adr.gov.co/transparencia/direccion-de-seguimiento-y-control/  </t>
    </r>
    <r>
      <rPr>
        <sz val="12"/>
        <rFont val="Arial"/>
        <family val="2"/>
      </rPr>
      <t>en el que se observo el cargue adecuado de los seguimientos trimestrales.
Aunado a lo anterior es preciso resaltar que dentro del mismo enlace se identifico el Informe Anual DSC seguimiento y control 2023, demostrando así un cumplimiento a lo indicado en el Decreto 2364 del 2015,  artículo 25, númeral 5. "</t>
    </r>
    <r>
      <rPr>
        <i/>
        <sz val="12"/>
        <rFont val="Arial"/>
        <family val="2"/>
      </rPr>
      <t>Elaborar informes anuales sobre el estado de los proyectos integrales de desarrollo agropecuario y rural que contribuyan a identificar lecciones aprendidas y buenas prácticas que puedan introducirse en los proyectos integrales de desarrollo agropecuario y rural a futuro."</t>
    </r>
    <r>
      <rPr>
        <sz val="12"/>
        <rFont val="Arial"/>
        <family val="2"/>
      </rPr>
      <t xml:space="preserve">
En lo que respecta a las alertas se observo la estructuración del indicador 4. Indicador # III Cantidad de Eventos realizados de transferencia de conocimientos.  y cuya medición: Porcentaje de eventos realizados = (# Eventos ejecutados / # Eventos planeados) 
Lo anterior permite identificar a esta Oficina que la </t>
    </r>
    <r>
      <rPr>
        <b/>
        <sz val="12"/>
        <rFont val="Arial"/>
        <family val="2"/>
      </rPr>
      <t xml:space="preserve"> </t>
    </r>
    <r>
      <rPr>
        <sz val="12"/>
        <rFont val="Arial"/>
        <family val="2"/>
      </rPr>
      <t xml:space="preserve">Dirección de Seguimiento y Control  implementó mecanismos para la transferencia de conocimiento relacionado con la ejecución de los Proyectos Integrales de Desarrollo Agropecuario y Rural y que como parte de estos mecanismos, se ha realizado la socialización de información relacionada con buenas prácticas inherentes a la naturaleza de cada proyecto y con las principales lecciones aprendidas, por lo cual se da por cerrrado el hallazgo. </t>
    </r>
  </si>
  <si>
    <t>Actividades de monitoreo y control a la estructuración y ejecución de los PIDAR sin evidencia de ejecución.</t>
  </si>
  <si>
    <t>Procedimiento sin actividades y controles que permitan la operatividad del mismo.</t>
  </si>
  <si>
    <t>Actualizar el procedimiento PRSCP-002 Monitoreo, seguimiento y control a la estructuración de los proyectos que se cofinancien con cargo a los recursos de la
agencia, para incluir la competencia de la DSC desde la etapa de estructuración de los PIDAR, y de esta manera incluir el ciclo de vida PIDAR</t>
  </si>
  <si>
    <t>Un (1)
procedimiento
actualizado</t>
  </si>
  <si>
    <t>Dirección de
seguimiento y
control</t>
  </si>
  <si>
    <t>María Paula Urquijo Vargas</t>
  </si>
  <si>
    <r>
      <rPr>
        <b/>
        <sz val="12"/>
        <rFont val="Arial"/>
        <family val="2"/>
      </rPr>
      <t>Seguimiento Julio 2024:</t>
    </r>
    <r>
      <rPr>
        <sz val="12"/>
        <rFont val="Arial"/>
        <family val="2"/>
      </rPr>
      <t xml:space="preserve"> Acción, meta propuesta, ampliación de vigencias modificadas por el memorando</t>
    </r>
    <r>
      <rPr>
        <b/>
        <sz val="12"/>
        <rFont val="Arial"/>
        <family val="2"/>
      </rPr>
      <t xml:space="preserve"> 20244000052973 </t>
    </r>
    <r>
      <rPr>
        <sz val="12"/>
        <rFont val="Arial"/>
        <family val="2"/>
      </rPr>
      <t xml:space="preserve">del 26 de junio del 2024 a solicitud del Vicepresidente de Proyectos. 
</t>
    </r>
  </si>
  <si>
    <t>En virtud de la modificación solicitada a través de memorando 0244000052973 del 26 de junio del 2024, el presente plan se encuentra en términos de ejecución.</t>
  </si>
  <si>
    <t>Incumplimientos en avance de ejecución del Plan de Acción Institucional -vigencia 2019.</t>
  </si>
  <si>
    <t>Falta de recurso humano para completar de forma oportuna la actividad planteada en el indicador establecido en el Plan de Acción institucional</t>
  </si>
  <si>
    <t xml:space="preserve">1. Realizar informe de monitoreo a los proyectos que están pendiente de visita, y que por condiciones externas de la Dirección no puedan ser objeto de trabajo de monitoreo de campo, es decir, condiciones de no ejecución en territorio, condiciones adversas por sus características geográficas y todas aquellas que están asociadas a condiciones de seguridad en el territorio que impidan ingresar a los sitios donde se desarrollan los proyectos.  </t>
  </si>
  <si>
    <t xml:space="preserve">Dos (2) informes de monitoreo, uno (1) por cada proyecto pendiente de visita. </t>
  </si>
  <si>
    <t>Dirección de Seguimiento y Control (Gestores T1 G 13 responsables Seguimiento y Control al Proyecto)</t>
  </si>
  <si>
    <r>
      <t xml:space="preserve">Durante la presente vigencia se ha venido organizando el equipo al interior de la Dirección de Seguimiento y Control, con el fin de cumplir las metas planteadas en el plan de acción 2020, de acuerdo a los indicadores de gestión  allí establecidos, como lo indica </t>
    </r>
    <r>
      <rPr>
        <i/>
        <sz val="12"/>
        <rFont val="Arial"/>
        <family val="2"/>
      </rPr>
      <t>''Realizar las actividades de seguimiento y control (visitas, reuniones y/o informes de monitoreo) a la implementación de los proyectos integrales de desarrollo agropecuario y rural desde el nivel nacional´´</t>
    </r>
    <r>
      <rPr>
        <sz val="12"/>
        <rFont val="Arial"/>
        <family val="2"/>
      </rPr>
      <t>. Se realizo asignación de actividades y responsables al interior de la Dirección de Seguimiento y Control tanto para seguimiento como monitoreo, dichas asignaciones se dieron el 13 de febrero y el 11 de marzo de 2020 , actualmente el equipo de la Dirección está conformado por 14 personas las cuales ejecutan dichas actividades asignadas, con el fin de mitigar la causa que dio origen al hallazgo. Así mismo la implementación del plan operativo, permite a la Vicepresidencia de Proyectos, llevar un control de las metas  planteadas en la Dirección de Seguimiento y Control.
Por otra parte, en el marco de la acción propuesta, se informó que</t>
    </r>
    <r>
      <rPr>
        <i/>
        <sz val="12"/>
        <rFont val="Arial"/>
        <family val="2"/>
      </rPr>
      <t xml:space="preserve"> "la Dirección de Seguimiento y Control, elaboró los informes de monitoreo a los proyectos 147 en Libano, Tolima y Proyecto 173 en Caucasia, Nechí y Taraza, Antioquia que estaban pendientes por visita, y que por condiciones de no ejecución en territorio, condiciones adversas por sus características geográficas y  por  condiciones de segurid</t>
    </r>
    <r>
      <rPr>
        <sz val="12"/>
        <rFont val="Arial"/>
        <family val="2"/>
      </rPr>
      <t xml:space="preserve">ad  no viabilizaron su desplazamiento al territorio", situación que fue corroborada por la Oficina de Control Interno al observar que el 27 y el 30 de diciembre de 2019 se elaboraron los informes de los proyectos 147 y 173, respectivamente.
Ahora bien, dada la situación presentada con la congruencia entre la acción planteada, frente a la causa, la Dirección solicitará una mesa de trabajo con la Oficina de Control Interno durante el mes de Julio de 2020, a fin de dirimir la situación y encotrar alternatvas para dar cierre al presente hallazgo. </t>
    </r>
  </si>
  <si>
    <t>Como mecanismo de verificación de la efectividad en las acciones propuestas para mejorar el desempeño en el cumplimiento de las metas establecidas en el plan de acción a cargo del proceso, se analizaron los resultados de la Evaluación de la Gestión Institucional por Dependencias de la vigencia 2019 (OCI-2020-005) y 2020 (OCI-2021-005), los cuales fueron:
En el 2019 el promedio de cumplimiento del proceso fue del 41.3% (año en que se realizó el hallazgo)
•	Número de proyectos integrales de desarrollo agropecuario y rural monitoreados: 24%
•	Número de informes trimestrales de seguimiento y control a la implementación de los Proyectos Integrales de Desarrollo Agropecuario y Rural: 100%
•	Número de informes trimestrales de alertas generadas de los Proyectos Integrales de Desarrollo Agropecuario y Rural: 0%
En el 2020 el promedio de cumplimiento del proceso fue del 92% 
•	Informes de seguimiento a PIDAR cofinanciados elaborados: 84%
•	Documento con el diseño del Sistema de alertas elaborado: 100%
Teniendo en cuenta el cumplimiento de las acciones propuestas y que el incremento del porcentaje de cumplimiento de la vigencia 2020, respecto al 2019 fue del 223%, la Oficina de Control Interno considera procedente el cierre del hallazgo.</t>
  </si>
  <si>
    <t>Falta de trabajo conjunto entre la Dirección de Seguimiento y Control y el despacho de la Vicepresidencia de Proyectos, para el cumplimento de la actividad</t>
  </si>
  <si>
    <t>2. Desarrollar una reunión de trabajo conjunta con el despacho de la Vicepresidencia de Proyectos que determine las directrices o lineamientos que faciliten el tránsito de la información generada por la Dirección de Seguimiento y Control, en especial, en aquellos casos que involucran la participación de la Alta Dirección, para dar cumplimiento irrestricto a lo establecido en el Plan de Acción Institucional.</t>
  </si>
  <si>
    <t>Realizar una (1) reunión.</t>
  </si>
  <si>
    <t>Despacho Vicepresidencia de Proyectos</t>
  </si>
  <si>
    <t>El Despacho de la Vicepresidencia de Proyectos y la Dirección de Seguimiento y Control han adelantado actividades, para prevenir el incumplimiento del plan de acción en la vigencia 2020, dentro de las que se encuentran las reuniones al interior del equipo de la Dirección para la elaboración y validación de los informes de seguimiento y control (Informes de monitoreo mensual UTT -VIP-SYC e Informes trimestrales), y la realización de mesas de trabajo con la Vicepresidencia de Proyectos para el establecimiento del Plan operativo de la Dirección, para el establecimiento de criterios para la gestión de alertas en su instructivo, entre otras.  En lo que se destacan:
1. Reunión Sistema de Alertas - Plantear hoja de ruta para actualizar el sistema de alertas a la luz del nuevo reglamento (Tres (3) reuniones realizadas entre febrero y marzo 2020)
2. Mesas de trabajo para la actualización de procedimeintos (Tres () reuniones realzadas en febrero 2020))
3. Mesas de trabajo para definición del Plan Operativo de la Dirección (21-feb-2020)
4. Mesas de trabajo para revisión del seguimiento a los planes de mejoramiento (24-feb-2020).
La implementación del plan operativo, permite a la Vicepresidencia de Proyectos, llevar un control de las metas  planteadas en la Dirección de Seguimiento y Control, con tiempos y fechas.</t>
  </si>
  <si>
    <t>Incumplimiento de la Política de Administración del Riesgo adoptada por la Entidad</t>
  </si>
  <si>
    <t>Desconocimiento de los lineamientos metodológicos contenidos en la Política de Administración del Riesgo (DE-SIG-002) y en la Guía para la administración del riesgo y el diseño de controles en entidades públicas - Versión 4.</t>
  </si>
  <si>
    <t>1. Realizar una mesa de trabajo con la Oficina de Planeación, con el fin de aclarar la Política de Administración del Riesgo (DE-SIG-002) y la Guía para la administración del riesgo y el diseño de controles en entidades públicas - Versión 4.</t>
  </si>
  <si>
    <t xml:space="preserve">Una (1) mesa de trabajo </t>
  </si>
  <si>
    <t>Dirección de Seguimiento y Control / Oficina de Planeación</t>
  </si>
  <si>
    <r>
      <t xml:space="preserve">La Oficina de Control Interno obtuvo como evidencia de la presente acicón, Listado de Asistencia de mesa de trabajo realizada e 11 de diciembre de 2019 entre la Dirección de Seguimiento y Control y la Oficina de Planeación, cuyo objetivo fue realizar la </t>
    </r>
    <r>
      <rPr>
        <i/>
        <sz val="12"/>
        <rFont val="Arial"/>
        <family val="2"/>
      </rPr>
      <t>"revisión de las observaciones plan de mejoramiento Oficina de Control Interno"</t>
    </r>
    <r>
      <rPr>
        <sz val="12"/>
        <rFont val="Arial"/>
        <family val="2"/>
      </rPr>
      <t xml:space="preserve">, en donde, en el aparte </t>
    </r>
    <r>
      <rPr>
        <i/>
        <sz val="12"/>
        <rFont val="Arial"/>
        <family val="2"/>
      </rPr>
      <t xml:space="preserve">"Acta de Reunión" </t>
    </r>
    <r>
      <rPr>
        <sz val="12"/>
        <rFont val="Arial"/>
        <family val="2"/>
      </rPr>
      <t>se indicó que se dio claridad a la Polìtica de Administraciòn de Riesgos y la guia de adminsitración de riesgos, y se realizò modificación al mapa de riesgos del proceso y se llevó a cabo el rediseño de los riesgos para la vigencia 2020.</t>
    </r>
  </si>
  <si>
    <t>La Oficina de Control Interno observó que se llevo a cabo la ejecución de las acciones propuestas. Aunado a lo anterior, observo que a partir de los resultados comunicados por la Oficina de Control Interno en el informe   OCI-2020-015 "Seguimiento Plan Anticorrupción y de Atención al Ciudadano / Mapa de Riesgos de Corrupción", la Vicepresidencia de Proyectos empredió gestiones para buscar subsanar las situaciones observadas y relacionadas con el proceso, por lo cual se considera que se han adoptado medidas tendientes a mejorar la situaciones evidenciadas por la Oficina de Contro Interno en sus procesos auditores, por lo cual se considera procedente su cierre.</t>
  </si>
  <si>
    <t>Deficiente acompañamiento y asesoría a los responsables del proceso, en materia de gestión de riesgos y manejo de las herramientas implementadas por la Oficina de Planeación para tal fin.</t>
  </si>
  <si>
    <t>2. Realizar una mesa de trabajo con la Oficina de Planeación, con el fin de realizar acompañamiento y asesoría en la modificación del mapa de riesgos de la Dirección de Seguimiento y Control.</t>
  </si>
  <si>
    <r>
      <t xml:space="preserve">La Oficina de Control Interno obtuvo como evidencia de la presente acicón, Listado de Asistencia de mesa de trabajo realizada e 11 de diciembre de 2019 entre la Dirección de Seguimiento y Control y la Oficina de Planeación, cuyo objetivo fue realizar la </t>
    </r>
    <r>
      <rPr>
        <i/>
        <sz val="12"/>
        <rFont val="Arial"/>
        <family val="2"/>
      </rPr>
      <t>"revisión de las observaciones plan de mejoramiento Oficina de Control Interno"</t>
    </r>
    <r>
      <rPr>
        <sz val="12"/>
        <rFont val="Arial"/>
        <family val="2"/>
      </rPr>
      <t xml:space="preserve">, en donde, en el aparte </t>
    </r>
    <r>
      <rPr>
        <i/>
        <sz val="12"/>
        <rFont val="Arial"/>
        <family val="2"/>
      </rPr>
      <t xml:space="preserve">"Acta de Reunión" </t>
    </r>
    <r>
      <rPr>
        <sz val="12"/>
        <rFont val="Arial"/>
        <family val="2"/>
      </rPr>
      <t>se indicó que se dio claridad a la Polìtica de Administraciòn de Riesgos y la guia de adminsitración de riesgos, y se realizò modificación al mapa de riesgos del proceso y se llevó a cabo el rediseño de los riesgos para la vigencia 2020.
1. Mesa de trabajo en TEAMS el día 14 de abril en la mañana, con la oficina de planeación y la persona delegada de la Vicepresidencia de Proyectos, con el fin de aclarar las acciones para abordar riesgos, su periodicidad y el reporte a realizar por la Dirección de Seguimiento y Control 
2. Mesa de trabajo con la Oficina de Planeación el día 16 de abril, para la revisión y aclaración final para el reporte de acciones para abordar riesgos de la Dirección de Seguimiento y Control. 
3. Mesa de trabajo en TEAMS el día 20 de abril en horas de la tarde, con el fin de aclarar los responsables del reporte de las acciones para abordar riesgos para las dependencias de la Vicepresidencia de Proyectos y así mismo se dio capacitación para el cargue de las evidencias correspondientes. 
4. Actualización de la carpeta de riesgos compartida entre la Dirección de Seguimiento y Control y el despacho de la Vicepresidencia de Proyectos, con el fin de que se puedan consultar evidencias respectivas de los reportes.
5. Reunión en TEAMS el día 19 de Mayo con la Oficina de Planeación y Andrea Contreras con el fin de analizar las observaciones del Informe OCI-2020-015, en los aspectos que involucra a  la Dirección de Seguimiento y Control, respecto de analisis comparativo del mapa de riesgos publicado con el plan anticorrupción versión 2 y el contenido de la matriz “Matriz de identificación, análisis y evaluación de riesgos de corrupción 2020” publicada en isolución. Y así mismo de la descripción del riesgo de corrupción.</t>
    </r>
  </si>
  <si>
    <t>Deficiencias en el diseño de los controles.</t>
  </si>
  <si>
    <t>3. Rediseño de los riesgos asociados al proceso ‘‘Seguimiento y Control de los Proyectos Integrales’’</t>
  </si>
  <si>
    <t>Una (1) matriz de riesgos con el ajuste respectivo a los controles</t>
  </si>
  <si>
    <t>Dirección de Seguimiento y Control</t>
  </si>
  <si>
    <t>La Oficina de Control Interno observó que en reunión sostenida el 11 de Diciembre de 2019, entre la Dirección de Seguimiento y Control y la Oficina de Planeación,se revisó el mapa de riesgos del proceso, en el que se resideñaron los riesgos de corrupción  para la vigencia 2020, teniendo en cuenta la guia para la administración del riesgo, las acciones para abordar los riesgos, la descripción de estos, la clasificación  y los controles establecidos. 
Es de precisar que la matriz de riesgos de corrupciòn vigencia 2020, se ecuentra disponible en la pataforma web Isolucion.</t>
  </si>
  <si>
    <t>AUDITORÍA VIGENCIA 2021 (INFORME OCI-2021-026)</t>
  </si>
  <si>
    <t>Alertas sin identificar, omisión de Planes de Mejoramiento para su subsanación y debilidades en la ejecución de controles procedimentales asociados al fortalecimiento asociativo</t>
  </si>
  <si>
    <t>Procedimiento sin actividades y controles que permitan la identificación de situaciones que dificultan la ejecución de los proyectos.</t>
  </si>
  <si>
    <r>
      <t xml:space="preserve">1. Actualizar el Procedimiento para fortalecer el sistema de monitoreo, seguimiento y control a los PIDAR, que permita adoptar medidas preventivas y/o correctivas, frente a posibles situaciones que pongan en riesgo el cumplimiento de los objetivos del proyecto. </t>
    </r>
    <r>
      <rPr>
        <i/>
        <sz val="12"/>
        <color theme="1"/>
        <rFont val="Arial"/>
        <family val="2"/>
      </rPr>
      <t>Con la actualización del procedimiento se estableció un control que permite la clasificación de las situaciones que ponen en riesgo la ejecucuón de los proyectos (amenazas y/o alertas) y se determinó el tratamiento  que se debe aplicar ante cada nivel de afectación (acciones preventivas, correctivas o acciones o actividades para la subsanación de alertas), adoptando unas herramientas que permiten procesar información y analizar situaciones de manera agil y objetiva durante el monitoreo y seguimiento para diagnosticar oportunamente las dificultades que se presentan en la ejecución.</t>
    </r>
  </si>
  <si>
    <t xml:space="preserve">Un (1) procedimiento actualizado </t>
  </si>
  <si>
    <t xml:space="preserve">28/06/2023
</t>
  </si>
  <si>
    <t xml:space="preserve">Angie Milena Abella González
</t>
  </si>
  <si>
    <r>
      <t xml:space="preserve">Se evidencia por parte de esta Oficina la Actualización del procedimiento PR- SCP-001 </t>
    </r>
    <r>
      <rPr>
        <i/>
        <sz val="12"/>
        <rFont val="Arial"/>
        <family val="2"/>
      </rPr>
      <t>"MONITOREO, SEGUIMIENTO Y CONTROL A LOS PROYECTOS INTEGRALES DE DESARROLLO AGROPECUARIO Y RURAL- PIDAR"</t>
    </r>
    <r>
      <rPr>
        <sz val="12"/>
        <rFont val="Arial"/>
        <family val="2"/>
      </rPr>
      <t>, actualizado a la versión No. 4 del 6 de junio de 2023</t>
    </r>
  </si>
  <si>
    <r>
      <rPr>
        <b/>
        <sz val="12"/>
        <color theme="1"/>
        <rFont val="Arial"/>
        <family val="2"/>
      </rPr>
      <t xml:space="preserve">Nota: </t>
    </r>
    <r>
      <rPr>
        <u/>
        <sz val="12"/>
        <color theme="1"/>
        <rFont val="Arial"/>
        <family val="2"/>
      </rPr>
      <t>Plan de mejoramiento modificado de acuerdo con solicitud realizada a través de memorando 20234000031203 del 26 de junio de 2023</t>
    </r>
    <r>
      <rPr>
        <sz val="12"/>
        <color theme="1"/>
        <rFont val="Arial"/>
        <family val="2"/>
      </rPr>
      <t xml:space="preserve">
Se evidencia por parte de esta Oficina la Actualización del procedimiento PR- SCP-001 "MONITOREO, SEGUIMIENTO Y CONTROL A LOS PROYECTOS INTEGRALES DE DESARROLLO AGROPECUARIO Y RURAL- PIDAR", actualizado a la versión No. 4 del 6 de junio de 2023
Dada a la reciente actualización del procedimiento, se considera indispensable la validación de la ejecución de los controles y su efectividad. De esta manera, y como se informó en las diferentes mesas de trabajo, se invita a los responsables del proceso a señalar los controles implementados o modificados en el procedimiento PR-SCP-001 que atacan la causa del hallazgo, y aportar su respectiva evidencia de ejecución para trabajar de manera conjunta y articulada sobre la efectividad de la acción propuesta, por lo anterior, el hallazgo permanece abierto en tanto se valide su efectividad en pro de subsanar la causa del hallazgo.</t>
    </r>
  </si>
  <si>
    <t>Deficiencias o inadecuada medición de Indicadores, desalineación entre los reportados en informes semestrales y el Marco Lógico y dificultad para corroborar sus resultados</t>
  </si>
  <si>
    <t>Ausencia de definición de los indicadores de gestión y de resultado para la medición de la gestión de la Dirección de Seguimiento y Control.</t>
  </si>
  <si>
    <t>1.Formular los indicadores de gestión y resultado de la Dirección de Seguimiento y Control según los criterios de la oficina de planeación de la Agencia, cuyos resultados y análisis serán presentados en los informes de gestión establecidos en el numeral 4 del articulo 25 del decreto 2364 de 2015,  que indica que la DSC debe: "Preparar y presentar informes trimestrales de seguimiento sobre el avance en los procesos de ejecución de los proyectos integrales de desarrollo agropecuario y rural".</t>
  </si>
  <si>
    <t xml:space="preserve">
Indicadores de gestión y resultado de la Dirección de Seguimiento y Control formulados</t>
  </si>
  <si>
    <t>Lider de la Dirección de Seguimiento y Control y profesionales designados para adelantar la acción</t>
  </si>
  <si>
    <t>28/06/2023
08/07/2024</t>
  </si>
  <si>
    <r>
      <rPr>
        <b/>
        <sz val="12"/>
        <rFont val="Arial"/>
        <family val="2"/>
      </rPr>
      <t xml:space="preserve">Junio 2023: </t>
    </r>
    <r>
      <rPr>
        <sz val="12"/>
        <rFont val="Arial"/>
        <family val="2"/>
      </rPr>
      <t>Se aporta como evidencia por parte de los responsables del proceso e</t>
    </r>
    <r>
      <rPr>
        <i/>
        <sz val="12"/>
        <rFont val="Arial"/>
        <family val="2"/>
      </rPr>
      <t>l "Informe de Seguimiento y Control Proceso de Ejecución"</t>
    </r>
    <r>
      <rPr>
        <sz val="12"/>
        <rFont val="Arial"/>
        <family val="2"/>
      </rPr>
      <t xml:space="preserve"> del I Trimestre 2023
Por parte de esta Oficina se verificó si el informe se encontraba publicado en la página web, encontrando que hasta el momento no se ha hecho, dicho documento aportado no está suscrito y no es claro ante quien se socializa para dar cumplimiento normativo al Decreto 2364 de 2015.
Nota: Plan de mejoramiento modificado de acuerdo con solicitud realizada a través de memorando </t>
    </r>
    <r>
      <rPr>
        <b/>
        <sz val="12"/>
        <rFont val="Arial"/>
        <family val="2"/>
      </rPr>
      <t>20234000031203</t>
    </r>
    <r>
      <rPr>
        <sz val="12"/>
        <rFont val="Arial"/>
        <family val="2"/>
      </rPr>
      <t xml:space="preserve"> del 26 de junio de 2023.
</t>
    </r>
    <r>
      <rPr>
        <b/>
        <sz val="12"/>
        <rFont val="Arial"/>
        <family val="2"/>
      </rPr>
      <t xml:space="preserve">
Seguimiento Julio 2024:</t>
    </r>
    <r>
      <rPr>
        <sz val="12"/>
        <rFont val="Arial"/>
        <family val="2"/>
      </rPr>
      <t xml:space="preserve"> Para el cumplimiento de la meta y acción propuesta se remitio, la siguiente información:
·  Documento en Exce Matriz de gráficas de indicadores, con el seguimiento de las alertas de dirección seguimiento y control por número de alertas abiertas y cerradas.
· Documento en Excel Plan Operativo de Actividades,  con el seguimiento mensual por parte de la VP al plan operativo, en el que se identifica el seguimiento y avance porcentual de las metas de acuerdo a las actividades establecidas.
·  Informe I - Trimestre 2024,  Mesas de planeación participativa para realizar Seguimiento de Información Misional, seguimiento a indicadores y medición, con un total de 9 alertas cerradas y 5 abiertas, con una transferencia de conocimientos directa a 360 beneficiarios y una grupal de 20.
</t>
    </r>
  </si>
  <si>
    <r>
      <t xml:space="preserve">De acuerdo con el  procedimiento (PR-SCP-001) V4, en el que se se indica </t>
    </r>
    <r>
      <rPr>
        <i/>
        <sz val="12"/>
        <color theme="1"/>
        <rFont val="Arial"/>
        <family val="2"/>
      </rPr>
      <t xml:space="preserve"> "La gestión de la Dirección de Seguimiento y Control se medirá mediante indicadores de gestión y resultado que se definirán de acuerdo con los criterios de la metodología dispuesta por la Oficina de Planeación para la formulación de indicadores que se presentarán en informes periódicos sobre el avance en los procesos de ejecución de los proyectos y las lecciones aprendidas que puedan introducirse a futuro en los Proyectos Integrales de Desarrollo Agropecuario y Rural- PIDAR."</t>
    </r>
    <r>
      <rPr>
        <sz val="12"/>
        <color theme="1"/>
        <rFont val="Arial"/>
        <family val="2"/>
      </rPr>
      <t xml:space="preserve">
Teniendo en cuenta lo anterior, se evidenció la pertinencia de los indicadores por parte del proceso y una consolidación final en el informe Trimestral del 2024, donde se llevo a cabo el anàlisis a cada una de las actividades con su porcentaje de avance, ademàs se remitio por parte del proceso el acceso a los seguimientos mensuales en el siguiente enlace:
 https://adrgov.sharepoint.com/sites/DSYCVP/Documentos%20compartidos/Forms/AllItems.aspx?ga=1&amp;id=%2Fsites%2FDSYCVP%2FDocumentos%20compartidos%2FA%C3%91O%202023%2FIndicadores&amp;viewid=77b1cd62%2D2d4b%2D4b56%2Dba98%2D33396a70f589 
Por lo anterior esta Oficina establece el hallazgo como cerrado, dado que las acciones se enfocan en la subsanación de las insconsistencias presentadas.</t>
    </r>
  </si>
  <si>
    <t>Desactualización de la Caracterización del proceso Seguimiento y Control de Proyectos Integrales, y omisión y/o deficiencias en la ejecución de sus controles.</t>
  </si>
  <si>
    <t>Definición de controles que no son ejecutables de acuerdo con la realidad operativa del proceso</t>
  </si>
  <si>
    <t>1. Revisar y actualizar la Caracterización del Proceso Seguimiento y Control de Proyectos Integrales (Código: CPSCP-001) atendiendo las recomendaciones del equipo auditor.</t>
  </si>
  <si>
    <t>Caracterización del Proceso Seguimiento y Control de Proyectos Integrales (Código: CP SCP-001) actualizada.</t>
  </si>
  <si>
    <t> Lider de la Dirección de Seguimiento y Control y profesionales designados para adelantar la acción.</t>
  </si>
  <si>
    <t>01-nov-2021  </t>
  </si>
  <si>
    <t>28/06/2023
09/07/2024</t>
  </si>
  <si>
    <r>
      <rPr>
        <b/>
        <sz val="12"/>
        <rFont val="Arial"/>
        <family val="2"/>
      </rPr>
      <t xml:space="preserve">Junio 2023: </t>
    </r>
    <r>
      <rPr>
        <sz val="12"/>
        <rFont val="Arial"/>
        <family val="2"/>
      </rPr>
      <t xml:space="preserve">Se aporta por los responsables documento denominado </t>
    </r>
    <r>
      <rPr>
        <i/>
        <sz val="12"/>
        <rFont val="Arial"/>
        <family val="2"/>
      </rPr>
      <t>"Correo retroalimentación solicitud de asesoría de la oficina de planeación para la actualización de la caracterización del proceso de seguimiento y control"</t>
    </r>
    <r>
      <rPr>
        <sz val="12"/>
        <rFont val="Arial"/>
        <family val="2"/>
      </rPr>
      <t xml:space="preserve">, el cual no se pudo visualizar por parte de esta Oficina. 
En todo caso, la meta propuesta es la actualización de la Caracterización del proceso, por tanto, no es posible validar un avance, en tanto no se de cumplimiento a la acción propuesta.
Nota: Plan de mejoramiento modificado de acuerdo con solicitud realizada a través de memorando </t>
    </r>
    <r>
      <rPr>
        <b/>
        <sz val="12"/>
        <rFont val="Arial"/>
        <family val="2"/>
      </rPr>
      <t>20234000031203</t>
    </r>
    <r>
      <rPr>
        <sz val="12"/>
        <rFont val="Arial"/>
        <family val="2"/>
      </rPr>
      <t xml:space="preserve"> del 26 de junio de 2023 
</t>
    </r>
    <r>
      <rPr>
        <b/>
        <sz val="12"/>
        <rFont val="Arial"/>
        <family val="2"/>
      </rPr>
      <t>Seguimiento Julio 2024:</t>
    </r>
    <r>
      <rPr>
        <sz val="12"/>
        <rFont val="Arial"/>
        <family val="2"/>
      </rPr>
      <t xml:space="preserve"> Se evidencia actualización de (CP-SCP-001) V2, actualización realizada el 06 de septiembre del 2022.</t>
    </r>
  </si>
  <si>
    <r>
      <rPr>
        <b/>
        <sz val="12"/>
        <color theme="1"/>
        <rFont val="Arial"/>
        <family val="2"/>
      </rPr>
      <t xml:space="preserve">Seguimiento Julio del 2024: </t>
    </r>
    <r>
      <rPr>
        <sz val="12"/>
        <color theme="1"/>
        <rFont val="Arial"/>
        <family val="2"/>
      </rPr>
      <t xml:space="preserve">Se da por cumplida, teniendo en cuenta que se llevo a cabo la eliminación de las actividades </t>
    </r>
    <r>
      <rPr>
        <i/>
        <sz val="12"/>
        <color theme="1"/>
        <rFont val="Arial"/>
        <family val="2"/>
      </rPr>
      <t xml:space="preserve">"1. Realizar el Plan de Seguimiento a cada Proyecto", "2. Realizar el plan de seguimiento general periódico" y "6. Ajustar el plan de seguimiento a cada proyecto" </t>
    </r>
    <r>
      <rPr>
        <sz val="12"/>
        <color theme="1"/>
        <rFont val="Arial"/>
        <family val="2"/>
      </rPr>
      <t>en la</t>
    </r>
    <r>
      <rPr>
        <i/>
        <sz val="12"/>
        <color theme="1"/>
        <rFont val="Arial"/>
        <family val="2"/>
      </rPr>
      <t xml:space="preserve"> </t>
    </r>
    <r>
      <rPr>
        <sz val="12"/>
        <color theme="1"/>
        <rFont val="Arial"/>
        <family val="2"/>
      </rPr>
      <t>caracterización (CP-SCP-001) V2</t>
    </r>
    <r>
      <rPr>
        <i/>
        <sz val="12"/>
        <color theme="1"/>
        <rFont val="Arial"/>
        <family val="2"/>
      </rPr>
      <t xml:space="preserve"> </t>
    </r>
    <r>
      <rPr>
        <sz val="12"/>
        <color theme="1"/>
        <rFont val="Arial"/>
        <family val="2"/>
      </rPr>
      <t>modificadas por actividades que manejan correlación directa con los procedimientos de monitoreo, seguimiento y control.</t>
    </r>
  </si>
  <si>
    <t>2. Socializar la Caracterización del Proceso Seguimiento y Control de los Proyectos Integrales (Código: CP-SCP-001)</t>
  </si>
  <si>
    <t>Lista de asistencia y correo de socialización al equipo de la Dirección de Seguimiento y Control.</t>
  </si>
  <si>
    <t xml:space="preserve">Preventiva </t>
  </si>
  <si>
    <r>
      <t xml:space="preserve">No se aporta evidencia, no obstante, la acción se encuentra en términos. Nota: Plan de mejoramiento modificado de acuerdo con solicitud realizada a través de memorando </t>
    </r>
    <r>
      <rPr>
        <b/>
        <sz val="12"/>
        <rFont val="Arial"/>
        <family val="2"/>
      </rPr>
      <t>20234000031203</t>
    </r>
    <r>
      <rPr>
        <sz val="12"/>
        <rFont val="Arial"/>
        <family val="2"/>
      </rPr>
      <t xml:space="preserve"> del 26 de junio de 2023
</t>
    </r>
    <r>
      <rPr>
        <b/>
        <sz val="12"/>
        <rFont val="Arial"/>
        <family val="2"/>
      </rPr>
      <t>Seguimiento Julio 2024:</t>
    </r>
    <r>
      <rPr>
        <sz val="12"/>
        <rFont val="Arial"/>
        <family val="2"/>
      </rPr>
      <t xml:space="preserve"> Si bien dentro de la información remitida se anexa documento en Word correspondiente al Anexo Plantilla de procedimiento seguimiento a la estructuración PIDAR,  no se otorga avance cuantitativo teniendo en cuenta que se llevo a cabo actualización de la caracterización el 06 de septiembre del 2022, y no se aporto ninguna evidencia de la socialización del mismo con el equipo de la Dirección de Seguimiento y Control.</t>
    </r>
  </si>
  <si>
    <t xml:space="preserve">
No se aporta evidencia. Por ende, el acción continúa abierta y a su vez el hallazgo, en tanto se de cumplimiento a la totalidad de acciones propuestas y se valide su efectividad. </t>
  </si>
  <si>
    <r>
      <t xml:space="preserve">Falta de operativización de las actividades que procedimentalmente </t>
    </r>
    <r>
      <rPr>
        <sz val="12"/>
        <color rgb="FF000000"/>
        <rFont val="Arial"/>
        <family val="2"/>
      </rPr>
      <t xml:space="preserve">se deben desarrollar </t>
    </r>
    <r>
      <rPr>
        <sz val="12"/>
        <color theme="1"/>
        <rFont val="Arial"/>
        <family val="2"/>
      </rPr>
      <t>o aplicar al proceso de Seguimiento y Control a los PIDAR.</t>
    </r>
  </si>
  <si>
    <t>3. Actualizar el Procedimiento para fortalecer el sistema de monitoreo, seguimiento y control a los PIDAR, caracterizando el proceso de la DSC que determina la forma y tiempos en los que se deben realizar la aplicación de las acciones, actividades y herramientas dispuestas y que generan la información para la medición de los indicadores formulados que, permiten medir la gestión realizada a través de la aplicación del sistema de monitoreo, seguimiento y control a los PIDAR.</t>
  </si>
  <si>
    <t>Un (1) procedimiento actualizado</t>
  </si>
  <si>
    <t xml:space="preserve">27/06/2023
</t>
  </si>
  <si>
    <r>
      <rPr>
        <b/>
        <sz val="12"/>
        <rFont val="Arial"/>
        <family val="2"/>
      </rPr>
      <t xml:space="preserve">Junio 2023: </t>
    </r>
    <r>
      <rPr>
        <sz val="12"/>
        <rFont val="Arial"/>
        <family val="2"/>
      </rPr>
      <t xml:space="preserve">Se evidencia por parte de esta Oficina la Actualización del procedimiento PR- SCP-001 </t>
    </r>
    <r>
      <rPr>
        <i/>
        <sz val="12"/>
        <rFont val="Arial"/>
        <family val="2"/>
      </rPr>
      <t>"MONITOREO, SEGUIMIENTO Y CONTROL A LOS PROYECTOS INTEGRALES DE DESARROLLO AGROPECUARIO Y RURAL- PIDAR"</t>
    </r>
    <r>
      <rPr>
        <sz val="12"/>
        <rFont val="Arial"/>
        <family val="2"/>
      </rPr>
      <t>, actualizado a la versión No. 4 del 6 de junio de 2023 Nota: Plan de mejoramiento modificado de acuerdo con solicitud realizada a través de memorando 20234000031203 del 26 de junio de 2023</t>
    </r>
  </si>
  <si>
    <t xml:space="preserve">
Se evidencia por parte de esta Oficina la Actualización del procedimiento PR- SCP-001 "MONITOREO, SEGUIMIENTO Y CONTROL A LOS PROYECTOS INTEGRALES DE DESARROLLO AGROPECUARIO Y RURAL- PIDAR", actualizado a la versión No. 4 del 6 de junio de 2023
Dada a la reciente actualización del procedimiento, se considera necesario realizar la validación de la ejecución de los controles y su efectividad. Cómo se informó en las diferentes mesas de trabajo, se invita a los responsables del proceso a señalar los controles implementados o modificados en el procedimiento PR-SCP-001 que atacan la causa del hallazgo, y aportar su respectiva evidencia de ejecución para trabajar de manera conjunta y articulada sobre la efectividad de la acción propuesta, por lo anterior, el hallazgo permanece abierto en tanto se valide su efectividad en pro de subsanar la causa del hallazgo.</t>
  </si>
  <si>
    <t>Inconsistencias en la información registrada en los Informes de Seguimiento y Control de PIDAR e incumplimiento en la socialización y/o publicación de informes</t>
  </si>
  <si>
    <t xml:space="preserve">1.Optimizar la gestión de la Dirección de Seguimiento y Control, mediante la actualización del procedimiento de monitoreo, seguimiento y control a los proyectos integrales de desarrollo agropecuario y rural y reformular los formatos y herramientas asociados a las actividades realizadas en la aplicación del sistema, buscando que la información reportada periódicamente sea objetiva, oportuna y verificable. </t>
  </si>
  <si>
    <t>Un (1) procedimiento actualizado 
Seis (6) formatos reformulados</t>
  </si>
  <si>
    <t>1/10/2022 </t>
  </si>
  <si>
    <t>27/06/2023
09/07/2024</t>
  </si>
  <si>
    <t>Angie Milena Abella González
Maria Paula Urquijo Vargas</t>
  </si>
  <si>
    <r>
      <rPr>
        <b/>
        <sz val="12"/>
        <rFont val="Arial"/>
        <family val="2"/>
      </rPr>
      <t xml:space="preserve">Junio 2023: </t>
    </r>
    <r>
      <rPr>
        <sz val="12"/>
        <rFont val="Arial"/>
        <family val="2"/>
      </rPr>
      <t xml:space="preserve">Se evidencia por parte de esta Oficina la Actualización del procedimiento PR- SCP-001 </t>
    </r>
    <r>
      <rPr>
        <i/>
        <sz val="12"/>
        <rFont val="Arial"/>
        <family val="2"/>
      </rPr>
      <t>"MONITOREO, SEGUIMIENTO Y CONTROL A LOS PROYECTOS INTEGRALES DE DESARROLLO AGROPECUARIO Y RURAL- PIDAR"</t>
    </r>
    <r>
      <rPr>
        <sz val="12"/>
        <rFont val="Arial"/>
        <family val="2"/>
      </rPr>
      <t xml:space="preserve">, actualizado a la versión No. 4 del 6 de junio de 2023 y los siguientes formatos se visualizan en ISOLUCION: 
- F-SCP-003 </t>
    </r>
    <r>
      <rPr>
        <i/>
        <sz val="12"/>
        <rFont val="Arial"/>
        <family val="2"/>
      </rPr>
      <t>"Acta de visita de Proyectos"</t>
    </r>
    <r>
      <rPr>
        <sz val="12"/>
        <rFont val="Arial"/>
        <family val="2"/>
      </rPr>
      <t xml:space="preserve">  del 16 de junio de 2023 versión 5
- F- SCP-041 </t>
    </r>
    <r>
      <rPr>
        <i/>
        <sz val="12"/>
        <rFont val="Arial"/>
        <family val="2"/>
      </rPr>
      <t xml:space="preserve">"Informe Apertura Alerta" </t>
    </r>
    <r>
      <rPr>
        <sz val="12"/>
        <rFont val="Arial"/>
        <family val="2"/>
      </rPr>
      <t xml:space="preserve">del 7 de junio de 2023 versión 2
- F-SCP-042 </t>
    </r>
    <r>
      <rPr>
        <i/>
        <sz val="12"/>
        <rFont val="Arial"/>
        <family val="2"/>
      </rPr>
      <t xml:space="preserve">"Informe de visita de verificación de campo" </t>
    </r>
    <r>
      <rPr>
        <sz val="12"/>
        <rFont val="Arial"/>
        <family val="2"/>
      </rPr>
      <t xml:space="preserve">del 16 de junio de 2023 versión 2
- F-SCP-043 </t>
    </r>
    <r>
      <rPr>
        <i/>
        <sz val="12"/>
        <rFont val="Arial"/>
        <family val="2"/>
      </rPr>
      <t xml:space="preserve">"Informe de cierre de alerta" </t>
    </r>
    <r>
      <rPr>
        <sz val="12"/>
        <rFont val="Arial"/>
        <family val="2"/>
      </rPr>
      <t xml:space="preserve">del 16 de junio de 2023 versión 2 
</t>
    </r>
    <r>
      <rPr>
        <b/>
        <sz val="12"/>
        <rFont val="Arial"/>
        <family val="2"/>
      </rPr>
      <t>Seguimiento Julio 2024:</t>
    </r>
    <r>
      <rPr>
        <sz val="12"/>
        <rFont val="Arial"/>
        <family val="2"/>
      </rPr>
      <t>Teniendo en cuenta el seguimiento realizado por la Oficina en la vigencia anterior se encontraba pendiente la activación del formato F-SCP-044 "Plan Operativo de Actividades" en la herramienta ISOLUCION, por lo cual se valido dicha acción dando como cumplida la meta propuesta de (6) formatos.</t>
    </r>
  </si>
  <si>
    <t>Por parte de la Oficina de Control Interno se identifico el cumplimiento de las acciones y metas propuestas para  el presente hallazgo, además se verifico en cada uno de los informes trimestrales el reporte del estado y porcentaje de avance de los proyectos en ejecución en el informe del I trimestre 2023 se identifico el seguimiento al avance finaniero y técnico y en los informes del II, III y IV trimestre del 2023  seguimiento tecnico de los proyectos, adicional a lo anterior se evidencio dentro de la herramienta Isolucion el formato (F-SCP- 047), correspondiente a la matriz de diagnostico, documento en el que se consolidan las recomendaciones, orientaciones o conceptos técnicos, de tal forma que se obtiene un control de seguimiento a las actividades previstas y su diagnostico documental, por lo anterior se considera pertinente realizar el cierre del hallazgo.</t>
  </si>
  <si>
    <t>2. Presentar los informes asociados a la Dirección de Seguimiento y Control, de acuerdo con la peridiocidad definida en la normatividad vigente y publicarlos en la plataforma que defina la Agencia.</t>
  </si>
  <si>
    <t>4 Informes cargados o publicados en en el sistema de información o plataforma que defina la Agencia</t>
  </si>
  <si>
    <r>
      <rPr>
        <b/>
        <sz val="12"/>
        <rFont val="Arial"/>
        <family val="2"/>
      </rPr>
      <t xml:space="preserve">Junio 2023: </t>
    </r>
    <r>
      <rPr>
        <sz val="12"/>
        <rFont val="Arial"/>
        <family val="2"/>
      </rPr>
      <t>Se aporta como evidencia por parte de los responsables del proceso e</t>
    </r>
    <r>
      <rPr>
        <i/>
        <sz val="12"/>
        <rFont val="Arial"/>
        <family val="2"/>
      </rPr>
      <t>l "Informe de Seguimiento y Control Proceso de Ejecución"</t>
    </r>
    <r>
      <rPr>
        <sz val="12"/>
        <rFont val="Arial"/>
        <family val="2"/>
      </rPr>
      <t xml:space="preserve"> del I Trimestre 2023
Por parte de esta Oficina se verificó si el informe se encontraba publicado en la página web, encontrando que hasta el momento no se ha hecho, dicho documento aportado no está suscrito y no es claro ante quien se socializa para dar cumplimiento normativo al Decreto 2364 de 2015. Nota: Plan de mejoramiento modificado de acuerdo con solicitud realizada a través de memorando 20234000031203 del 26 de junio de 2023
</t>
    </r>
    <r>
      <rPr>
        <b/>
        <sz val="12"/>
        <rFont val="Arial"/>
        <family val="2"/>
      </rPr>
      <t xml:space="preserve">Seguimiento Julio 2024: </t>
    </r>
    <r>
      <rPr>
        <sz val="12"/>
        <rFont val="Arial"/>
        <family val="2"/>
      </rPr>
      <t>Para la verificacion del cumplimiento a las metas propuestas se remitio la siguiente información:</t>
    </r>
    <r>
      <rPr>
        <b/>
        <sz val="12"/>
        <rFont val="Arial"/>
        <family val="2"/>
      </rPr>
      <t xml:space="preserve">
</t>
    </r>
    <r>
      <rPr>
        <sz val="12"/>
        <rFont val="Arial"/>
        <family val="2"/>
      </rPr>
      <t xml:space="preserve">· Informe I - Trimestre 2023, en el que se evidencia el Seguimiento a Proyectos PIDAR, Estado y porcentaje de avance de los proyectos en ejecución,  Distribución de proyectos por Unidades Técnicas Territoriales, Visitas de Seguimiento y Control, Balance de un total de 723 alertas con una gestión total cerradas de 572 , 87 visitas de verificación en campo llevando a cabo transferencia de conocimiento relacionado con con la ejecución de los PIDAR.
· Informe II - Trimestre 2023, en el que se identifica en el numeral 3. Gestión de alertas 725 cerradas y 129 abiertas, así mismo lo indicado en el númeral 4. Transferencia de conocimiento la realización de 146 visitasde verificación en campo para este fin.
· Informe III - Trimestre 2023, numeral 3. Gestiòn de alertas con un total de 736 cerradas y 122 abiertas, así mismo la ejecución de 85 visitas para llevar a cabo transferencia de conocimiento indicvual y grupal.
· Informe IV - Trimestre 2023, dentro de este se identifico el análisis de resultados para la convocatoria para asociativos 2023,  Análisis a la Matriz de Caracterización al Proceso de Estructuración 2023, caracteristicas de la población y validación de enfoque diferencial, Diagnóstico Hito de Evaluación y Calificación, recomendaciones, limitaciones y conclusiones.
· Informe I - Trimestre 2024,  Mesas de planeación participativa para realizar Seguimiento de Información Misional, seguimiento a indicadores y medición, con un total de 9 alertas cerradas y 5 abiertas, con una transferencia de conocimientos directa a 360 beneficiarios y una grupal de 20.
· Listado de asistencia reunión DS y C, cuyo objeto establece la transferencia de conocimiento lecciones aprendidas del 16 y 17 de mayo del 2024
</t>
    </r>
  </si>
  <si>
    <t>Debilidades de los monitoreos In House y falta de mecanismos metodológicos para establecer alertas</t>
  </si>
  <si>
    <t>Procedimiento sin actividades y controles adecuados que permitan la identificación de situaciones que dificultan la ejecución de los proyectos.</t>
  </si>
  <si>
    <t>1. Actualizar el Procedimiento para fortalecer el sistema de monitoreo, seguimiento y control a los PIDAR, que permita adoptar medidas preventivas y/o correctivas, frente a posibles situaciones que pongan en riesgo el cumplimiento de los objetivos del proyecto. El procedimiento establece las posibles situaciones de amenaza o de alerta de acuerdo con unos criterios orientadores y define los mecanismos de acción que propendan por corregir los desfases y/o mitigar o subsanar el impacto de las situaciones presentadas.</t>
  </si>
  <si>
    <t>27/06/2023
09/07/2024</t>
  </si>
  <si>
    <r>
      <rPr>
        <b/>
        <sz val="12"/>
        <rFont val="Arial"/>
        <family val="2"/>
      </rPr>
      <t>Junio 2023:</t>
    </r>
    <r>
      <rPr>
        <sz val="12"/>
        <rFont val="Arial"/>
        <family val="2"/>
      </rPr>
      <t xml:space="preserve">Se evidencia por parte de esta Oficina la Actualización del procedimiento PR- SCP-001 </t>
    </r>
    <r>
      <rPr>
        <i/>
        <sz val="12"/>
        <rFont val="Arial"/>
        <family val="2"/>
      </rPr>
      <t>"MONITOREO, SEGUIMIENTO Y CONTROL A LOS PROYECTOS INTEGRALES DE DESARROLLO AGROPECUARIO Y RURAL- PIDAR"</t>
    </r>
    <r>
      <rPr>
        <sz val="12"/>
        <rFont val="Arial"/>
        <family val="2"/>
      </rPr>
      <t>, actualizado a la versión No. 4 del 6 de junio de 2023. Nota: Plan de mejoramiento modificado de acuerdo con solicitud realizada a través de memorando</t>
    </r>
    <r>
      <rPr>
        <u/>
        <sz val="12"/>
        <rFont val="Arial"/>
        <family val="2"/>
      </rPr>
      <t xml:space="preserve"> 20234000031203 </t>
    </r>
    <r>
      <rPr>
        <sz val="12"/>
        <rFont val="Arial"/>
        <family val="2"/>
      </rPr>
      <t>del 26 de junio de 2023.</t>
    </r>
  </si>
  <si>
    <t>Deficiencias en el diseño de indicadores del Plan de Acción Institucional e insuficiencia de la evidencia sobre sus avances</t>
  </si>
  <si>
    <t xml:space="preserve">1.Formular los indicadores de gestión y resultado de la Dirección de Seguimiento y Control según los criterios de la oficina de planeación de la Agencia, cuyos resultados y análisis serán presentados en los informes de gestión establecidos en el numeral 4 del articulo 25 del decreto 2364 de 2015,  que indica que la DSC debe: "Preparar y presentar informes trimestrales de seguimiento sobre el avance en los procesos de ejecución de los proyectos integrales de desarrollo agropecuario y rural". </t>
  </si>
  <si>
    <t>27/06/2023
10/07/2024</t>
  </si>
  <si>
    <r>
      <rPr>
        <b/>
        <sz val="12"/>
        <rFont val="Arial"/>
        <family val="2"/>
      </rPr>
      <t xml:space="preserve"> Nota: </t>
    </r>
    <r>
      <rPr>
        <u/>
        <sz val="12"/>
        <rFont val="Arial"/>
        <family val="2"/>
      </rPr>
      <t>Plan de mejoramiento modificado de acuerdo con solicitud realizada a través de memorando 20234000031203 del 26 de junio de 2023.</t>
    </r>
    <r>
      <rPr>
        <b/>
        <sz val="12"/>
        <rFont val="Arial"/>
        <family val="2"/>
      </rPr>
      <t xml:space="preserve">
Junio 2023: </t>
    </r>
    <r>
      <rPr>
        <sz val="12"/>
        <rFont val="Arial"/>
        <family val="2"/>
      </rPr>
      <t>Se aporta como evidencia por parte de los responsables del proceso e</t>
    </r>
    <r>
      <rPr>
        <i/>
        <sz val="12"/>
        <rFont val="Arial"/>
        <family val="2"/>
      </rPr>
      <t>l "Informe de Seguimiento y Control Proceso de Ejecución"</t>
    </r>
    <r>
      <rPr>
        <sz val="12"/>
        <rFont val="Arial"/>
        <family val="2"/>
      </rPr>
      <t xml:space="preserve"> del I Trimestre 2023
Por parte de esta Oficina se verificó si el informe se encontraba publicado en la página web, encontrando que hasta el momento no se ha hecho, dicho documento aportado no está suscrito y no es claro ante quien se socializa para dar cumplimiento normativo al Decreto 2364 de 2015.
</t>
    </r>
    <r>
      <rPr>
        <b/>
        <sz val="12"/>
        <rFont val="Arial"/>
        <family val="2"/>
      </rPr>
      <t xml:space="preserve">Seguimiento Julio 2024: </t>
    </r>
    <r>
      <rPr>
        <sz val="12"/>
        <rFont val="Arial"/>
        <family val="2"/>
      </rPr>
      <t>Para validación del cumplimiento el procedo remitio la siguiente documentación:</t>
    </r>
    <r>
      <rPr>
        <b/>
        <sz val="12"/>
        <rFont val="Arial"/>
        <family val="2"/>
      </rPr>
      <t xml:space="preserve">
</t>
    </r>
    <r>
      <rPr>
        <sz val="12"/>
        <rFont val="Arial"/>
        <family val="2"/>
      </rPr>
      <t xml:space="preserve">·  Documento en Exce Matriz de gráficas de indicadores, con el seguimiento de las alertas de dirección seguimiento y control por número de alertas abiertas y cerradas.
· Documento en Excel Plan Operativo de Actividades,  con el seguimiento mensual por parte de la VP al plan operativo, en el que se identifica el seguimiento y avance porcentual de las metas de acuerdo a las actividades establecidas.
</t>
    </r>
  </si>
  <si>
    <r>
      <rPr>
        <b/>
        <sz val="12"/>
        <color theme="1"/>
        <rFont val="Arial"/>
        <family val="2"/>
      </rPr>
      <t>Seguimiento Julio 2023:</t>
    </r>
    <r>
      <rPr>
        <sz val="12"/>
        <color theme="1"/>
        <rFont val="Arial"/>
        <family val="2"/>
      </rPr>
      <t xml:space="preserve"> Se identifica dentro de la meta propuesta  la formulación de los  indicadores de medición esta Oficina determina que se encuentra como cumplida y efectiva, teniendo en cuenta que en el Informe I - Trimestre 2024,  se llevo a cabo el seguimiento de los siguientes indicadores:
</t>
    </r>
    <r>
      <rPr>
        <b/>
        <sz val="12"/>
        <color theme="1"/>
        <rFont val="Arial"/>
        <family val="2"/>
      </rPr>
      <t xml:space="preserve">1. </t>
    </r>
    <r>
      <rPr>
        <sz val="12"/>
        <color theme="1"/>
        <rFont val="Arial"/>
        <family val="2"/>
      </rPr>
      <t xml:space="preserve">Indicador de porcentaje de actividades ejecutadas mediante los diagnosticos realizados por la UTT, Dentro de este se reporta un acumulado de 1.187 actividades planeadas y un avance de ejecución del 37%.
</t>
    </r>
    <r>
      <rPr>
        <b/>
        <sz val="12"/>
        <color theme="1"/>
        <rFont val="Arial"/>
        <family val="2"/>
      </rPr>
      <t xml:space="preserve">2. </t>
    </r>
    <r>
      <rPr>
        <sz val="12"/>
        <color theme="1"/>
        <rFont val="Arial"/>
        <family val="2"/>
      </rPr>
      <t xml:space="preserve">Indicador de porcentaje de visitas realizadas por PIDAR, dentro de este se reporta un total de 44 visitas programadas y realizadas, presentando un cumplimiento del 100%
</t>
    </r>
    <r>
      <rPr>
        <b/>
        <sz val="12"/>
        <color theme="1"/>
        <rFont val="Arial"/>
        <family val="2"/>
      </rPr>
      <t xml:space="preserve">3. </t>
    </r>
    <r>
      <rPr>
        <sz val="12"/>
        <color theme="1"/>
        <rFont val="Arial"/>
        <family val="2"/>
      </rPr>
      <t>Indicador de Cantidad de eventos realizados de transferencia de conocimiento, dentro de este se reporta transferencia individual de 360 beneficiarios y una grupal de 20.
Ahora bien, respecto al cumplimiento del plan de acción asociado al proceso de Seguimiento y Control, es preciso señalar que en los informes de gestión por dependencias de la vigencia 2022 y 2023, se obtuvo los siguientes resultados:
2022 (Informe No OCI-2023-003): el indicador asociado al proceso obtuvo avance del 99% (página 19 del informe)
2023 (Informe N° 0CI-2024-005): No se proyectaron indicadores para este proceso.
Indistintamente de la no poryección de indicadores en 2023, se observó que en 2022 se mejró la gestión en cumplimiento de los indiciadores, por lo cual, y teniendo en cuenta el cumplimiento de las acciones propuestas, esta Oficina considera procedente dar por cerrado el hallazgo, teniendo en cuenta que no solo se valido su formulación si no su seguimiento y reporte.</t>
    </r>
  </si>
  <si>
    <t>Incumplimiento de la Política de Administración de Riesgo adoptada por la Entidad y deficiencias en el diseño e implementación de los controles del proceso.</t>
  </si>
  <si>
    <t>Desconocimiento y falta de aplicación de los lineamientos metodológicos contenidos en la Política de Administración del Riesgo (DE-SIG-002) y en la Guía para la administración del riesgo y el diseño de controles en entidades públicas.</t>
  </si>
  <si>
    <t xml:space="preserve">1. Realizar mesas de trabajo con la Oficina de Planeación para recibir orientación sobre los lineamientos metodologicos contenidos en la Politica de Administración del Riesgo.
</t>
  </si>
  <si>
    <t>2 Mesas de trabajo con la Oficina de Planeación</t>
  </si>
  <si>
    <t>28/06/2023
10/07/2024</t>
  </si>
  <si>
    <r>
      <rPr>
        <b/>
        <sz val="12"/>
        <rFont val="Arial"/>
        <family val="2"/>
      </rPr>
      <t xml:space="preserve">Junio 2023: </t>
    </r>
    <r>
      <rPr>
        <sz val="12"/>
        <rFont val="Arial"/>
        <family val="2"/>
      </rPr>
      <t>Se aporta como evidencia por parte de los responsables del proceso dos capturas de pantalla del calendario de Teams, en donde se indica:
1. Citación del 29 de marzo de 2023, con asunto "Revisión Compromisos MIPG Dirección Seguimiento y Control" 
2. Citación del 19 de abril de 2023, con asunto</t>
    </r>
    <r>
      <rPr>
        <i/>
        <sz val="12"/>
        <rFont val="Arial"/>
        <family val="2"/>
      </rPr>
      <t xml:space="preserve"> "Revisión PACC, AAR, Proceso Seguimiento y Control" </t>
    </r>
    <r>
      <rPr>
        <sz val="12"/>
        <rFont val="Arial"/>
        <family val="2"/>
      </rPr>
      <t xml:space="preserve">Sin embargo, no es posible determinar por parte de esta Oficina si finalmente se llevaron a cabo dichas reuniones con la citación aportada, por lo cual se requiere un soporte que demuestra la ejecución de esta actividad. Nota: Plan de mejoramiento modificado de acuerdo con solicitud realizada a través de memorando </t>
    </r>
    <r>
      <rPr>
        <u/>
        <sz val="12"/>
        <rFont val="Arial"/>
        <family val="2"/>
      </rPr>
      <t>20234000031203</t>
    </r>
    <r>
      <rPr>
        <sz val="12"/>
        <rFont val="Arial"/>
        <family val="2"/>
      </rPr>
      <t xml:space="preserve"> del 26 de junio de 2023.
</t>
    </r>
    <r>
      <rPr>
        <b/>
        <sz val="12"/>
        <rFont val="Arial"/>
        <family val="2"/>
      </rPr>
      <t xml:space="preserve">Seguimiento Julio 2024:
· </t>
    </r>
    <r>
      <rPr>
        <sz val="12"/>
        <rFont val="Arial"/>
        <family val="2"/>
      </rPr>
      <t>Citación a mesa de trabajo herramienta y seguimiento, del 12 de abril del 2024, en la que se contempla invitación a mesa de trabajo para presentación por parte de la Oficina de Planeación para el diligenciamiento del formulario único de reporte y avances de gestión FURAG para la vigencia 2023 y presentación de los lineamientos para el primer seguimiento cuatrimestral delaño, verificación de actividades( PAAC) y controles de la matriz de riesgos (MRC).
· Lista de asistencia del 14 de abril del 2024, cuyo objeto se establece en desarrollar mesa de trabajo herramienta de siguimiento I Cuatrimestre.</t>
    </r>
  </si>
  <si>
    <t>Se evidenció el cumplimiento de las acciones y metas propuetas y se establece su efectividad teniendo en cuenta el seguimiento realizado por esta oficina  en el Plan Anticorrupción y de Atención al Ciudadano (PAAC) / Mapa de Riesgos de Corrupción (MRC).  OCI-2024-001 cuyo alcance corresponde del 1 septiembre al 31 de diciembre del 2023 y OCI-2024-012 para el primer trimestre del 2024 y 3, en papel de trabajo de diseño de controles y acciones de tratamiento de riesgos le fue establecido como rango de calificación en el diseño, ejecución y solidez individual  como moderado así como la validación del informe de monitoreo para la vigencia 2023, así las cosas esta oficina determina dar el hallazgo por cerrrado dado que no se identifico ninguno de los riesgos adscritos al proceso con controles deficientes ya sea en el diseño o solidez y se cumplio con el reporte de evidencias ante la Oficina de Planeación  de acuerdo a la periodicidad indicada en la identificación del riesgo, ni su materialización.</t>
  </si>
  <si>
    <t>2. Realizar el reporte de avance a la ejecución de las acciones para las actividades de seguimiento a la politica de administración del riesgo, según la guía para la administración del riesgo y bajo los controles establecidos en la matriz de riesgos de la Agencia, en los que la DSC tenga que presentar informes y evidencias en el sistema de información que disponga la Agencia.</t>
  </si>
  <si>
    <t>3 Reportes del avance de las acciones de mitigación del riesgo de la Dirección de Seguimiento y Control, según lo dispuesto por la guía de administración del riesgo de la entidad, en la plataforma dispuesta para ello.</t>
  </si>
  <si>
    <r>
      <rPr>
        <b/>
        <sz val="12"/>
        <rFont val="Arial"/>
        <family val="2"/>
      </rPr>
      <t xml:space="preserve">Junio 2023: </t>
    </r>
    <r>
      <rPr>
        <sz val="12"/>
        <rFont val="Arial"/>
        <family val="2"/>
      </rPr>
      <t>Se aporta como evidencia por parte de los responsables del proceso matriz en excel del formato F-SIG-003 "</t>
    </r>
    <r>
      <rPr>
        <i/>
        <sz val="12"/>
        <rFont val="Arial"/>
        <family val="2"/>
      </rPr>
      <t>MONITOREO MAPA DE RIESGOS POR PROCESO</t>
    </r>
    <r>
      <rPr>
        <sz val="12"/>
        <rFont val="Arial"/>
        <family val="2"/>
      </rPr>
      <t xml:space="preserve">", sin embargo, no se aporta evidencia del envío de dicho formato a la Oficina de Planeación. Nota: Plan de mejoramiento modificado de acuerdo con solicitud realizada a través de memorando </t>
    </r>
    <r>
      <rPr>
        <u/>
        <sz val="12"/>
        <rFont val="Arial"/>
        <family val="2"/>
      </rPr>
      <t>20234000031203</t>
    </r>
    <r>
      <rPr>
        <sz val="12"/>
        <rFont val="Arial"/>
        <family val="2"/>
      </rPr>
      <t xml:space="preserve"> del 26 de junio de 2023.
</t>
    </r>
    <r>
      <rPr>
        <b/>
        <sz val="12"/>
        <rFont val="Arial"/>
        <family val="2"/>
      </rPr>
      <t>Seguimiento Julio 2024:</t>
    </r>
    <r>
      <rPr>
        <sz val="12"/>
        <rFont val="Arial"/>
        <family val="2"/>
      </rPr>
      <t xml:space="preserve"> Para la validación del cumplimiento de la meta se remitieron los siguientes registros:
· Listado de asistencia del 16 de febrero del 2024, cuyo objeto establece socialización institucional - con el equipo de seguimiento y control y carpeta con evidencia fotografica.
· Informe dirección de seguimiento y control formato (F-SCP-045).
· Solicitud PAC del mes de Mayo, en la que se identifica la programación de visitas.</t>
    </r>
  </si>
  <si>
    <t>AUDITORÍA VIGENCIA 2022 (INFORME OCI-2022-030)</t>
  </si>
  <si>
    <t>Debilidades en la identificación de alertas, omisión de notificación de planes de mejoramiento para su subsanación y ausencia de controles procedimentales asociados al monitoreo, seguimiento y control de los PIDAR</t>
  </si>
  <si>
    <t xml:space="preserve">1. Actualizar el Procedimiento para fortalecer el sistema de monitoreo, seguimiento y control a los PIDAR, que permita adoptar medidas preventivas y/o correctivas, frente a posibles situaciones que pongan en riesgo el cumplimiento de los objetivos del proyecto. El procedimiento parametriza las posibles situaciones de amenaza o de alerta de acuerdo con unos criterios orientadores y establece los mecanismos de acción que propendan por corregir los desfases y/o mitigar o subsanar el impacto de las situaciones presentadas. </t>
  </si>
  <si>
    <r>
      <rPr>
        <b/>
        <sz val="12"/>
        <rFont val="Arial"/>
        <family val="2"/>
      </rPr>
      <t xml:space="preserve">Junio 2023: </t>
    </r>
    <r>
      <rPr>
        <sz val="12"/>
        <rFont val="Arial"/>
        <family val="2"/>
      </rPr>
      <t xml:space="preserve">Se evidencia por parte de esta Oficina la Actualización del procedimiento PR- SCP-001 </t>
    </r>
    <r>
      <rPr>
        <i/>
        <sz val="12"/>
        <rFont val="Arial"/>
        <family val="2"/>
      </rPr>
      <t>"MONITOREO, SEGUIMIENTO Y CONTROL A LOS PROYECTOS INTEGRALES DE DESARROLLO AGROPECUARIO Y RURAL- PIDAR"</t>
    </r>
    <r>
      <rPr>
        <sz val="12"/>
        <rFont val="Arial"/>
        <family val="2"/>
      </rPr>
      <t xml:space="preserve">, actualizado a la versión No. 4 del 6 de junio de 2023. Nota: Plan de mejoramiento modificado de acuerdo con solicitud realizada a través de memorando </t>
    </r>
    <r>
      <rPr>
        <u/>
        <sz val="12"/>
        <rFont val="Arial"/>
        <family val="2"/>
      </rPr>
      <t xml:space="preserve">20234000031203 </t>
    </r>
    <r>
      <rPr>
        <sz val="12"/>
        <rFont val="Arial"/>
        <family val="2"/>
      </rPr>
      <t xml:space="preserve">del 26 de junio de 2023.
</t>
    </r>
  </si>
  <si>
    <r>
      <t>Teniendo encuenta que la meta establece la actualización del procedimiento es claro precisar que esta Oficina evidencio la implementación de los siguientes controles enfocados en contrarestar las novedades presentadas que originaron el hallazgo:
· Dentro del procedimiento (PR-SCP-001) V4, correspondiente al Monitoreo, seguimiento y control a los proyectos integrales de desarrollo agropecuario y rural - PIDAR, se contempla el númeral 5.2.2. "Identificación y trámite de apertura de Alertas", en el que se indica "U</t>
    </r>
    <r>
      <rPr>
        <i/>
        <sz val="12"/>
        <color theme="1"/>
        <rFont val="Arial"/>
        <family val="2"/>
      </rPr>
      <t xml:space="preserve">na vez el profesional identifique la causa que genera una afectación a la ejecución del proyecto, deberá diligenciar y enviar al profesional encargado de la revisión jurídica de la Dirección de Seguimiento y Control, el Formato de informe de apertura de alerta F-SCP-041, en el que clasificará la tipología y criterio orientador de acuerdo con la clasificación de amenazas o alertas, hará la descripción técnica de la situación procurando identificar la fuente real o causa del evento presentado y analizará las lecciones aprendidas obtenidas de la situación encontrada"
· </t>
    </r>
    <r>
      <rPr>
        <sz val="12"/>
        <color theme="1"/>
        <rFont val="Arial"/>
        <family val="2"/>
      </rPr>
      <t>Númeral 5.2.3. "Trámite de cierre de alertas", en el que se inidica</t>
    </r>
    <r>
      <rPr>
        <i/>
        <sz val="12"/>
        <color theme="1"/>
        <rFont val="Arial"/>
        <family val="2"/>
      </rPr>
      <t xml:space="preserve"> "Una vez se evidencie el cumplimiento de las acciones propuestas para la subsanación de las alertas, el profesional de la Dirección de Seguimiento y Control encargado determinará si procede o no su cierre. En caso de que proceda el cierre, el profesional encargado solicita mediante correo electrónico la revisión técnica y jurídica a los profesionales encargados por la Dirección de Seguimiento y Control, adjuntando el Formato de informe de cierre de alertas F-SCP-043, en el que se presenta la descripción clara, detallada y suficiente de las acciones realizadas que permitieron determinar el concepto de subsanación de la alerta."</t>
    </r>
    <r>
      <rPr>
        <sz val="12"/>
        <color theme="1"/>
        <rFont val="Arial"/>
        <family val="2"/>
      </rPr>
      <t xml:space="preserve">
Teniendo en cuenta lo anterior es procedente para esta Oficina dar por cerrado el hallazgo, dado que con la actualización del procedimiento se estableció un control que permite la clasificación de las situaciones que ponen en riesgo la ejecución de los proyectos (amenazas y/o alertas) y se determinó el tratamiento que se debe aplicar ante cada nivel de afectación (acciones preventivas, correctivas o acciones o actividades para la subsanación de
alertas), adoptando unas herramientas que permiten procesar información y analizar situaciones de manera agil y objetiva durante el monitoreo y seguimiento para diagnosticar oportunamente las dificultades que se presentan en la ejecución. De esta, manera, los controles implementados en el procedimiento (PR-SCP-001) V4 aseguran un manejo de alertas, desde su identificación hasta su cierre. Los formatos F-SCP-041 y F-SCP-043 garantizan la documentación detallada y la revisión técnica y jurídica, cumpliendo con los requisitos para la resolución efectiva de las alertas.</t>
    </r>
  </si>
  <si>
    <t>Incumplimiento de los lineamientos establecidos en el procedimiento de monitoreo seguimiento y control de los PIDAR e inconsistencias en los informes asociados al proceso</t>
  </si>
  <si>
    <t xml:space="preserve">1. Actualizar el procedimiento y los formatos asociados al sistema de monitoreo, seguimiento y control a los proyectos integrales de desarrollo agropecuario y rural- PIDAR, que permitan adoptar medidas preventivas y/o correctivas, frente a posibles situaciones que pongan en riesgo el cumplimiento de los objetivos de los proyectos y reportar la información de manera clara, verificable y oportuna. </t>
  </si>
  <si>
    <t>Un (1) procedimiento actualizado. 
Seis (6) formatos reformulados.</t>
  </si>
  <si>
    <r>
      <rPr>
        <b/>
        <sz val="12"/>
        <rFont val="Arial"/>
        <family val="2"/>
      </rPr>
      <t xml:space="preserve">Junio 2023: </t>
    </r>
    <r>
      <rPr>
        <sz val="12"/>
        <rFont val="Arial"/>
        <family val="2"/>
      </rPr>
      <t xml:space="preserve">Se evidencia por parte de esta Oficina la Actualización del procedimiento PR- SCP-001 </t>
    </r>
    <r>
      <rPr>
        <i/>
        <sz val="12"/>
        <rFont val="Arial"/>
        <family val="2"/>
      </rPr>
      <t>"MONITOREO, SEGUIMIENTO Y CONTROL A LOS PROYECTOS INTEGRALES DE DESARROLLO AGROPECUARIO Y RURAL- PIDAR"</t>
    </r>
    <r>
      <rPr>
        <sz val="12"/>
        <rFont val="Arial"/>
        <family val="2"/>
      </rPr>
      <t xml:space="preserve">, actualizado a la versión No. 4 del 6 de junio de 2023 y los siguientes formatos se visualizan en ISOLUCION: 
- F-SCP-003 </t>
    </r>
    <r>
      <rPr>
        <i/>
        <sz val="12"/>
        <rFont val="Arial"/>
        <family val="2"/>
      </rPr>
      <t>"Acta de visita de Proyectos"</t>
    </r>
    <r>
      <rPr>
        <sz val="12"/>
        <rFont val="Arial"/>
        <family val="2"/>
      </rPr>
      <t xml:space="preserve">  del 16 de junio de 2023 versión 5
- F- SCP-041 </t>
    </r>
    <r>
      <rPr>
        <i/>
        <sz val="12"/>
        <rFont val="Arial"/>
        <family val="2"/>
      </rPr>
      <t xml:space="preserve">"Informe Apertura Alerta" </t>
    </r>
    <r>
      <rPr>
        <sz val="12"/>
        <rFont val="Arial"/>
        <family val="2"/>
      </rPr>
      <t xml:space="preserve">del 7 de junio de 2023 versión 2
- F-SCP-042 </t>
    </r>
    <r>
      <rPr>
        <i/>
        <sz val="12"/>
        <rFont val="Arial"/>
        <family val="2"/>
      </rPr>
      <t xml:space="preserve">"Informe de visita de verificación de campo" </t>
    </r>
    <r>
      <rPr>
        <sz val="12"/>
        <rFont val="Arial"/>
        <family val="2"/>
      </rPr>
      <t xml:space="preserve">del 16 de junio de 2023 versión 2
- F-SCP-043 </t>
    </r>
    <r>
      <rPr>
        <i/>
        <sz val="12"/>
        <rFont val="Arial"/>
        <family val="2"/>
      </rPr>
      <t xml:space="preserve">"Informe de cierre de alerta" </t>
    </r>
    <r>
      <rPr>
        <sz val="12"/>
        <rFont val="Arial"/>
        <family val="2"/>
      </rPr>
      <t xml:space="preserve">del 16 de junio de 2023 versión 2 
Se aporta además como evidencia el formato F-SCP-044 "Plan Operativo de Actividades" no obstante, dicho documento no está activo en ISOLUCION.  Nota: Plan de mejoramiento modificado de acuerdo con solicitud realizada a través de memorando 20234000031203 del 26 de junio de 2023
Queda pendiente la actualización del último formato, ya que la meta propuesta son seis (6) formatos y se allegaron cinco (5), de los cuales cuatro (4) se encuentran aprobados en ISOLUCION. 
</t>
    </r>
    <r>
      <rPr>
        <b/>
        <sz val="12"/>
        <rFont val="Arial"/>
        <family val="2"/>
      </rPr>
      <t>Seguimiento Julio 2024:</t>
    </r>
    <r>
      <rPr>
        <sz val="12"/>
        <rFont val="Arial"/>
        <family val="2"/>
      </rPr>
      <t>Teniendo en cuenta el seguimiento realizado por la Oficina en la vigencia anterior se encontraba pendiente la activación del formato F-SCP-044 "Plan Operativo de Actividades" en la herramienta ISOLUCION, por lo cual se valido dicha acción dando como cumplida la meta propuesta de (6) formatos.
· Formato (F-SCP-048) Matriz de alertas
· Correo electronico del 24 de mayo del 2024, con la solicitud de actualización de la matriz de alertas dentro del aplicativo Isolucion.</t>
    </r>
  </si>
  <si>
    <r>
      <t xml:space="preserve">Dentro del avance cualitativo se observo el cumplimiento en la realización de los informes trimestrales de seguimiento y control, esto evidenciando un cumplimiento a lo establecido en el Decreto 2364 del 2015, a lo indicado en el artículo 25, númeral 4 el cual establece </t>
    </r>
    <r>
      <rPr>
        <i/>
        <sz val="12"/>
        <rFont val="Arial"/>
        <family val="2"/>
      </rPr>
      <t>"Preparar y presentar informes trimestrales de seguimiento sobre el avance en los procesos de ejecución de los proyectos integrales de desarrollo agropecuario y rural.",</t>
    </r>
    <r>
      <rPr>
        <sz val="12"/>
        <rFont val="Arial"/>
        <family val="2"/>
      </rPr>
      <t xml:space="preserve"> los cuales fueron identificados por esta Oficina en la Pagina web de la entidad en el link: https://www.adr.gov.co/transparencia/direccion-de-seguimiento-y-control/  en el que se observo el cargue adecuado de los seguimientos trimestrales.
Aunado a lo anterior es preciso resaltar que dentro del mismo enlace se identifico el Informe Anual DSC seguimiento y control 2023, demostrando así un cumplimiento a lo indicado en el Decreto 2364 del 2015,  artículo 25, númeral 5. </t>
    </r>
    <r>
      <rPr>
        <i/>
        <sz val="12"/>
        <rFont val="Arial"/>
        <family val="2"/>
      </rPr>
      <t>"Elaborar informes anuales sobre el estado de los proyectos integrales de desarrollo agropecuario y rural que contribuyan a identificar lecciones aprendidas y buenas prácticas que puedan introducirse en los proyectos integrales de desarrollo agropecuario y rural a futuro."</t>
    </r>
    <r>
      <rPr>
        <sz val="12"/>
        <rFont val="Arial"/>
        <family val="2"/>
      </rPr>
      <t xml:space="preserve">
Así mismo se identifico un control adicional al seguimiento de planes, dentro de la herramienta Isolucion mediante el formato (F-SCP-048) correspondiente a la matriz de seguimiento y alertas.
Lo anterior permite identificar a esta Oficina que la  Dirección de Seguimiento y Control  implementó mecanismos para la transferencia de conocimiento relacionado con la ejecución de los Proyectos Integrales de Desarrollo Agropecuario y Rural y que como parte de estos mecanismos, se ha realizado la socialización de información relacionada con buenas prácticas inherentes a la naturaleza de cada proyecto y con las principales lecciones aprendidas, por lo cual se da por cerrrado el hallazgo. </t>
    </r>
  </si>
  <si>
    <t>Deficiencias e incumplimiento de los lineamientos establecidos para el Monitoreo, Seguimiento y Control a la Estructuración de los Proyectos que se Cofinancien con cargo a los Recursos de la Agencia</t>
  </si>
  <si>
    <t>Actualizar el procedimiento PRSCP-002 Monitoreo, seguimiento y control a la estructuración de los proyectos que se cofinancien con cargo a los recursos de la agencia, para incluir la competencia de la DSC desde la etapa de estructuración de los PIDAR, y de esta manera incluir el ciclo de vida PIDAR.</t>
  </si>
  <si>
    <t>Maria Paula Urquijo Vargas</t>
  </si>
  <si>
    <r>
      <rPr>
        <b/>
        <sz val="12"/>
        <rFont val="Arial"/>
        <family val="2"/>
      </rPr>
      <t xml:space="preserve">Seguimiento Julio </t>
    </r>
    <r>
      <rPr>
        <sz val="12"/>
        <rFont val="Arial"/>
        <family val="2"/>
      </rPr>
      <t>2024: Se modifica la acción propuesta, meta, responsable y ampliación de fechas, de acuerdo al memorando</t>
    </r>
    <r>
      <rPr>
        <b/>
        <sz val="12"/>
        <rFont val="Arial"/>
        <family val="2"/>
      </rPr>
      <t xml:space="preserve"> 20244000052973</t>
    </r>
    <r>
      <rPr>
        <sz val="12"/>
        <rFont val="Arial"/>
        <family val="2"/>
      </rPr>
      <t xml:space="preserve"> del 26 de junio del 2024 a solicitud del Vicepresidente de Proyectos</t>
    </r>
  </si>
  <si>
    <t>ACCIONES  INFORME OCI-2018-029</t>
  </si>
  <si>
    <t>ACCIONES  INFORME OCI-2019-030</t>
  </si>
  <si>
    <t>ACCIONES  INFORME OCI-2021-026</t>
  </si>
  <si>
    <t>ACCIONES  INFORME OCI-2022-030</t>
  </si>
  <si>
    <t>AUDITORÍA VIGENCIA 2019 (INFORME OCI-2019-019)</t>
  </si>
  <si>
    <t>Promoción y Apoyo a la Asociatividad</t>
  </si>
  <si>
    <t>Debilidades en la formalización de las metodologías utilizadas para el fortalecimiento a la asociatividad, tales como, falta de aprobación por parte de la Vicepresidencia de Proyectos y omisión del estudio de la pertinencia, oportunidad y eficacia de las mismas, así como la ausencia de lineamientos para su aplicación en las Unidades Técnicas Territoriales.</t>
  </si>
  <si>
    <t>Deficiencias en el proceso “Promoción y Apoyo a la Asociatividad”, sus procedimientos y formatos.</t>
  </si>
  <si>
    <t>1. Actualización del proceso “Promoción y Apoyo a la Asociatividad”:
	Caracterización del Proceso: Revisión de actividades para ajustarlas acorde a los procedimientos y realizar los ajustes necesarios como resultado de la revisión.
	Procedimientos (PR-PPA-001, PR-PPA-002): Ajuste de las actividades acorde a la realidad operativa (Criterios, responsables, registros, entre otros).
	Formatos: Revisión de los formatos existentes y ajuste respectivo de acuerdo con los aspectos actualizados en los procedimientos.</t>
  </si>
  <si>
    <t>Una (1) caracterización de proceso “Promoción y Apoyo a la Asociatividad” actualizada.
Dos (2) procedimientos actualizados y los formatos relacionados.</t>
  </si>
  <si>
    <t>Gestor T1 – Grado 13</t>
  </si>
  <si>
    <r>
      <t xml:space="preserve">En primera instancia se debe precisar que la acción planteada contiene tres (3) actividades, lo cual en su resulado se debería observar la evidencia de: 1) la revisión y actualizacion de la caracterización del proceso, 2) Revisión y actualización de dos (2) procedimientos y 3) revisión y actualización de formatos.
Al respecto, los responsables del proceso manifestaron que </t>
    </r>
    <r>
      <rPr>
        <i/>
        <sz val="12"/>
        <rFont val="Arial"/>
        <family val="2"/>
      </rPr>
      <t>"La Dirección de Participación y Asociatividad realizó actualización de la documentación del proceso; la cual fue aprobada el 30 de junio de 2020 y se encuentra disponible en iSolución"</t>
    </r>
    <r>
      <rPr>
        <sz val="12"/>
        <rFont val="Arial"/>
        <family val="2"/>
      </rPr>
      <t xml:space="preserve">.
De lo anterior, la Oficina de Control Interno realizó la respectiva consulta en el Sistema Integrado de Gestión "Isolucion", observando que:
1) El 30 de junio de 2020 se aprobó la versión 2 de la caracterización del proceso (CP-PAA-001).
2 Se observó que el 30 de junio de 2020 se aprobó la versión 3 de los procedimientos PR-PPA-001 FOMENTO A LA ASOCIATIVIDAD y PR-PPA-002 FORTALECIMIENTO A LA ASOCIATIVIDAD, cuya razón de modificación se sustentó en </t>
    </r>
    <r>
      <rPr>
        <i/>
        <sz val="12"/>
        <rFont val="Arial"/>
        <family val="2"/>
      </rPr>
      <t xml:space="preserve">"Actualización de la metodología para el fomento, la formalización y el fortalecimiento asociativo, así como el fomento a la participación"
</t>
    </r>
    <r>
      <rPr>
        <sz val="12"/>
        <rFont val="Arial"/>
        <family val="2"/>
      </rPr>
      <t>3) Respecto a los formatos, se observó que el proceso cuenta con diecinueve formatos disponibles en Isolucion, de los cuales doce (12) fueron adoptados en su primera versión el 30 de junio de 2020.</t>
    </r>
  </si>
  <si>
    <t>La Oficina de Control Interno observó que se llevo a cabo la ejecución de las acciones propuestas. Aunado a lo anterior, y verificadas las causas contempladas como origen del hallazgo, se considera que se tomaron las medidas correctivas para subsanar las mismas, razón por la cual la Oficina de Control Interno considera procedente el cierre del hallazgo.</t>
  </si>
  <si>
    <t>Ausencia de una metodología propia de la Agencia de Desarrollo Rural (ADR) para el fortalecimiento asociativo.</t>
  </si>
  <si>
    <t>2. Unificar una metodología para el desarrollo de actividades de fortalecimiento asociativo, incluyendo la articulación con las Unidades Técnicas Territoriales (Roles y Responsabilidades).</t>
  </si>
  <si>
    <t>Una (1) Metodología unificada para el desarrollo de actividades de fortalecimiento asociativo, incluyendo la articulación con las Unidades Técnicas Territoriales (Roles y Responsabilidades).</t>
  </si>
  <si>
    <t>Dada la actualización de documentación del proceso; y teniendo en cuenta la aprobación del nuevo reglamento operativo para los PIDAR, la Dirección de Participación y Asociatividad generó la Metodología Integral de Asociatividad MIA, la cual se unifica y consolida la metología que contemplan todas las estrategias para la puesta en marcha de los servicios de fomento a la asociatividad y la participación, el apoyo a la formalización y el fortalecimiento asociativo, incluyendo la articulación con las UTT y su rol en el marco de la implementación metodológica. Este documento fue aprobado el 10 de junio de 2020 y se encuentra disponible en iSolución, bajo codficiación MO-PAA-001.</t>
  </si>
  <si>
    <t xml:space="preserve">3. Aprobar la metodología unificada para el fortalecimiento asociativo. </t>
  </si>
  <si>
    <t>Una (1) Metodología unificada para el desarrollo de actividades de fortalecimiento asociativo aprobada.</t>
  </si>
  <si>
    <t>Vicepresidente de Proyectos</t>
  </si>
  <si>
    <t xml:space="preserve"> La Oficina de Control Interno observó la adopción en el Sistema Integrado de Gestión del documento "Metodología Integral de Asociatividad - MIA (MO-PAA-001)", en el cual se observó la inclusión de labores a cargo de las Unidades Tècnicas Territoriales para mantener articulación del proceso. </t>
  </si>
  <si>
    <r>
      <rPr>
        <b/>
        <sz val="12"/>
        <color theme="1"/>
        <rFont val="Arial"/>
        <family val="2"/>
      </rPr>
      <t>Inobservancia a la función delegada para el fomento de la asociatividad</t>
    </r>
    <r>
      <rPr>
        <sz val="12"/>
        <color theme="1"/>
        <rFont val="Arial"/>
        <family val="2"/>
      </rPr>
      <t xml:space="preserve">
</t>
    </r>
    <r>
      <rPr>
        <i/>
        <sz val="12"/>
        <color theme="1"/>
        <rFont val="Arial"/>
        <family val="2"/>
      </rPr>
      <t>Inobservancia a la función delegada para el fomento de la asociatividad, teniendo en cuenta la falta de evidencias de la ejecución de las actividades contempladas en el procedimiento “Fomento a la Asociatividad”.</t>
    </r>
  </si>
  <si>
    <t>14/08/2020
6/7/2023</t>
  </si>
  <si>
    <t>Maicol Stiven Zipamocha Murcia
Tania Peralta Bermúdez</t>
  </si>
  <si>
    <r>
      <rPr>
        <b/>
        <sz val="12"/>
        <rFont val="Arial"/>
        <family val="2"/>
      </rPr>
      <t>Seguimiento 14 de agosto de 2020:</t>
    </r>
    <r>
      <rPr>
        <sz val="12"/>
        <rFont val="Arial"/>
        <family val="2"/>
      </rPr>
      <t xml:space="preserve">
En primera instancia se debe precisar que la acción planteada contiene tres (3) actividades, lo cual en su resulado se debería observar la evidencia de: 1) la revisión y actualizacion de la caracterización del proceso, 2) Revisión y actualización de dos (2) procedimientos y 3) revisión y actualización de formatos.
Al respecto, los responsables del proceso manifestaron que </t>
    </r>
    <r>
      <rPr>
        <i/>
        <sz val="12"/>
        <rFont val="Arial"/>
        <family val="2"/>
      </rPr>
      <t>"La Dirección de Participación y Asociatividad realizó actualización de la documentación del proceso; la cual fue aprobada el 30 de junio de 2020 y se encuentra disponible en iSolución"</t>
    </r>
    <r>
      <rPr>
        <sz val="12"/>
        <rFont val="Arial"/>
        <family val="2"/>
      </rPr>
      <t xml:space="preserve">.
De lo anterior, la Oficina de Control Interno realizó la respectiva consulta en el Sistema Integrado de Gestión "Isolucion", observando que:
1) El 30 de junio de 2020 se aprobó la versión 2 de la caracterización del proceso (CP-PAA-001).
2 Se observó que el 30 de junio de 2020 se aprobó la versión 3 de los procedimientos PR-PPA-001 FOMENTO A LA ASOCIATIVIDAD y PR-PPA-002 FORTALECIMIENTO A LA ASOCIATIVIDAD, cuya razón de modificación se sustentó en </t>
    </r>
    <r>
      <rPr>
        <i/>
        <sz val="12"/>
        <rFont val="Arial"/>
        <family val="2"/>
      </rPr>
      <t xml:space="preserve">"Actualización de la metodología para el fomento, la formalización y el fortalecimiento asociativo, así como el fomento a la participación"
</t>
    </r>
    <r>
      <rPr>
        <sz val="12"/>
        <rFont val="Arial"/>
        <family val="2"/>
      </rPr>
      <t xml:space="preserve">3) Respecto a los formatos, se observó que el proceso cuenta con diecinueve formatos disponibles en Isolucion, de los cuales doce (12) fueron adoptados en su primera versión el 30 de junio de 2020.
</t>
    </r>
    <r>
      <rPr>
        <b/>
        <sz val="12"/>
        <rFont val="Arial"/>
        <family val="2"/>
      </rPr>
      <t xml:space="preserve">Seguimiento 6 de julio de 2023: 
</t>
    </r>
    <r>
      <rPr>
        <sz val="12"/>
        <rFont val="Arial"/>
        <family val="2"/>
      </rPr>
      <t xml:space="preserve">Teniendo en cuenta que la acción estaba determinada previamente como cumplida al 100% la Dirección remitió a la Oficina de Control Interno vía correo electrónico del  2 de junio de 2023 la siguiente información para la verificación de la efectividad de la acción: 
1. 37 alistamientos realizados en el 2023 formatos F-PAA-030 debidamente diligenciados.
2. 4 Diagnosticos y planes de fortalecimiento realizados en el 2023 formatos F-PAA-031 debidamente diligenciados. 
3. Retroalimentación del fortalecimiento del mes de abril de 2023
4.Soportes de la implementación de la estrategia SOMOS con dos de las cohorte de grupos de productores que manifestaron su interés de formalizar o intregrar organizaciones sociales, comunitarias o productivas rurales en 2022
5. Informe Mensual de Monitoreo del 01 al 31 de diciembre de 2022. 
Dicha información fue tomada como insumo por la OCI para la verificación de efectividad como se observa en la casilla Observaciones. 
</t>
    </r>
  </si>
  <si>
    <r>
      <t xml:space="preserve">
</t>
    </r>
    <r>
      <rPr>
        <b/>
        <sz val="12"/>
        <rFont val="Arial"/>
        <family val="2"/>
      </rPr>
      <t xml:space="preserve">Seguimiento 14 de agosto de 2020: 
</t>
    </r>
    <r>
      <rPr>
        <sz val="12"/>
        <rFont val="Arial"/>
        <family val="2"/>
      </rPr>
      <t xml:space="preserve">
La Oficina de Control Interno evidenció en los soportes suministrados la socialización de la Metodología Integral de Asociatividad MIA (Código MO-PAA-001) a las Unidades Técnicas Territoriales y a la Oficina de Atención al Ciudadano, cumpliendo con la acción establecida, no obstante, en la auditoría realizada se evidenciaron debilidades en su aplicación y efectividad, por lo tanto se deja el hallazgo abierto hasta que se subsane la situación identificada, lo cual conllevará a determinar el cierre del hallazgo.
</t>
    </r>
    <r>
      <rPr>
        <b/>
        <sz val="12"/>
        <rFont val="Arial"/>
        <family val="2"/>
      </rPr>
      <t xml:space="preserve">Seguimiento 6 de julio de 2023: 
</t>
    </r>
    <r>
      <rPr>
        <sz val="12"/>
        <rFont val="Arial"/>
        <family val="2"/>
      </rPr>
      <t xml:space="preserve">
Una vez validados los soportes de las metas propuestas para dar cumplimiento a las acciones del presente hallazgo se puede evidenciar que estos fueron recibidos y validados satisfactoriamente, lo que enmarca estas tres (3) acciones como cumplidas. 
Ahora bien, teniendo en cuenta el fundamento del hallazgo y sus causas identificadas como </t>
    </r>
    <r>
      <rPr>
        <i/>
        <sz val="12"/>
        <rFont val="Arial"/>
        <family val="2"/>
      </rPr>
      <t>“Deficiencias en el proceso “Promoción y Apoyo a la Asociatividad”,</t>
    </r>
    <r>
      <rPr>
        <sz val="12"/>
        <rFont val="Arial"/>
        <family val="2"/>
      </rPr>
      <t xml:space="preserve"> </t>
    </r>
    <r>
      <rPr>
        <i/>
        <sz val="12"/>
        <rFont val="Arial"/>
        <family val="2"/>
      </rPr>
      <t xml:space="preserve">sus procedimientos y formatos.” </t>
    </r>
    <r>
      <rPr>
        <sz val="12"/>
        <rFont val="Arial"/>
        <family val="2"/>
      </rPr>
      <t>Y</t>
    </r>
    <r>
      <rPr>
        <i/>
        <sz val="12"/>
        <rFont val="Arial"/>
        <family val="2"/>
      </rPr>
      <t xml:space="preserve"> “Ausencia de un instrumento metodológico propio de la Agencia de Desarrollo Rural, para el fomento asociativo de las organizaciones sociales, comunitarias y productivas rurales.” </t>
    </r>
    <r>
      <rPr>
        <sz val="12"/>
        <rFont val="Arial"/>
        <family val="2"/>
      </rPr>
      <t xml:space="preserve">Es importante mencionar que la Dirección ha realizado en el año 2022 y 2023 actualizaciones en su documentación tal como la Metodología Integral de Asociatividad – MIA Código: MO-PAA-001, el Procedimiento de Fortalecimiento a la Asociatividad Código: PR-PAA-002 y el Procedimiento de Fomento a la Asociatividad Código: PR-PAA-001 con los respectivos formatos que se deben incluir en el proceso, teniendo en cuenta lo anterior y al evidenciar situaciones similares en el informe OCI-2021-016 la efectividad de estas acciones se corroboraría a través del plan de mejoramiento propuesto para el Hallazgo 1,4 y 5 de este, en donde se valida la aplicación de la Metodología Integral de Asociatividad – MIA V3. 
De acuerdo con lo anterior, dadas las pruebas de efectividad realizadas por la Oficina de Control Interno en la que se concluyó que los hallazgos 1, 4 y 5 del informe OCI-2021-016 se encuentran CERRADOS, ya que sus acciones fueron encontradas cumplidas y efectivas, se considera procedente dar por CERRADO el presente hallazgo. </t>
    </r>
  </si>
  <si>
    <t>Hallazgo 1</t>
  </si>
  <si>
    <t>Ausencia de un instrumento metodológico propio de la Agencia de Desarrollo Rural, para el fomento asociativo de las organizaciones sociales, comunitarias y productivas rurales.</t>
  </si>
  <si>
    <t xml:space="preserve">2. Generación de una guía metodológica propia de la Agencia de Desarrollo Rural, para el fomento asociativo de organizaciones sociales, comunitarias y productivas rurales. </t>
  </si>
  <si>
    <t>Una (1) guía metodológica para el fomento asociativo de organizaciones sociales, comunitarias y productivas rurales.</t>
  </si>
  <si>
    <r>
      <rPr>
        <b/>
        <sz val="12"/>
        <rFont val="Arial"/>
        <family val="2"/>
      </rPr>
      <t xml:space="preserve">Seguimiento 14 de agosto de 2020:
</t>
    </r>
    <r>
      <rPr>
        <sz val="12"/>
        <rFont val="Arial"/>
        <family val="2"/>
      </rPr>
      <t xml:space="preserve">
Dada la actualización de documentación del proceso; y teniendo en cuenta la aprobación del nuevo reglamento operativo para los PIDAR, la Dirección de Participación y Asociatividad generó la Metodología Integral de Asociatividad MIA, la cual se unifica y consolida la metología que contemplan todas las estrategias para la puesta en marcha de los servicios de fomento a la asociatividad y la participación, el apoyo a la formalización y el fortalecimiento asociativo, incluyendo la articulación con las UTT y su rol en el marco de la implementación metodológica. Este documento fue aprobado el 10 de junio de 2020 y se encuentra disponible en iSolución, bajo codficiación MO-PAA-001.
</t>
    </r>
    <r>
      <rPr>
        <b/>
        <sz val="12"/>
        <rFont val="Arial"/>
        <family val="2"/>
      </rPr>
      <t xml:space="preserve">Seguimiento 6 de julio de 2023: 
</t>
    </r>
    <r>
      <rPr>
        <sz val="12"/>
        <rFont val="Arial"/>
        <family val="2"/>
      </rPr>
      <t xml:space="preserve">
Teniendo en cuenta que la acción estaba determinada previamente como cumplida al 100% la Dirección remitió a la Oficina de Control Interno vía correo electrónico del  2 de junio de 2023 la siguiente información para la verificación de la efectividad de la acción: 
1. 37 alistamientos realizados en el 2023 formatos F-PAA-030 debidamente diligenciados.
2. 4 Diagnosticos y planes de fortalecimiento realizados en el 2023 formatos F-PAA-031 debidamente diligenciados. 
3. Retroalimentación del fortalecimiento del mes de abril de 2023
4.Soportes de la implementación de la estrategia SOMOS con dos de las cohorte de grupos de productores que manifestaron su interés de formalizar o intregrar organizaciones sociales, comunitarias o productivas rurales en 2022
5. Informe Mensual de Monitoreo del 01 al 31 de diciembre de 2022. 
Dicha información fue tomada para la verificación de efectividad como se observa en la casilla Observaciones. </t>
    </r>
  </si>
  <si>
    <t xml:space="preserve">3. Socialización de la guía metodológica para el fomento asociativo de organizaciones sociales, comunitarias y productivas rurales, a las Unidades Técnicas Territoriales y a la Oficina de Atención al Ciudadano. </t>
  </si>
  <si>
    <t>Un (1) acta y listado de asistencia de socialización de la guía metodológica para el fomento asociativo de organizaciones sociales, comunitarias y productivas rurales</t>
  </si>
  <si>
    <t>29/06/2021
6/7/2023</t>
  </si>
  <si>
    <t>Claudia Marcela Pinzón Martínez
Tania Peralta Bermúdez</t>
  </si>
  <si>
    <r>
      <rPr>
        <b/>
        <sz val="12"/>
        <rFont val="Arial"/>
        <family val="2"/>
      </rPr>
      <t>Seguimiento 29 de junio de 2021:</t>
    </r>
    <r>
      <rPr>
        <sz val="12"/>
        <rFont val="Arial"/>
        <family val="2"/>
      </rPr>
      <t xml:space="preserve">
El Proceso de Promoción y Apoyo a la Asociatividad indicó:
El 06/03/2020 se adelantó la socialización de la Metodología Integral de Asociatividad-MIA, de manera presencial, dirigida a todos los funcionarios y contratistas de la ADR, incluyendo la Oficina de Atención al Ciudadano, y el 17/03/2020 se realizó lo propio con las UTT, vía virtual, previa aprobación por parte de la Presidencia de la Agencia, en reunión realizada el 21/02/2020. Se adjunta listado de asistencia y acta de reunión (F-DER-002) de la jornada de socialización presencial y evidencia de reunión virtual con las UTT.
Tras la aprobación del documento estratégico Metodología Integral de Asociatividad MIA (Código MO-PAA-001), en junio de 2020, se realizó el lanzamiento nacional, con un evento virtual, que contó con la participación de 1.743 asistentes, entre los cuales se incluyen 71 funcionarios y contratistas de la ADR. Posteriormente, se realizaron dos jornadas de socialización con las UTT y los funcionarios y contratistas de la Oficina de Atención al ciudadano, el 23/07/2020 y una más el 29/10/2020 con los enlaces de las UTT. Se adjunta BD de asistentes al lanzamiento de la MIA y evidencias de reuniones virtuales con los respectivos links de acceso a los videos de las jornadas. 
Este año se han desarrollado tres socializaciones de la MIA: La primera con los directores de las UTT y sus equipos de trabajo en territorio (19/03/2021), la segunda correspondiente a la jornada de inducción de los enlaces de asociatividad de las UTT (30/03/2021) y la más reciente, dirigida a todos los funcionarios y contratistas de la ADR (26/05/2021). Se adjuntan evidencias de reuniones virtuales con los respectivos links de acceso a los videos de las jornadas.
</t>
    </r>
    <r>
      <rPr>
        <b/>
        <sz val="12"/>
        <rFont val="Arial"/>
        <family val="2"/>
      </rPr>
      <t xml:space="preserve">Seguimiento 6 de julio de 2023: </t>
    </r>
    <r>
      <rPr>
        <sz val="12"/>
        <rFont val="Arial"/>
        <family val="2"/>
      </rPr>
      <t xml:space="preserve">
Teniendo en cuenta que la acción estaba determinada previamente como cumplida al 100% la Dirección remitió a la Oficina de Control Interno vía correo electrónico del  2 de junio de 2023 la siguiente información para la verificación de la efectividad de la acción: 
1. 37 alistamientos realizados en el 2023 formatos F-PAA-030 debidamente diligenciados.
2. 4 Diagnosticos y planes de fortalecimiento realizados en el 2023 formatos F-PAA-031 debidamente diligenciados. 
3. Retroalimentación del fortalecimiento del mes de abril de 2023
4.Soportes de la implementación de la estrategia SOMOS con dos de las cohorte de grupos de productores que manifestaron su interés de formalizar o intregrar organizaciones sociales, comunitarias o productivas rurales en 2022
5. Informe Mensual de Monitoreo del 01 al 31 de diciembre de 2022. 
Dicha información fue tomada para la verificación de efectividad como se observa en la casilla Observaciones. </t>
    </r>
  </si>
  <si>
    <t>Esta acción se medirá en cuanto a su cumplimiento con el hallazgo N° 4 y 5 del informe OCI-2021-016. Teniendo en cuenta que los Hallazgos 4 y 5 en seguimiento de 2022 aun se encuentra abiertos, el estado de la accion permanece abierta hasta dar cierre a los mencionado hallazgos.</t>
  </si>
  <si>
    <r>
      <rPr>
        <b/>
        <sz val="12"/>
        <color theme="1"/>
        <rFont val="Arial"/>
        <family val="2"/>
      </rPr>
      <t>Inconsistencias en la ejecución de la fase de Diagnóstico en el desarrollo de la estrategia de fortalecimiento a la asociatividad</t>
    </r>
    <r>
      <rPr>
        <sz val="12"/>
        <color theme="1"/>
        <rFont val="Arial"/>
        <family val="2"/>
      </rPr>
      <t xml:space="preserve">
</t>
    </r>
    <r>
      <rPr>
        <i/>
        <sz val="12"/>
        <color theme="1"/>
        <rFont val="Arial"/>
        <family val="2"/>
      </rPr>
      <t>Inconsistencias en la ejecución de las siguientes fases en el desarrollo de la estrategia o plan de fortalecimiento asociativo, relacionadas con: Fase Diagnóstico: Omisión de notificación para el inicio de la estrategia de fortalecimiento, falta de aplicación de la encuesta de caracterización de los integrantes de la organización, ausencia de entrevistas para la identificación de los riesgos de la organización, falta de análisis de debilidades, oportunidades, fortalezas y amenazas (DOFA), y deficiencias en los registros de los listados de asistencia para validar la participación de los asociados en la fase de Diagnóstico.</t>
    </r>
  </si>
  <si>
    <t xml:space="preserve">Ausencia de un instrumento propio de la Agencia de Desarrollo Rural, para la caracterización y diagnóstico de organizaciones sociales, comunitarias y productivas rurales. </t>
  </si>
  <si>
    <t>1. Generación de un instrumento propio de la Agencia de Desarrollo Rural, para la caracterización y diagnóstico de organizaciones sociales, comunitarias y productivas rurales, en concordancia con la metodología unificada y aprobada.</t>
  </si>
  <si>
    <t>Un (1) instrumento para la caracterización y diagnóstico de organizaciones sociales, comunitarias y productivas rurales.</t>
  </si>
  <si>
    <t>29/06/2020
28/06/2023</t>
  </si>
  <si>
    <r>
      <rPr>
        <b/>
        <sz val="12"/>
        <rFont val="Arial"/>
        <family val="2"/>
      </rPr>
      <t xml:space="preserve">Seguimiento 29 de junio de 2020: </t>
    </r>
    <r>
      <rPr>
        <sz val="12"/>
        <rFont val="Arial"/>
        <family val="2"/>
      </rPr>
      <t xml:space="preserve">
En el marco del proceso "Promoción y Apoyo a la Asociatividad", se diseñaron los siguientes instrumentos para adelantar la caracterización de productores rurales y el diagnóstico participativo de las organizaciones sociales, comunitarias y productivas rurales benficiarias de PIDAR:
- Formato Caracterización de productores rurales - Código F-PAA-028
- Formato Alistamiento organizacional asociativo - Código F-PAA-030
- Formato Plan de Fortalecimiento Asociativo - Código F-PAA-031
Lo smencionados formatos se encuentran disponibles en Isolucion.
En el ultimo seguimiento el proceso indicó: El instrumento de Diagnóstico integral de organizaciones, se construyó a partir de las Metodologías MER y SOE aplicadas por los cooperantes FAO y UNODC, respectivamente, esto en virtud de que, en su momento, la Agencia no contaba con una metodología propia para el fortalecimiento asociativo. Una vez diseñada la Metodología Integral de Asociatividad-MIA, el uso de este instrumento perdió vigencia; no obstante, sirvió como insumo para la construcción de los formatos aprobados y vigentes bajo la metodología propia de la Agencia (MIA). Se adjunta instrumento con anotaciones.
</t>
    </r>
    <r>
      <rPr>
        <b/>
        <sz val="12"/>
        <rFont val="Arial"/>
        <family val="2"/>
      </rPr>
      <t xml:space="preserve">Seguimiento 28 de junio de 2023: </t>
    </r>
    <r>
      <rPr>
        <sz val="12"/>
        <rFont val="Arial"/>
        <family val="2"/>
      </rPr>
      <t xml:space="preserve">
Teniendo en cuenta que la acción estaba determinada previamente como cumplida al 100% la Dirección remitió a la Oficina de Control Interno vía correo electrónico del  2 de junio de 2023 la siguiente información para la verificación de la efectividad de la acción: 
1. 37 alistamientos realizados en el 2023 formatos F-PAA-030 debidamente diligenciados.
2. 4 Diagnosticos y planes de fortalecimiento realizados en el 2023 formatos F-PAA-031 debidamente diligenciados. 
3. Retroalimentación del fortalecimiento del mes de abril de 2023
Dicha información fue tomada para la verificación de efectividad como se observa en la casilla Observaciones. </t>
    </r>
  </si>
  <si>
    <r>
      <rPr>
        <b/>
        <sz val="12"/>
        <color theme="1"/>
        <rFont val="Arial"/>
        <family val="2"/>
      </rPr>
      <t>Seguimiento 29 de junio de 2020:</t>
    </r>
    <r>
      <rPr>
        <sz val="12"/>
        <color theme="1"/>
        <rFont val="Arial"/>
        <family val="2"/>
      </rPr>
      <t xml:space="preserve"> 
Si bien se observó la ejecución de la acción propuesta,  en la auditoría realizada se evidenciaron debilidades en su aplicación y efectividad, por lo tanto se deja el hallazgo abierto hasta que se subsane la situación identificada, lo cual conllevará a determinar el cierre del hallazgo.
La Oficina de Control Interno observó la ejecución de la presente acción, no obstante, en la auditoría realizada se identificaron debilidades en la etapa de diagnóstico dentro del proceso de fortalecimiento asociativo, por lo tanto se deja el hallazgo abierto hasta que se subsane la situación identificada, lo cual conllevará a determinar el cierre del hallazgo, esto teniendo en cuenta que la acción mas que contratar a los enlaces , esta contratación se realiza:"(...con el fin de que hagan seguimiento a la etapa de diagnóstico dentro del proceso de fortalecimiento asociativo (...)"
</t>
    </r>
    <r>
      <rPr>
        <b/>
        <sz val="12"/>
        <color theme="1"/>
        <rFont val="Arial"/>
        <family val="2"/>
      </rPr>
      <t xml:space="preserve">
Seguimiento 28 de junio de 2023: 
</t>
    </r>
    <r>
      <rPr>
        <sz val="12"/>
        <color theme="1"/>
        <rFont val="Arial"/>
        <family val="2"/>
      </rPr>
      <t xml:space="preserve">Una vez validados los soportes de las metas propuestas para dar cumplimiento a las acciones del presente hallazgo se puede evidenciar que estos fueron recibidos y validados satisfactoriamente lo que enmarca estas dos (2) acciones como cumplidas. 
Ahora bien, teniendo en cuenta el fundamento del hallazgo y las situaciones identificadas como </t>
    </r>
    <r>
      <rPr>
        <i/>
        <sz val="12"/>
        <color theme="1"/>
        <rFont val="Arial"/>
        <family val="2"/>
      </rPr>
      <t>“Ausencia de un instrumento propio de la Agencia de Desarrollo Rural, para la caracterización y diagnóstico de organizaciones sociales, comunitarias y productivas rurales.”</t>
    </r>
    <r>
      <rPr>
        <sz val="12"/>
        <color theme="1"/>
        <rFont val="Arial"/>
        <family val="2"/>
      </rPr>
      <t xml:space="preserve"> e </t>
    </r>
    <r>
      <rPr>
        <i/>
        <sz val="12"/>
        <color theme="1"/>
        <rFont val="Arial"/>
        <family val="2"/>
      </rPr>
      <t>“Inadecuado seguimiento al cumplimiento del proceso de fortalecimiento asociativo desarrollado por los operadores (Planes de trabajo, Metodología e Implementación).”</t>
    </r>
    <r>
      <rPr>
        <sz val="12"/>
        <color theme="1"/>
        <rFont val="Arial"/>
        <family val="2"/>
      </rPr>
      <t xml:space="preserve"> Es importante mencionar que la Dirección ha realizado en el año 2022 y 2023 actualizaciones en su documentación tal como la Metodología Integral de Asociatividad – MIA Código: MO-PAA-001, el Procedimiento de Fortalecimiento a la Asociatividad Código: PR-PAA-002 y el Procedimiento de Fomento a la Asociatividad Código: PR-PAA-001 con los respectivos formatos que se deben incluir en el proceso, teniendo en cuenta lo anterior y al evidenciar situaciones similares en el informe OCI-2021-016, la efectividad de estas acciones se validarían a través del plan propuesto para el Hallazgo 1 del mencionado informe, en donde se valida la aplicación de la Metodología Integral de Asociatividad – MIA V3. 
De acuerdo con lo anterior, dadas las pruebas de efectividad realizadas por la Oficina de Control Interno en la que se concluyó que el hallazgo 1 del informe OCI-2021-016 se encuentra CERRADO, ya que sus acciones fueron encontradas cumplidas y efectivas, se considera procedente dar por CERRADO el presente hallazgo. </t>
    </r>
  </si>
  <si>
    <t>Esta acción se medirá en cuanto a su cumplimiento con el hallazgo N° 1 del informe OCI-2021-016. Teniendo en cuenta que el Hallazgo No.1 de 2021 se encuentra abierto y sus acciones pendientes de efectividad, las presentes acciones se encuentran pendientes de efectividad, hasta dar el cierre del Hallazgo.</t>
  </si>
  <si>
    <t>Inadecuado seguimiento al cumplimiento del proceso de fortalecimiento asociativo desarrollado por los operadores (Planes de trabajo, Metodología e Implementación).</t>
  </si>
  <si>
    <t xml:space="preserve">2. Elaborar y remitir a la Vicepresidencia de Proyectos una propuesta desde la Dirección de Participación y Asociatividad, que contemple la actualización de los referentes (contratación de personal) en las Unidades Técnicas Territoriales, con el fin de que hagan seguimiento a la etapa de diagnóstico dentro del proceso de fortalecimiento asociativo desarrollado por los operadores. </t>
  </si>
  <si>
    <t>Un (1) documento de propuesta remitido a la Vicepresidencia de Proyectos.</t>
  </si>
  <si>
    <t>Analista T2 – Grado 06</t>
  </si>
  <si>
    <r>
      <rPr>
        <b/>
        <sz val="12"/>
        <rFont val="Arial"/>
        <family val="2"/>
      </rPr>
      <t>Seguimiento 29 de junio de 2020:</t>
    </r>
    <r>
      <rPr>
        <sz val="12"/>
        <rFont val="Arial"/>
        <family val="2"/>
      </rPr>
      <t xml:space="preserve">
El proceso de Promoción y Apoyo ala Asociatividad indicó: En los proyectos de inversión de las vigencias 2020, 2021 y 2022, la Dirección de Participación y Asociatividad ha contemplado los recursos para darle continuidad a la contratación de los enlaces de asociatividad en cada UTT por un periodo que permita implementar a cabalidad la intervención. 
Como resultado, en el 2020 se contó con once (11) profesionales de enlace de asociatividad en las UTT, durante el último trimestre y en la actual vigencia se cuenta con diez (10) enlaces de asociatividad contratados desde el mes de marzo, con quienes se han desarrollado las actividades relacionadas con el fortalecimiento asociativo. Se adjunta la relación de los contratos suscritos con los profesionales de enlace de asociatividad vigencias 2020 y 2021.
</t>
    </r>
    <r>
      <rPr>
        <b/>
        <sz val="12"/>
        <rFont val="Arial"/>
        <family val="2"/>
      </rPr>
      <t xml:space="preserve">Seguimiento 28 de junio de 2023: </t>
    </r>
    <r>
      <rPr>
        <sz val="12"/>
        <rFont val="Arial"/>
        <family val="2"/>
      </rPr>
      <t xml:space="preserve">
Teniendo en cuenta que la acción estaba determinada previamente como cumplida al 100% la Dirección remitió a la Oficina de Control Interno vía correo electrónico del  2 de junio de 2023 la siguiente información para la verificación de la efectividad de la acción: 
1. 37 alistamientos realizados en el 2023 formatos F-PAA-030 debidamente diligenciados.
2. 4 Diagnosticos y planes de fortalecimiento realizados en el 2023 formatos F-PAA-031 debidamente diligenciados. 
3. Retroalimentación del fortalecimiento del mes de abril de 2023
Dicha información fue tomada para la verificación de efectividad como se observa en la casilla Observaciones. </t>
    </r>
  </si>
  <si>
    <r>
      <rPr>
        <b/>
        <sz val="12"/>
        <color theme="1"/>
        <rFont val="Arial"/>
        <family val="2"/>
      </rPr>
      <t>debilidades en la ejecución de las fases plan de trabajo e implementación en el desarrollo de la estrategia de fortalecimiento a la asociatividad.</t>
    </r>
    <r>
      <rPr>
        <sz val="12"/>
        <color theme="1"/>
        <rFont val="Arial"/>
        <family val="2"/>
      </rPr>
      <t xml:space="preserve">
Inconsistencias en la ejecución de las siguientes fases en el desarrollo de la estrategia o plan de fortalecimiento asociativo, relacionadas con: Fase Plan de Trabajo e Implementación: Existencia de un mismo plan de trabajo con características similares para el 100% de las Asociaciones evaluadas, el cual no evidenció fecha de elaboración, concertación con las directivas de la asociación, descripción de metas, responsables, entregables y fechas de ejecución, evidencias insuficientes e inconsistentes de las visitas y talleres realizados por los operadores, falta de cobertura en las actividades y de las necesidades de fortalecimiento o dificultades persistentes en las Asociaciones, e incumplimientos y retrasos de las actividades programadas.</t>
    </r>
  </si>
  <si>
    <t xml:space="preserve">Ausencia de un instrumento metodológico propio de la Agencia de Desarrollo Rural para el Plan de Trabajo e Implementación del fortalecimiento asociativo de organizaciones sociales, comunitarias y productivas rurales. </t>
  </si>
  <si>
    <t>1. Diseñar una estrategia para la generación del plan de trabajo, que contemple las posibles necesidades encontradas en las organizaciones sociales, comunitarias y productivas rurales, acorde a la metodología unificada de fortalecimiento asociativo.</t>
  </si>
  <si>
    <t>Una (1) estrategia diseñada para la generación del plan de trabajo.</t>
  </si>
  <si>
    <t>14/08/2020
28/06/2023</t>
  </si>
  <si>
    <r>
      <rPr>
        <b/>
        <sz val="12"/>
        <rFont val="Arial"/>
        <family val="2"/>
      </rPr>
      <t>Seguimiento 14 de agosto de 2020:</t>
    </r>
    <r>
      <rPr>
        <sz val="12"/>
        <rFont val="Arial"/>
        <family val="2"/>
      </rPr>
      <t xml:space="preserve">
La Dirección de Participación y Asociatividad informó lo siguiente:</t>
    </r>
    <r>
      <rPr>
        <i/>
        <sz val="12"/>
        <rFont val="Arial"/>
        <family val="2"/>
      </rPr>
      <t xml:space="preserve"> "La metodología actualizada para el fomento, la formalización y el fortalecimiento asociativo, unificada bajo el documento estratégico "Metodología Integral de Asociatividad - MIA", y el procedimiento actualizado de "Fortalecimiento a la Asociatividad", incluyen el formato "Plan de Fortalecimiento Asociativo" y la batería de indicadores para adelantar la formulación e implementación del plan de fortalecimiento asociativo con las organizaciones sociales, comunitarias y productivas rurales beneficiarias de PIDAR. La caja de herramientas se encuentra en etapa de adaptación a estrategias virtuales, dada la actual emergencia sanitaria por COVID-19".</t>
    </r>
    <r>
      <rPr>
        <sz val="12"/>
        <rFont val="Arial"/>
        <family val="2"/>
      </rPr>
      <t xml:space="preserve">
De lo anterior, la Oficina de COntrol Interno observó que en la Metodología Integral de Asociatividad - MIA, en el aparte "Desarrollo Metodológico", se describe lo siguiente </t>
    </r>
    <r>
      <rPr>
        <i/>
        <sz val="12"/>
        <rFont val="Arial"/>
        <family val="2"/>
      </rPr>
      <t>"(...)El tercer y último servicio incorporado en la MIA, es el Fortalecimiento asociativo, que se desarrolla en dos fases. La primera, busca que las organizaciones beneficiarias de PIDAR y potenciales beneficiarias de PIDAR, construyan su propio plan de fortalecimiento asociativo, a través de un ejercicio de planeación estratégica, guiado por los profesionales de la Dirección de Participación y Asociatividad, que les permita a su vez, ejecutar autónomamente acciones basadas en sus necesidades y objetivos comunes"</t>
    </r>
    <r>
      <rPr>
        <sz val="12"/>
        <rFont val="Arial"/>
        <family val="2"/>
      </rPr>
      <t xml:space="preserve">. Adicionalmente, en el acápite "FORTALECMIENTO ASOCIATIVO", se describen los objetivos, aclance y estratégias de implementación de este servicio.
</t>
    </r>
    <r>
      <rPr>
        <b/>
        <sz val="12"/>
        <rFont val="Arial"/>
        <family val="2"/>
      </rPr>
      <t xml:space="preserve">Seguimiento 28 de junio de 2023: </t>
    </r>
    <r>
      <rPr>
        <sz val="12"/>
        <rFont val="Arial"/>
        <family val="2"/>
      </rPr>
      <t xml:space="preserve">
Teniendo en cuenta que la acción estaba determinada previamente como cumplida al 100% la Dirección remitió a la Oficina de Control Interno vía correo electrónico del  2 de junio de 2023 la siguiente información para la verificación de la efectividad de la acción: 
1. 37 alistamientos realizados en el 2023 formatos F-PAA-030 debidamente diligenciados.
2. 4 Diagnosticos y planes de fortalecimiento realizados en el 2023 formatos F-PAA-031 debidamente diligenciados. 
3. Retroalimentación del fortalecimiento del mes de abril de 2023
Dicha información fue tomada para la verificación de efectividad como se observa en la casilla Observaciones. </t>
    </r>
  </si>
  <si>
    <r>
      <rPr>
        <b/>
        <sz val="12"/>
        <rFont val="Arial"/>
        <family val="2"/>
      </rPr>
      <t xml:space="preserve">Seguimiento 14 de agosto de 2020:
</t>
    </r>
    <r>
      <rPr>
        <sz val="12"/>
        <rFont val="Arial"/>
        <family val="2"/>
      </rPr>
      <t xml:space="preserve">
La Oficina de Control Interno observó la ejecución de la presente acción, no obstante considera se debe continuar con el seguimiento del presente hallazgo hasta tanto la totalidad de acciones sean ejecutadas en su totalidad y se corrobore la efectividad de las mismas.
</t>
    </r>
    <r>
      <rPr>
        <b/>
        <sz val="12"/>
        <rFont val="Arial"/>
        <family val="2"/>
      </rPr>
      <t xml:space="preserve">Seguimiento 29 de junio de 2021: 
</t>
    </r>
    <r>
      <rPr>
        <sz val="12"/>
        <rFont val="Arial"/>
        <family val="2"/>
      </rPr>
      <t xml:space="preserve">
La Oficina de Control Interno evidenció que en la Metodología Integral de Asociatividad - MIA en el aparte "SEGUIMIENTO METODOLOGÍA INTEGRAL DE ASOCIATIVIDAD", se detallan la batería de indicadores de producto y resultado., la cual conlleva a dar cumplimiento a la acción planteada, no obstante, no fue posible verificar la efectividad de la acción planteada teniendo en cuenta que el indicador de "IMPLEMENTACIÓN PLANES DE FORTALECIMIENTO ASOCIATIVO", no se ha calculado, teniendo en cuenta que los planes de fortalecimiento se implementaran durante el segundo semestre de 2021.
La Oficina de Control Interno observó la ejecución de la presente acción, no obstante, esta pendiente de verificar la efectividad de la acción teniendo en cuenta que hasta el segundo semestre de 2021, se implementaran los planes de fortalecimiento, así mismo, es necesario tener presente que de acuerdo con la acción establecida, esta contratación se hace con el fin de :"(...)que hagan seguimiento a la etapa de plan de trabajo e implementación dentro del proceso de fortalecimiento asociativo (...)"
</t>
    </r>
    <r>
      <rPr>
        <b/>
        <sz val="12"/>
        <rFont val="Arial"/>
        <family val="2"/>
      </rPr>
      <t xml:space="preserve">
Seguimiento 28 de junio de 2023:
</t>
    </r>
    <r>
      <rPr>
        <sz val="12"/>
        <rFont val="Arial"/>
        <family val="2"/>
      </rPr>
      <t xml:space="preserve">
Una vez validados los soportes de las metas propuestas para dar cumplimiento a las acciones del presente hallazgo se puede evidenciar que estos fueron recibidos y validados satisfactoriamente lo que enmarca estas dos (2) acciones como cumplidas. 
Ahora bien, teniendo en cuenta el fundamento del hallazgo y sus causas identificadas como “Ausencia de un instrumento metodológico propio de la Agencia de Desarrollo Rural para el Plan de Trabajo e Implementación del fortalecimiento asociativo de organizaciones sociales, comunitarias y productivas rurales.” e “Inadecuado seguimiento al cumplimiento del proceso de fortalecimiento asociativo desarrollado por los operadores (Planes de trabajo, Metodología e Implementación).” Es importante mencionar que la Dirección ha realizado en el año 2022 y 2023 actualizaciones en su documentación tal como la Metodología Integral de Asociatividad – MIA Código: MO-PAA-001, el Procedimiento de Fortalecimiento a la Asociatividad Código: PR-PAA-002 y el Procedimiento de Fomento a la Asociatividad Código: PR-PAA-001 con los respectivos formatos que se deben incluir en el proceso, teniendo en cuenta lo anterior y al evidenciar situaciones similares en el informe OCI-2021-016 la efectividad de estas acciones se corroborarían a través del plan de mejoramiento propuesto para el Hallazgo 1 del mencionado informe, en donde se valida la aplicación de la Metodología Integral de Asociatividad – MIA V3. 
De acuerdo con lo anterior, dadas las pruebas de efectividad realizadas por la Oficina de Control Interno en la que se concluyó que el hallazgo 1 del informe OCI-2021-016 se encuentra CERRADO, ya que sus acciones fueron encontradas cumplidas y efectivas, se considera procedente dar por CERRADO el presente hallazgo. </t>
    </r>
  </si>
  <si>
    <t>2. Diseñar los módulos, cajas de herramientas y baterías de indicadores necesarios para la implementación del plan de trabajo del fortalecimiento asociativo.</t>
  </si>
  <si>
    <t>Un (1) diseño que contemple módulos, cajas de herramientas y baterías de indicadores necesarios para la implementación del plan de trabajo del fortalecimiento asociativo.</t>
  </si>
  <si>
    <t>29/06/2021
28/062023</t>
  </si>
  <si>
    <r>
      <rPr>
        <b/>
        <sz val="12"/>
        <rFont val="Arial"/>
        <family val="2"/>
      </rPr>
      <t>Seguimiento 29 de junio de 2021:</t>
    </r>
    <r>
      <rPr>
        <sz val="12"/>
        <rFont val="Arial"/>
        <family val="2"/>
      </rPr>
      <t xml:space="preserve">
La Dirección de Participación y Asociatividad informó lo siguiente:</t>
    </r>
    <r>
      <rPr>
        <i/>
        <sz val="12"/>
        <rFont val="Arial"/>
        <family val="2"/>
      </rPr>
      <t xml:space="preserve"> "La metodología actualizada para el fomento, la formalización y el fortalecimiento asociativo, unificada bajo el documento estratégico "Metodología Integral de Asociatividad - MIA", y el procedimiento actualizado de "Fortalecimiento a la Asociatividad", incluyen el formato "Plan de Fortalecimiento Asociativo" y la batería de indicadores para adelantar la formulación e implementación del plan de fortalecimiento asociativo con las organizaciones sociales, comunitarias y productivas rurales beneficiarias de PIDAR. La caja de herramientas se encuentra en etapa de adaptación a estrategias virtuales, dada la actual emergencia sanitaria por COVID-19".</t>
    </r>
    <r>
      <rPr>
        <sz val="12"/>
        <rFont val="Arial"/>
        <family val="2"/>
      </rPr>
      <t xml:space="preserve">
De lo anterior, la Oficina de Control Interno observó que en la Metodología Integral de Asociatividad - MIA, adoptado el 10 de junio de 2020, en el aparte "SEGUIMIENTO METODOLOGÍA INTEGRAL DE ASOCIATIVIDAD", se detallan la batería de indicadores de producto y resultado.
No obstante lo anterior, e debe tener presente lo manifestado por los responsables del proceso, respecto a que la caja de herramientas se encientr en etapa de adaptación a estrategias virtuales.
</t>
    </r>
    <r>
      <rPr>
        <b/>
        <sz val="12"/>
        <rFont val="Arial"/>
        <family val="2"/>
      </rPr>
      <t xml:space="preserve">Seguimiento 28 de junio de 2023: 
</t>
    </r>
    <r>
      <rPr>
        <sz val="12"/>
        <rFont val="Arial"/>
        <family val="2"/>
      </rPr>
      <t xml:space="preserve">Teniendo en cuenta que la acción estaba determinada previamente como cumplida al 100% la Dirección remitió a la Oficina de Control Interno vía correo electrónico del  2 de junio de 2023 la siguiente información para la verificación de la efectividad de la acción: 
1. 37 alistamientos realizados en el 2023 formatos F-PAA-030 debidamente diligenciados.
2. 4 Diagnosticos y planes de fortalecimiento realizados en el 2023 formatos F-PAA-031 debidamente diligenciados. 
3. Retroalimentación del fortalecimiento del mes de abril de 2023
Dicha información fue tomada para la verificación de efectividad como se observa en la casilla Observaciones. </t>
    </r>
  </si>
  <si>
    <t xml:space="preserve">3. Elaborar y remitir a la Vicepresidencia de Proyectos una propuesta desde la Dirección de Participación y Asociatividad, que contemple la actualización de los referentes (contratación de personal) en las Unidades Técnicas Territoriales, con el fin de que hagan seguimiento a la etapa de plan de trabajo e implementación dentro del proceso de fortalecimiento asociativo desarrollado por los operadores. </t>
  </si>
  <si>
    <t>29/06/2021
28/06/2023</t>
  </si>
  <si>
    <r>
      <rPr>
        <b/>
        <sz val="12"/>
        <rFont val="Arial"/>
        <family val="2"/>
      </rPr>
      <t>Seguimiento 29 de junio de 2021:</t>
    </r>
    <r>
      <rPr>
        <sz val="12"/>
        <rFont val="Arial"/>
        <family val="2"/>
      </rPr>
      <t xml:space="preserve">
El proceso de Promoción y Apoyo ala Asociatividad indicó: En los proyectos de inversión de las vigencias 2020, 2021 y 2022, la Dirección de Participación y Asociatividad ha contemplado los recursos para darle continuidad a la contratación de los enlaces de asociatividad en cada UTT por un periodo que permita implementar a cabalidad la intervención. 
Como resultado, en el 2020 se contó con once (11) profesionales de enlace de asociatividad en las UTT, durante el último trimestre y en la actual vigencia se cuenta con diez (10) enlaces de asociatividad contratados desde el mes de marzo, con quienes se han desarrollado las actividades relacionadas con el fortalecimiento asociativo. Se adjunta la relación de los contratos suscritos con los profesionales de enlace de asociatividad vigencias 2020 y 2021.
</t>
    </r>
    <r>
      <rPr>
        <b/>
        <sz val="12"/>
        <rFont val="Arial"/>
        <family val="2"/>
      </rPr>
      <t xml:space="preserve">Seguimiento 28 de junio de 2023: </t>
    </r>
    <r>
      <rPr>
        <sz val="12"/>
        <rFont val="Arial"/>
        <family val="2"/>
      </rPr>
      <t xml:space="preserve">
Teniendo en cuenta que la acción estaba determinada previamente como cumplida al 100% la Dirección remitió a la Oficina de Control Interno vía correo electrónico del  2 de junio de 2023 la siguiente información para la verificación de la efectividad de la acción: 
1. 37 alistamientos realizados en el 2023 formatos F-PAA-030 debidamente diligenciados.
2. 4 Diagnosticos y planes de fortalecimiento realizados en el 2023 formatos F-PAA-031 debidamente diligenciados. 
3. Retroalimentación del fortalecimiento del mes de abril de 2023
Dicha información fue tomada para la verificación de efectividad como se observa en la casilla Observaciones. </t>
    </r>
  </si>
  <si>
    <r>
      <rPr>
        <b/>
        <sz val="12"/>
        <color theme="1"/>
        <rFont val="Arial"/>
        <family val="2"/>
      </rPr>
      <t>Inadecudo seguimiento al fortalecimiento asociativo</t>
    </r>
    <r>
      <rPr>
        <sz val="12"/>
        <color theme="1"/>
        <rFont val="Arial"/>
        <family val="2"/>
      </rPr>
      <t xml:space="preserve">
Inconsistencias en la ejecución de las siguientes fases en el desarrollo de la estrategia o plan de fortalecimiento asociativo, relacionadas con: Fase Seguimiento: Falta de evidencia de la ejecución de esta fase, ausencia de aplicación de la batería de indicadores, incongruencia entre el formato de informe de seguimiento y las temáticas del fortalecimiento, inconsistencias en el enfoque del informe de seguimiento, falta de concepto o estado del cumplimiento del Plan de Trabajo, ausencia de periodicidad para realizar el seguimiento, y no generación de alertas tempranas y recomendaciones.</t>
    </r>
  </si>
  <si>
    <t>1. Diseñar una estrategia para ejecutar el seguimiento del proceso de fortalecimiento asociativo, que tenga en cuenta la medición del impacto de los indicadores propuestos en la etapa de implementación, acorde a la metodología unificada.</t>
  </si>
  <si>
    <t>Una (1) estrategia diseñada para la ejecución del seguimiento al proceso de fortalecimiento asociativo</t>
  </si>
  <si>
    <t>14/08/2020
6/07/2023</t>
  </si>
  <si>
    <r>
      <rPr>
        <b/>
        <sz val="12"/>
        <rFont val="Arial"/>
        <family val="2"/>
      </rPr>
      <t>Seguimiento 14 de agosto de 2020:</t>
    </r>
    <r>
      <rPr>
        <sz val="12"/>
        <rFont val="Arial"/>
        <family val="2"/>
      </rPr>
      <t xml:space="preserve">
Teniendo en cuenta que la actualización de la documentación del proceso se realizó a la luz del nuevo reglamento operativo para los PIDAR, en el marco del proceso "Promoción y Apoyo a la Asociatividad" y del procedimiento "Fortalecimiento a la Asociatividad", se incluyó de manera específica el apoyo que la Dirección de Participación y Asociatividad brindará a la Dirección de Seguimiento y  Control al seguimiento a la implementación de los planes de fortalecimiento asociativo, en cumplimiento a lo establecido en el numeral 10 del Acuerdo 010 de 2019, por lo cual actualmente no es procedente diseñar un documento independiente como estrategia para la ejecución del seguimiento al fortalecimiento asociativo. 
Al verificar el procedimiento ""Fortalecimiento a la Asociatividad" Código PR-PPA-002", se observó que en las condiciones especiales, en el aparte "Monitoreo y seguimiento", se estableció lo siguiente:
</t>
    </r>
    <r>
      <rPr>
        <i/>
        <sz val="12"/>
        <rFont val="Arial"/>
        <family val="2"/>
      </rPr>
      <t xml:space="preserve">"Conforme a lo establecido en el numeral 10 del Acuerdo 010 de 2019, la Vicepresidencia de Proyectos a través de la Dirección de Seguimiento y Control realiza labores de monitoreo y seguimiento a la ejecución de los PIDAR. A su vez, la Dirección de Participación y Asociatividad brindará apoyo a la Dirección de Seguimiento y Control para el seguimiento a los planes de fortalecimiento asociativo definidos, el cual consiste en:
- Consolidar y brindar a la Dirección de Seguimiento y Control información relevante, relacionada con los Planes de Fortalecimiento estructurados.
- Definir el cronograma de actividades contenido en los Planes de Fortalecimiento Asociativo que permita adelantar el seguimiento a los mismos.
- Adoptar las medidas de mejoramiento a que haya lugar, conforme a la retroalimentación recibida por parte de la Dirección de Seguimiento y Control posterior al seguimiento.
De otra parte, la efectividad del proceso de fortalecimiento asociativo se medirá a través del indicador definido en la batería de indicadores del documento estratégico MIA".
</t>
    </r>
    <r>
      <rPr>
        <b/>
        <sz val="12"/>
        <rFont val="Arial"/>
        <family val="2"/>
      </rPr>
      <t xml:space="preserve">Seguimiento 6 de julio de 2023: </t>
    </r>
    <r>
      <rPr>
        <i/>
        <sz val="12"/>
        <rFont val="Arial"/>
        <family val="2"/>
      </rPr>
      <t xml:space="preserve">
</t>
    </r>
    <r>
      <rPr>
        <sz val="12"/>
        <rFont val="Arial"/>
        <family val="2"/>
      </rPr>
      <t xml:space="preserve">Teniendo en cuenta que la acción estaba determinada previamente como cumplida al 100% la Dirección remitió a la Oficina de Control Interno vía correo electrónico del  2 de junio de 2023 la siguiente información para la verificación de la efectividad de la acción: 
1. 37 alistamientos realizados en el 2023 formatos F-PAA-030 debidamente diligenciados.
2. 4 Diagnosticos y planes de fortalecimiento realizados en el 2023 formatos F-PAA-031 debidamente diligenciados. 
3. Retroalimentación del fortalecimiento del mes de abril de 2023
4.Soportes de la implementación de la estrategia SOMOS con dos de las cohorte de grupos de productores que manifestaron su interés de formalizar o intregrar organizaciones sociales, comunitarias o productivas rurales en 2022
5. Informe Mensual de Monitoreo del 01 al 31 de diciembre de 2022. 
Dicha información fue tomada para la verificación de efectividad como se observa en la casilla Observaciones. </t>
    </r>
  </si>
  <si>
    <r>
      <rPr>
        <b/>
        <sz val="12"/>
        <color theme="1"/>
        <rFont val="Arial"/>
        <family val="2"/>
      </rPr>
      <t xml:space="preserve">Seguimiento 27 de marzo 2020:
</t>
    </r>
    <r>
      <rPr>
        <sz val="12"/>
        <color theme="1"/>
        <rFont val="Arial"/>
        <family val="2"/>
      </rPr>
      <t xml:space="preserve">
La Oficina de Control Interno observó la ejecución de la presente acción, no obstante considera se debe continuar con el seguimiento del presente hallazgo hasta tanto la totalidad de acciones sean ejecutadas en su totalidad y se corrobore la efectividad de las mismas.
</t>
    </r>
    <r>
      <rPr>
        <b/>
        <sz val="12"/>
        <color theme="1"/>
        <rFont val="Arial"/>
        <family val="2"/>
      </rPr>
      <t xml:space="preserve">Seguimiento 14 de agosto 2020: 
</t>
    </r>
    <r>
      <rPr>
        <sz val="12"/>
        <color theme="1"/>
        <rFont val="Arial"/>
        <family val="2"/>
      </rPr>
      <t xml:space="preserve">
La Oficina de Control Interno observó que en la actualización al procedimiento PR-PPA-002 "Fortalecimiento a la Asociatividad", se incorporó lo relacionado con el seguimiento y monitoreo a los planes de fortalecimiento asociativo. No obstante, este no define específicamente como se desarrollará la actividad de seguimiento por parte de la Dirección de Participación y Asociatividad y que actividades y resultados contemplará este seguimiento buscando atacar las deficiencias observadas durante la auditoria, así como no se aborda lo descrito en la acción, respecto a que dicha estrategia de seguimiento  tenga en cuenta la medición del impacto de los indicadores propuestos en la etapa de implementación, acorde a la metodología unificada.
</t>
    </r>
    <r>
      <rPr>
        <b/>
        <sz val="12"/>
        <color theme="1"/>
        <rFont val="Arial"/>
        <family val="2"/>
      </rPr>
      <t xml:space="preserve">Seguimiento 29 de junio de 2021:
</t>
    </r>
    <r>
      <rPr>
        <sz val="12"/>
        <color theme="1"/>
        <rFont val="Arial"/>
        <family val="2"/>
      </rPr>
      <t xml:space="preserve">La Oficina de Control Interno observó la ejecución de la presente acción, no obstante, esta pendiente de verificar la efectividad de la acción teniendo en cuenta que hasta el segundo semestre de 2021, se implementaran los planes de fortalecimiento, así mismo, es necesario tener presente que de acuerdo con la acción establecida, esta contratación se hace con el fin de :"(...)de que hagan seguimiento a la etapa de seguimiento dentro del proceso de fortalecimiento asociativo (...)"
</t>
    </r>
    <r>
      <rPr>
        <b/>
        <sz val="12"/>
        <color theme="1"/>
        <rFont val="Arial"/>
        <family val="2"/>
      </rPr>
      <t xml:space="preserve">Seguimiento 6 de julio de 2023:
</t>
    </r>
    <r>
      <rPr>
        <sz val="12"/>
        <color theme="1"/>
        <rFont val="Arial"/>
        <family val="2"/>
      </rPr>
      <t xml:space="preserve">
Una vez validados los soportes de las metas propuestas para dar cumplimiento a las acciones del presente hallazgo se puede evidenciar que estos fueron recibidos y validados satisfactoriamente lo que enmarca estas tres (3) acciones como cumplidas. 
Ahora bien, teniendo en cuenta el fundamento del hallazgo y sus causas identificadas como “Inadecuado seguimiento al cumplimiento del proceso de fortalecimiento asociativo desarrollado por los operadores (Planes de trabajo, Metodología e Implementación).” Y “Falta de programación de visitas o cronograma de seguimiento a los planes de fortalecimiento asociativo, en conjunto con el operador, con una periodicidad adecuada y acorde con las necesidades de cada Asociación.” Es importante mencionar que la Dirección ha realizado en el año 2022 y 2023 actualizaciones en su documentación tal como la Metodología Integral de Asociatividad – MIA Código: MO-PAA-001, el Procedimiento de Fortalecimiento a la Asociatividad Código: PR-PAA-002 y el Procedimiento de Fomento a la Asociatividad Código: PR-PAA-001 con los respectivos formatos que se deben incluir en el proceso, teniendo en cuenta lo anterior y al evidenciar situaciones similares en el informe OCI-2021-016 la efectividad de estas acciones se corroborarían a través del plan de mejoramiento propuesto para los Hallazgos 1,4 y 5 de este, en donde se valida la aplicación de la Metodología Integral de Asociatividad – MIA V3. 
De acuerdo con lo anterior, dadas las pruebas de efectividad realizadas por la Oficina de Control Interno en la que se concluyó que los hallazgos 1, 4 y 5 del informe OCI-2021-016 se encuentran CERRADOS, ya que sus acciones fueron encontradas cumplidas y efectivas, se considera procedente dar por CERRADO el presente hallazgo. </t>
    </r>
  </si>
  <si>
    <t>Esta acción se medirá en cuanto a su cumplimiento con el hallazgo N° 1, 4 Y 5 del informe OCI-2021-016. Teniendo en cuenta que en seguimiento de 2022 se los hallazgos 1, 4  y 5 se encuentran abiertos y la mayoria de sus acciones penduientes de efectividad, la accion quedara abierta hasta que se de el cierre de los hallazgos mencionados.</t>
  </si>
  <si>
    <t>2. Elaborar y remitir a la Vicepresidencia de Proyectos una propuesta desde la Dirección de Participación y Asociatividad, que contemple la actualización de los referentes (contratación de personal) en las Unidades Técnicas Territoriales, con el fin de que hagan seguimiento a la etapa de seguimiento dentro del proceso de fortalecimiento asociativo desarrollado por los operadores.</t>
  </si>
  <si>
    <t>29/06/2021
6/07/2023</t>
  </si>
  <si>
    <r>
      <rPr>
        <b/>
        <sz val="12"/>
        <rFont val="Arial"/>
        <family val="2"/>
      </rPr>
      <t>Seguimiento 29 de junio de 2021:</t>
    </r>
    <r>
      <rPr>
        <sz val="12"/>
        <rFont val="Arial"/>
        <family val="2"/>
      </rPr>
      <t xml:space="preserve">
El proceso de Promoción y Apoyo ala Asociatividad indicó: En los proyectos de inversión de las vigencias 2020, 2021 y 2022, la Dirección de Participación y Asociatividad ha contemplado los recursos para darle continuidad a la contratación de los enlaces de asociatividad en cada UTT por un periodo que permita implementar a cabalidad la intervención. 
Como resultado, en el 2020 se contó con once (11) profesionales de enlace de asociatividad en las UTT, durante el último trimestre y en la actual vigencia se cuenta con diez (10) enlaces de asociatividad contratados desde el mes de marzo, con quienes se han desarrollado las actividades relacionadas con el fortalecimiento asociativo. Se adjunta la relación de los contratos suscritos con los profesionales de enlace de asociatividad vigencias 2020 y 2021.
</t>
    </r>
    <r>
      <rPr>
        <b/>
        <sz val="12"/>
        <rFont val="Arial"/>
        <family val="2"/>
      </rPr>
      <t xml:space="preserve">Seguimiento 6 de julio de 2023: </t>
    </r>
    <r>
      <rPr>
        <sz val="12"/>
        <rFont val="Arial"/>
        <family val="2"/>
      </rPr>
      <t xml:space="preserve">
Teniendo en cuenta que la acción estaba determinada previamente como cumplida al 100% la Dirección remitió a la Oficina de Control Interno vía correo electrónico del  2 de junio de 2023 la siguiente información para la verificación de la efectividad de la acción: 
1. 37 alistamientos realizados en el 2023 formatos F-PAA-030 debidamente diligenciados.
2. 4 Diagnosticos y planes de fortalecimiento realizados en el 2023 formatos F-PAA-031 debidamente diligenciados. 
3. Retroalimentación del fortalecimiento del mes de abril de 2023
4.Soportes de la implementación de la estrategia SOMOS con dos de las cohorte de grupos de productores que manifestaron su interés de formalizar o intregrar organizaciones sociales, comunitarias o productivas rurales en 2022
5. Informe Mensual de Monitoreo del 01 al 31 de diciembre de 2022. 
Dicha información fue tomada para la verificación de efectividad como se observa en la casilla Observaciones. </t>
    </r>
  </si>
  <si>
    <t>Esta acción se medirá en cuanto a su cumplimiento con el hallazgo N° 1 del informe OCI-2021-016.Teniendo en cuenta que el Hallazgo No.1 de 2021 se encuentra abierto y sus acciones pendientes de efectividad, las presentes acciones se encuentran pendientes de efectividad, hasta dar el cierre del Hallazgo.</t>
  </si>
  <si>
    <t>Falta de programación de visitas o cronograma de seguimiento a los planes de fortalecimiento asociativo, en conjunto con el operador, con una periodicidad adecuada y acorde con las necesidades de cada Asociación.</t>
  </si>
  <si>
    <t>3. A través del Supervisor de los convenios, solicitar a los operadores el cronograma mensual de visitas a realizar a las organizaciones sociales, comunitarias y productivas rurales dentro del proceso de fortalecimiento asociativo.</t>
  </si>
  <si>
    <t xml:space="preserve">Un (1) correo electrónico al supervisor de los convenios, con el fin de solicitar a los operadores el cronograma mensual de visitas </t>
  </si>
  <si>
    <t>27/03/2020
6/07/2023</t>
  </si>
  <si>
    <r>
      <rPr>
        <b/>
        <sz val="12"/>
        <rFont val="Arial"/>
        <family val="2"/>
      </rPr>
      <t>Seguimiento 27 de  marzo de 2020:</t>
    </r>
    <r>
      <rPr>
        <sz val="12"/>
        <rFont val="Arial"/>
        <family val="2"/>
      </rPr>
      <t xml:space="preserve">
Se observó que mediante correo electrónico del 19 de junio de 2019, se solicitó a los supervisores de los convenios técnicos de cooperación FAO y UNODC la remisión del cronograma del equipo de fortalecimiento asociativo FAO y UNODC.
Producto de dicha solicitud, se evidenció que en el marco de la articulación etre supervisores de convenios de cooperación con FAO y UNODC y la Dirección de Participación y Apoyo a la Asociatividad, se obtuvo los cronogramas de las actividades de fortalecimiento asociativo a ejecutar por FAO y UNODC durante los meses de agosto, septiembre y octubre de 2019. 
Teniendo en cuenta que producto de los cronogramas obtenidos se llevó a cabo la realización de comisiones para realizar un seguimiento articulado entre las entidades cooperantes y la ADR, se considera que la acción ha sido efectiva.
</t>
    </r>
    <r>
      <rPr>
        <b/>
        <sz val="12"/>
        <rFont val="Arial"/>
        <family val="2"/>
      </rPr>
      <t xml:space="preserve">
Seguimiento 6 de julio de 2023: 
</t>
    </r>
    <r>
      <rPr>
        <sz val="12"/>
        <rFont val="Arial"/>
        <family val="2"/>
      </rPr>
      <t xml:space="preserve">
Teniendo en cuenta que la acción estaba determinada previamente como cumplida al 100% la Dirección remitió a la Oficina de Control Interno vía correo electrónico del  2 de junio de 2023 la siguiente información para la verificación de la efectividad de la acción: 
1. 37 alistamientos realizados en el 2023 formatos F-PAA-030 debidamente diligenciados.
2. 4 Diagnosticos y planes de fortalecimiento realizados en el 2023 formatos F-PAA-031 debidamente diligenciados. 
3. Retroalimentación del fortalecimiento del mes de abril de 2023
4.Soportes de la implementación de la estrategia SOMOS con dos de las cohorte de grupos de productores que manifestaron su interés de formalizar o intregrar organizaciones sociales, comunitarias o productivas rurales en 2022
5. Informe Mensual de Monitoreo del 01 al 31 de diciembre de 2022. 
Dicha información fue tomada para la verificación de efectividad como se observa en la casilla Observaciones. </t>
    </r>
  </si>
  <si>
    <t>4. Elaborar y ejecutar una (1) programación de visitas de seguimiento por parte de la Dirección de Participación y Asociatividad, de acuerdo con la disponibilidad del recurso humano.</t>
  </si>
  <si>
    <t>Una (1) programación de visitas</t>
  </si>
  <si>
    <t>Gestor T1 – G13 o Analista T2 – G06 o Técnico Asistencial 01 – G12</t>
  </si>
  <si>
    <t>14/08/2020
6/7/2023</t>
  </si>
  <si>
    <r>
      <rPr>
        <b/>
        <sz val="12"/>
        <rFont val="Arial"/>
        <family val="2"/>
      </rPr>
      <t>Seguimiento 14 de agosto de 2020:</t>
    </r>
    <r>
      <rPr>
        <sz val="12"/>
        <rFont val="Arial"/>
        <family val="2"/>
      </rPr>
      <t xml:space="preserve">
La Oficina de Control Interno observó la programación de comisiones para los meses de septiembre y octubre de 2019, con el objetivo de realizar seguimiento a asociaciones, en lo correspondiente al fortalecimiento y fomento a la asociatividad. Así mismo se hizo entrega de ocho (8) informes de las comisiones efectuadas.
Dado que la programación de visitas de seguimiento por parte de la Dirección de Participación y Asociatividad, se realizaba mensualmente, de acuerdo a los cronogramas compartidos por el operador al inicio de cada mes y la disponibilidad del recurso humano de la Dirección; estas actividades fueron realmente ejecutadas hasta el mes de noviembre de 2019 (es importante resaltar las disposiciones administrativas de la entidad en cuanto a la realización de comisiones durante la terminación y el inicio de cada vigencia). Durante esta vigencia, el primer cronograma compartido fue del mes de abril de 2020 de UNODC; sin embargo, debido al aislamiento obligatorio declarado por la emergencia sanitaria por COVID - 19, este año no se ha realizado programación de visitas. Adicionalmente, teniendo en cuenta la actualización de procedimientos a la luz del nuevo reglamento operativo para los PIDAR, en el marco del proceso "Promoción y Apoyo a la Asociatividad" y del procedimiento "Fortalecimiento a la Asociatividad", se incluyó de manera específica el apoyo que la Dirección de Participación y Asociatividad brindará a la Dirección de Seguimiento y  Control al seguimiento a la implementación de los planes de fortalecimiento asociativo, en cumplimiento a lo establecido en el numeral 10 del Acuerdo 010 de 2019, por lo cual esta acción no se seguirá realizando. 
</t>
    </r>
    <r>
      <rPr>
        <b/>
        <sz val="12"/>
        <rFont val="Arial"/>
        <family val="2"/>
      </rPr>
      <t xml:space="preserve">Seguimiento 6 de julio de 2023: </t>
    </r>
    <r>
      <rPr>
        <sz val="12"/>
        <rFont val="Arial"/>
        <family val="2"/>
      </rPr>
      <t xml:space="preserve">
Teniendo en cuenta que la acción estaba determinada previamente como cumplida al 100% la Dirección remitió a la Oficina de Control Interno vía correo electrónico del  2 de junio de 2023 la siguiente información para la verificación de la efectividad de la acción: 
1. 37 alistamientos realizados en el 2023 formatos F-PAA-030 debidamente diligenciados.
2. 4 Diagnosticos y planes de fortalecimiento realizados en el 2023 formatos F-PAA-031 debidamente diligenciados. 
3. Retroalimentación del fortalecimiento del mes de abril de 2023
4.Soportes de la implementación de la estrategia SOMOS con dos de las cohorte de grupos de productores que manifestaron su interés de formalizar o intregrar organizaciones sociales, comunitarias o productivas rurales en 2022
5. Informe Mensual de Monitoreo del 01 al 31 de diciembre de 2022. 
Dicha información fue tomada para la verificación de efectividad como se observa en la casilla Observaciones. </t>
    </r>
  </si>
  <si>
    <t>Inconsistencias en la ejecución de las siguientes fases en el desarrollo de la estrategia o plan de fortalecimiento asociativo, relacionadas con: Fase Evaluación: Falta de remisión línea base a la Dirección de Seguimiento y Control para su estudio y ausencia de aplicación de batería de indicadores para el plan de fortalecimiento comparado con la línea base.</t>
  </si>
  <si>
    <t>Falta de articulación entre la Dirección de Participación y Asociatividad y la Dirección de Seguimiento y Control.</t>
  </si>
  <si>
    <t>1. Convocar y realizar una reunión con la Dirección de Seguimiento y Control, para elaborar el cronograma de mesas de trabajo mensuales.</t>
  </si>
  <si>
    <t xml:space="preserve">Una (1) comunicación de convocatoria y acta de la reunión, cronograma concertado  </t>
  </si>
  <si>
    <r>
      <rPr>
        <b/>
        <sz val="12"/>
        <rFont val="Arial"/>
        <family val="2"/>
      </rPr>
      <t xml:space="preserve">Seguimiento 14 de agosto de 2020: </t>
    </r>
    <r>
      <rPr>
        <sz val="12"/>
        <rFont val="Arial"/>
        <family val="2"/>
      </rPr>
      <t xml:space="preserve">
La Dirección de Participación y Asociatividad el 3 de julio de 2020 manifestó lo siguiente: </t>
    </r>
    <r>
      <rPr>
        <i/>
        <sz val="12"/>
        <rFont val="Arial"/>
        <family val="2"/>
      </rPr>
      <t>"En el marco de la actualización de la documentación del proceso a la luz del nuevo reglamento operativo para los PIDAR, la Dirección de Participación y Asociatividad - DPA, ha realizado articulación con la Dirección de Seguimiento y Control para establecer el apoyo que se prestará desde la DPA, para la realizar el seguimiento a los planes de fortalecimiento asociativo, responsabilidad actual de la DSC; sin embargo, aprobada dicha actualización documental, la DPA realizará una mesa de trabajo con la Vicepresidencia de Proyectos durante el mes de julio, con el fin de reformular el Plan de Mejoramiento del presente hallazgo, toda vez que las actividades propuestas en el plan de mejoramiento actual no son procedentes a las actividades de la Dirección. 
Luego de realizada esta reunión, se elevará la propuesta mediante comunicación oficial a la Oficina de Control Interno".</t>
    </r>
    <r>
      <rPr>
        <sz val="12"/>
        <rFont val="Arial"/>
        <family val="2"/>
      </rPr>
      <t xml:space="preserve">
</t>
    </r>
    <r>
      <rPr>
        <b/>
        <sz val="12"/>
        <rFont val="Arial"/>
        <family val="2"/>
      </rPr>
      <t xml:space="preserve">Seguimiento 28 de junio de 2023: </t>
    </r>
    <r>
      <rPr>
        <sz val="12"/>
        <rFont val="Arial"/>
        <family val="2"/>
      </rPr>
      <t xml:space="preserve">
Teniendo en cuenta que la acción estaba determinada previamente como cumplida al 100% la Dirección remitió a la Oficina de Control Interno vía correo electrónico del  2 de junio de 2023 la siguiente información para la verificación de la efectividad de la acción: 
1. 37 alistamientos realizados en el 2023 formatos F-PAA-030 debidamente diligenciados.
2. 4 Diagnosticos y planes de fortalecimiento realizados en el 2023 formatos F-PAA-031 debidamente diligenciados. 
3. Retroalimentación del fortalecimiento del mes de abril de 2023
Dicha información fue tomada para la verificación de efectividad como se observa en la casilla Observaciones. </t>
    </r>
  </si>
  <si>
    <r>
      <rPr>
        <b/>
        <sz val="12"/>
        <rFont val="Arial"/>
        <family val="2"/>
      </rPr>
      <t xml:space="preserve">Seguimiento 14 de agosto de 2020: 
</t>
    </r>
    <r>
      <rPr>
        <sz val="12"/>
        <rFont val="Arial"/>
        <family val="2"/>
      </rPr>
      <t xml:space="preserve">
Teniendo en cuenta que se manifiestó que no son procedentes las actividades acá propuestas a causa de la actualización de los procedimientos asociados al proceso, se debo formular nuevas acciones y comunicarlas formalmente a la Oficina de Control Interno, para lo cual, se debe tener presente lo que se indicó en la valoración realizada por la Oficina de Control Interno al  plan de mejoramiento propuesto, en cuanto a que se debe proponer actividades preventivas para evitar se reitere la situación evidenciada.
Se debe priorizar las gestiones necesarias para buscar el cierre del presente hallazgo, por cuanto el mismo se encuentra vencido.
</t>
    </r>
    <r>
      <rPr>
        <b/>
        <sz val="12"/>
        <rFont val="Arial"/>
        <family val="2"/>
      </rPr>
      <t xml:space="preserve">Seguimiento 28 de junio de 2023:
</t>
    </r>
    <r>
      <rPr>
        <sz val="12"/>
        <rFont val="Arial"/>
        <family val="2"/>
      </rPr>
      <t xml:space="preserve"> 
Teniendo en cuenta las verificaciones realizadas por el equipo auditor en la revisión anterior, es importante mencionar que estas acciones fueron determinadas como cumplidas al remitir los soportes correspondientes al cumplimiento de las metas establecidas. 
Ahora bien, la Oficina de Control Interno con el fin de validar la efectividad de las acciones tomadas para mitigar el hallazgo No. 4 del presente informe realizó las siguientes validaciones aclarando que la metodología cambió y es pertinente evaluar la actual:
De acuerdo con la Metodología Integral de Asociatividad MO-PAA-001 en su Numeral 5.5 Fortalecimiento asociativo Alcance: (…) La estrategia se desarrolla en cuatro etapas: se inicia con el alistamiento organizacional asociativo, que consiste en un primer acercamiento. Se continúa con el diagnostico participativo que inicia con una validación de lo hallado en la primera etapa. Se da paso a la Planeación estratégica que permite al equipo de profesionales de la DPA instalar capacitades en la organización. La última etapa consiste en acompañar la implementación de los planes de fortalecimiento asociativo (…)
Teniendo en cuenta lo anterior y lo dispuesto en el Instructivo para la Prestación del Servicio de Fortalecimiento Asociativo IN-PAA-001 cuyo objetivo es “Orientar a los profesionales encargados de prestar el servicio de fortalecimiento asociativo, para que tengan claridad en el orden, tiempo establecido, reglas y responsabilidades de las actividades que llevarán a cabo para su correcta implementación.”  La Oficina de Control Interno realizó las siguientes validaciones: 
•	Para la verificación de la etapa de “Alistamiento”: 
De acuerdo con la información remitida por la Dirección en lo corrido del 2023 se realizaron 37 alistamientos, por ende se procedió a extraer una muestra de tres (3) asociaciones (Asociación Campesina para el Desarrollo Social Integral de Acacias, Asociación de Ganaderos de El Castillo, Comité de Pescadores Artesanales de la Poza de Mendihuaca), con el fin de validar características del Formato F-PAA-030 Alistamiento Organizacional  actualizado y formalizado en Isolución el 22 de junio de 2022 en temas como: Totalidad de campos diligenciados, adecuada calificación de acuerdo con lo establecido en el numeral 5 del Procedimiento PR-PAA-002 Fortalecimiento a la Asociatividad del 9 de mayo de 2023, Diseño del formato que permita contar con espacios de retroalimentación en aspectos de calidad, completitud y coherencia de lo diligenciado y demás temas que dieron lugar al hallazgo obteniendo un resultado satisfactorio en la validación, dicha validación podrá validarse al detalle en el PT Efectividad Acciones 1.1.1, 1.1.2, 1.1.3, 1.1.4 y 2 Hoja “Alistamiento”
•	Para la verificación de la etapa de “Diagnostico”: 
De acuerdo con la información remitida por la Dirección en lo corrido del 2023 se realizaron cuatro (4) diagnósticos, por ende se procedió a extraer una muestra de una (1) asociación (Asociación de Pequeños Campesinos, Agricultores y Comercializadores de San Roque), con el fin de validar características del Formato F-PAA-031 Plan de Fortalecimiento Asociativo  actualizado y formalizado en Isolución el 22 de junio de 2022 en temas como: Totalidad de campos diligenciados, Diseño del formato que permita contar con espacios de retroalimentación en aspectos de calidad, completitud y coherencia de lo diligenciado, Soportes de la realización de actividades y demás temas que dieron lugar al hallazgo obteniendo un resultado satisfactorio en la validación. Dicha validación podrá validarse al detalle en el PT Efectividad Acciones 1.1.1, 1.1.2, 1.1.3, 1.1.4 y 2 “Hoja Diagnostico” 
De igual manera, se evidencia la Transferencia metodológica del Fortalecimiento asociativo del 14 de marzo de 2023, 27 de abril de 2023 y 01 de junio de 2023 con temas tratados: Principales funciones de Participación y Asociatividad (Decreto 2364/2015, Metodología Integral de Asociatividad MIA, con énfasis en las estrategias definidas para prestar el servicio de fortalecimiento asociativo, Principales aspectos a tener en cuenta sobre los documentos metodológicos que orientan las prestación del servicio de fortalecimiento asociativo,  Etapas de la estrategia de desarrollo de capacidades asociativas, con énfasis en la primera, correspondiente al Alistamiento organizacional asociativo y recomendaciones para su correcta realización y reporte de resultados por medio del diligenciamiento del formato definido para tal fin.
Estas evidencias nos demuestran que la Dirección ha implementado controles y ha estado monitoreando sus actividades a realizar por lo que, para la Oficina de Control Interno es pertinente precisar que las acciones tomadas fueron </t>
    </r>
    <r>
      <rPr>
        <b/>
        <sz val="12"/>
        <rFont val="Arial"/>
        <family val="2"/>
      </rPr>
      <t xml:space="preserve">EFECTIVAS. 
</t>
    </r>
    <r>
      <rPr>
        <sz val="12"/>
        <rFont val="Arial"/>
        <family val="2"/>
      </rPr>
      <t xml:space="preserve">
De acuerdo con las características anteriormente descritas sobre las Acciones desarrolladas para mitigar lo relacionado con el hallazgo N°6, esta Oficina considera dar por </t>
    </r>
    <r>
      <rPr>
        <b/>
        <sz val="12"/>
        <rFont val="Arial"/>
        <family val="2"/>
      </rPr>
      <t>CERRADO</t>
    </r>
    <r>
      <rPr>
        <sz val="12"/>
        <rFont val="Arial"/>
        <family val="2"/>
      </rPr>
      <t xml:space="preserve"> el hallazgo pues la totalidad de las acciones fueron cumplidas y determinadas como efectivas.</t>
    </r>
  </si>
  <si>
    <t>Esta acción se medirá en cuanto a su cumplimiento con el hallazgo N° 1  del informe OCI-2021-016. Teniendo en cuenta que el Hallazgo No.1 de 2021 se encuentra abierto y sus acciones pendientes de efectividad, las presentes acciones se encuentran pendientes de efectividad, hasta dar el cierre del Hallazgo.</t>
  </si>
  <si>
    <t>Falta del instrumento de batería de indicadores en articulación entre las Direcciones de Participación y Asociatividad y de Seguimiento y Control</t>
  </si>
  <si>
    <t>2. Revisar y ajustar la batería de indicadores propuesta durante la vigencia de 2018, en conjunto con la Dirección de Seguimiento y Control.</t>
  </si>
  <si>
    <t>Una (1) batería de indicadores revisada, ajustada y aprobada.</t>
  </si>
  <si>
    <r>
      <rPr>
        <b/>
        <sz val="12"/>
        <rFont val="Arial"/>
        <family val="2"/>
      </rPr>
      <t xml:space="preserve">Seguimiento 14 de agosto de 2020: </t>
    </r>
    <r>
      <rPr>
        <sz val="12"/>
        <rFont val="Arial"/>
        <family val="2"/>
      </rPr>
      <t xml:space="preserve">
La Dirección de Participación y Asociatividad el 3 de julio de 2020 manifestó lo siguiente: </t>
    </r>
    <r>
      <rPr>
        <i/>
        <sz val="12"/>
        <rFont val="Arial"/>
        <family val="2"/>
      </rPr>
      <t>"En el marco de la actualización de la documentación del proceso a la luz del nuevo reglamento operativo para los PIDAR, la Dirección de Participación y Asociatividad - DPA, ha realizado articulación con la Dirección de Seguimiento y Control para establecer el apoyo que se prestará desde la DPA, para la realizar el seguimiento a los planes de fortalecimiento asociativo, responsabilidad actual de la DSC; sin embargo, aprobada dicha actualización documental, la DPA realizará una mesa de trabajo con la Vicepresidencia de Proyectos durante el mes de julio, con el fin de reformular el Plan de Mejoramiento del presente hallazgo, toda vez que las actividades propuestas en el plan de mejoramiento actual no son procedentes a las actividades de la Dirección. 
Luego de realizada esta reunión, se elevará la propuesta mediante comunicación oficial a la Oficina de Control Interno".</t>
    </r>
    <r>
      <rPr>
        <sz val="12"/>
        <rFont val="Arial"/>
        <family val="2"/>
      </rPr>
      <t xml:space="preserve">
</t>
    </r>
    <r>
      <rPr>
        <b/>
        <sz val="12"/>
        <rFont val="Arial"/>
        <family val="2"/>
      </rPr>
      <t>Seguimiento 28 de junio de 2023:</t>
    </r>
    <r>
      <rPr>
        <sz val="12"/>
        <rFont val="Arial"/>
        <family val="2"/>
      </rPr>
      <t xml:space="preserve"> 
Teniendo en cuenta que la acción estaba determinada previamente como cumplida al 100% la Dirección remitió a la Oficina de Control Interno vía correo electrónico del  2 de junio de 2023 la siguiente información para la verificación de la efectividad de la acción: 
1. 37 alistamientos realizados en el 2023 formatos F-PAA-030 debidamente diligenciados.
2. 4 Diagnosticos y planes de fortalecimiento realizados en el 2023 formatos F-PAA-031 debidamente diligenciados. 
3. Retroalimentación del fortalecimiento del mes de abril de 2023
Dicha información fue tomada para la verificación de efectividad como se observa en la casilla Observaciones. </t>
    </r>
  </si>
  <si>
    <t>3. Remitir las líneas base de cada organización a la Dirección de Seguimiento y Control.</t>
  </si>
  <si>
    <t>Una (1) comunicación remitida con archivo de líneas base de las organizaciones.</t>
  </si>
  <si>
    <r>
      <rPr>
        <b/>
        <sz val="12"/>
        <rFont val="Arial"/>
        <family val="2"/>
      </rPr>
      <t xml:space="preserve">Seguimiento 14 de agosto de 2020:
</t>
    </r>
    <r>
      <rPr>
        <sz val="12"/>
        <rFont val="Arial"/>
        <family val="2"/>
      </rPr>
      <t xml:space="preserve">
La Dirección de Participación y Asociatividad el 3 de julio de 2020 manifestó lo siguiente: </t>
    </r>
    <r>
      <rPr>
        <i/>
        <sz val="12"/>
        <rFont val="Arial"/>
        <family val="2"/>
      </rPr>
      <t>"En el marco de la actualización de la documentación del proceso a la luz del nuevo reglamento operativo para los PIDAR, la Dirección de Participación y Asociatividad - DPA, ha realizado articulación con la Dirección de Seguimiento y Control para establecer el apoyo que se prestará desde la DPA, para la realizar el seguimiento a los planes de fortalecimiento asociativo, responsabilidad actual de la DSC; sin embargo, aprobada dicha actualización documental, la DPA realizará una mesa de trabajo con la Vicepresidencia de Proyectos durante el mes de julio, con el fin de reformular el Plan de Mejoramiento del presente hallazgo, toda vez que las actividades propuestas en el plan de mejoramiento actual no son procedentes a las actividades de la Dirección. 
Luego de realizada esta reunión, se elevará la propuesta mediante comunicación oficial a la Oficina de Control Interno".</t>
    </r>
    <r>
      <rPr>
        <sz val="12"/>
        <rFont val="Arial"/>
        <family val="2"/>
      </rPr>
      <t xml:space="preserve">
</t>
    </r>
    <r>
      <rPr>
        <b/>
        <sz val="12"/>
        <rFont val="Arial"/>
        <family val="2"/>
      </rPr>
      <t xml:space="preserve">Seguimiento 28 de junio de 2023: </t>
    </r>
    <r>
      <rPr>
        <sz val="12"/>
        <rFont val="Arial"/>
        <family val="2"/>
      </rPr>
      <t xml:space="preserve">
Teniendo en cuenta que la acción estaba determinada previamente como cumplida al 100% la Dirección remitió a la Oficina de Control Interno vía correo electrónico del  2 de junio de 2023 la siguiente información para la verificación de la efectividad de la acción: 
1. 37 alistamientos realizados en el 2023 formatos F-PAA-030 debidamente diligenciados.
2. 4 Diagnosticos y planes de fortalecimiento realizados en el 2023 formatos F-PAA-031 debidamente diligenciados. 
3. Retroalimentación del fortalecimiento del mes de abril de 2023
Dicha información fue tomada para la verificación de efectividad como se observa en la casilla Observaciones. </t>
    </r>
  </si>
  <si>
    <t>Falta del instrumento de batería de indicadores en articulación entre las Direcciones de Participación y Asociatividad y Seguimiento y control</t>
  </si>
  <si>
    <t>4. En el marco de las mesas de trabajo programadas, establecer plan de trabajo para la aplicación de la batería de indicadores, en conjunto con la Dirección de Seguimiento y Control.</t>
  </si>
  <si>
    <t xml:space="preserve">Un (1) documento de plan de trabajo en conjunto con la Dirección de Seguimiento y Control.  </t>
  </si>
  <si>
    <t>Gestor T1 – Grado 13 o Analista T2 – Grado 06 o Técnico Asistencial 01 – Grado 12</t>
  </si>
  <si>
    <t>Inconsistencias en los reportes de avance de ejecución del Plan de Acción Institucional - Vigencia 2018, dado que las evidencias incluidas en el aplicativo  Isolución se encontraron incompletas, duplicadas o no estaban relacionadas con la actividad reportada.</t>
  </si>
  <si>
    <t>Falta de seguimiento a las metas periódicas establecidas en el Plan de Acción institucional.</t>
  </si>
  <si>
    <t>1. Informes ejecutivos trimestrales sobre el avance en las metas y productos establecidos en el Plan de Acción Institucional.</t>
  </si>
  <si>
    <t>Informes ejecutivos trimestrales de seguimiento al Plan de Acción</t>
  </si>
  <si>
    <t>Analista T2 - Grado 06</t>
  </si>
  <si>
    <r>
      <t xml:space="preserve">Teniendo en cuenta las inconsistencias identificadas en los reportes de avance de ejecución del Plan de Acción Institucional - Vigencia 2018, a partir del 2020 se aplicaron acciones de mejora, consistentes en el reporte mensual de avance de los indicadores asociados al </t>
    </r>
    <r>
      <rPr>
        <i/>
        <sz val="12"/>
        <color theme="1"/>
        <rFont val="Arial"/>
        <family val="2"/>
      </rPr>
      <t>Proceso Promoción y  Apoyo a la Asociatividad</t>
    </r>
    <r>
      <rPr>
        <sz val="12"/>
        <color theme="1"/>
        <rFont val="Arial"/>
        <family val="2"/>
      </rPr>
      <t xml:space="preserve">, en el aplicativo iSolucion, con sus respectivas evidencias. </t>
    </r>
  </si>
  <si>
    <t>La Oficina de Control Interno en la auditoría realizada identificó debilidades frente al plan de acción y teniendo en cuenta que la acción establecida ya no es procedente ya que corresponde a la vigencia 2019, se consideró procedente validar la subsanación de lo observado en este hallazgo, con el plan de mejoramiento propuesto para el hallazgo N° 7 acción 3 del informe OCI-2021-016. 
Ahora bien, teniendo en cuenta que la accion 3 del hallazgo 7 del informe de 2021 se encuentra cumplida efectiva, se considera procedente el cierre presente Hallazgo.</t>
  </si>
  <si>
    <t>Incumplimiento de la Política de Administración del Riesgo adoptada por la Entidad y del procedimiento Acciones de Mejoramiento, respecto a diferencias en el cálculo de la calificación inherente y valoración residual del riesgo, causas sin opción de tratamiento, controles con calificación menor a 96% sin plan de acción para mejorar su diseño y riesgos de corrupción sin establecimiento de una acción de contingencia.</t>
  </si>
  <si>
    <t>Fallas en la aplicación de lineamientos establecidos para la adecuada gestión del riesgo y control a los mismos, establecidos en la Guía para la administración del riesgo y el diseño de controles en Entidades Públicas (Versión 4) y en la Política de Administración del Riesgo (Versión 2).</t>
  </si>
  <si>
    <t>1. Socialización a los funcionarios de la Dirección de Participación y Asociatividad de la Guía para la administración del riesgo y el diseño de controles en Entidades Públicas(Versión 4) y de la Política de Administración del Riesgo (Versión 2) adoptada por la Entidad en noviembre de 2018.</t>
  </si>
  <si>
    <t>Una (1) Reunión de socialización.</t>
  </si>
  <si>
    <t>el 27 de agosto de 2019 se realizó una reunión entre los funcionarios de la Dirección de Participación y Asociativiad, cuyo objeto fue la "socialización de la guía para la administración del riesgo -DAFP- Versión 4".</t>
  </si>
  <si>
    <t>Falta de claridad en riesgos, controles y acciones definidas para su manejo y gestión.</t>
  </si>
  <si>
    <t>2. Rediseño de los riesgos de corrupción asociados al proceso “Promoción y Apoyo a la Asociatividad” en conjunto con la Oficina de Planeación.</t>
  </si>
  <si>
    <t>Una (1) Matriz de Riesgos de Corrupción actualizada.</t>
  </si>
  <si>
    <t xml:space="preserve">La Dirección de Participación y Apoyo a la Asociativiad llevó a cabo la actualización de la Matriz de Riesgos de Corrupción y de Gestión de Asociatividad para la Vigencia 2019 con la colaboración de la Oficina de Planeación. Así mismo se estructuró la matríz de riesgos de corrupción de la vigencia 2020.  </t>
  </si>
  <si>
    <t>AUDITORÍA VIGENCIA 2021 (INFORME OCI-2021-016)</t>
  </si>
  <si>
    <t>Deficiencias e incumplimiento de los lineamientos establecidos en la implementación de la estrategia de fortalecimiento asociativo fase I.</t>
  </si>
  <si>
    <t xml:space="preserve">1.1. Inexistencia de controles en la calidad y coherencia de la información consignada en cada una de las etapas de fortalecimiento asociativo. </t>
  </si>
  <si>
    <t>1.1. Implementar mesas de trabajo entre el responsable de realizar las etapas alistamiento, diagnóstico y planeación estratégica y como mínimo un profesional especializado de la Dirección, para revisar la coherencia y calidad de la información registrada en los Formato F-PAA-030 Alistamiento organizacional asociativo y F-PAA-031 Formato plan de fortalecimiento asociativo. Acción a implementar una vez se vayan culminando cada una de las etapas (alistamiento, diagnóstico e implementación). Dentro de las mesas de trabajo se irán realizando las respectivas retroalimentaciones al equipo de trabajo en el desarrollo del ejercicio.</t>
  </si>
  <si>
    <t>Formatos diligenciados y firmados con los respectivos vistos buenos.
Listados de asistencia.</t>
  </si>
  <si>
    <t>Líder de la Dirección de Participación y Asociatividad</t>
  </si>
  <si>
    <t>13/09/2022
5/07/2023</t>
  </si>
  <si>
    <t xml:space="preserve">CESAR DAVID RODRIGUEZ M.
Tania Peralta Bermúdez </t>
  </si>
  <si>
    <r>
      <rPr>
        <b/>
        <sz val="12"/>
        <color theme="1"/>
        <rFont val="Arial"/>
        <family val="2"/>
      </rPr>
      <t xml:space="preserve">Seguimiento 13 de septiembre de 2022: </t>
    </r>
    <r>
      <rPr>
        <sz val="12"/>
        <color theme="1"/>
        <rFont val="Arial"/>
        <family val="2"/>
      </rPr>
      <t xml:space="preserve">
Por parte del proceso se indico que, en agosto de 2021 se adelantaron dos jornadas de retroalimentación con el equipo de la Dirección de Participación y Asociatividad, convocadas por el Líder, en las cuales se socializaron los resultados de la auditoría realizada al proceso, con las respectivas acciones definidas en el plan de mejoramiento, reiterando la importancia del correcto diligenciamiento de los formatos asociados, en especial, frente a la completitud, calidad y coherencia de lo que allí se registra.
Para la actual vigencia, es importante resaltar que, si bien, los formatos F-PAA-030 y F-PAA-031 fueron actualizados en junio, como complemento de la actualización del procedimiento de fortalecimiento asociativo, la revisión de los formatos, en términos de completitud, calidad y coherencia, se viene haciendo a medida que van culminando las etapas del servicio (alistamiento, diagnóstico y formulación del plan de fortalecimiento), lo cual se puede evidenciar en las mesas de trabajo adelantadas entre los profesionales designados y en las copias de los correos remisorios con las respectivas retroalimentaciones; por lo anterior, es necesario tener presente que solo los alistamientos, diagnósticos y planes formulados a partir de julio, incluyen las casillas que dan cuenta de la revisión realizada por los profesionales de nivel central.
Evidencias:
- Listados de asistencia y evidencia de reuniones virtuales del 02ago2021, 04ago2021 y 19may2022 
- Retroalimentaciones realizadas sobre los alistamientos, diagnósticos y planes de fortalecimiento formulados con las organizaciones priorizadas para la vigencia, junto a los formatos recibios a satisfacción (con ajustes aplicados)
</t>
    </r>
    <r>
      <rPr>
        <b/>
        <sz val="12"/>
        <color theme="1"/>
        <rFont val="Arial"/>
        <family val="2"/>
      </rPr>
      <t xml:space="preserve">Seguimiento 22 de junio de 2023: </t>
    </r>
    <r>
      <rPr>
        <sz val="12"/>
        <color theme="1"/>
        <rFont val="Arial"/>
        <family val="2"/>
      </rPr>
      <t xml:space="preserve">
Teniendo en cuenta que la acción estaba determinada previamente como cumplida al 100% la Dirección remitió a la Oficina de Control Interno vía correo electrónico del  2 de junio de 2023 la siguiente información para la verificación de la efectividad de la acción: 
1. 37 alistamientos realizados en el 2023 formatos F-PAA-030 debidamente diligenciados.
2. 4 Diagnosticos y planes de fortalecimiento realizados en el 2023 formatos F-PAA-031 debidamente diligenciados. 
3. Retroalimentación del fortalecimiento del mes de abril de 2023
Dicha información fue tomada para la verificación de efectividad como se observa en la casilla Observaciones. 
</t>
    </r>
  </si>
  <si>
    <r>
      <t>Se evidencio por parte de la Oficina de control Interno mesas de trabajo realizadas con los encargados del diligenciamiento de los formatos  F-PAA-030 y F-PAA-031 en las cuales se expusieron los resultados y recomendaciones de la Auditoria que llevo a cabo esta Oficina en 2021 (2 y 4 de agosto). El 19 de mayo se realizó Retroalimentación resultados de la revisión de productos de fortalecimiento asociativo Profesionales designadosdel equipo de apoyo central dela DPA y profesionales territoriales de las UTT  2 y 7. Se evidenciaron correos de retroalimentación con observaciones sobre el diligenciamiento de los formatos de alistamientos y diagnosticos en los cuales se realizan observaciones sobre dichos diligenciamientos. Se validó por parte de esta Oficina que los formatos actualizados de Formato Alistamiento organizacional asociativo F-PAA-030 V2 y Formato Plan de Fortalecimiento Asociativo F-PAA-031 V2 cuentan con un apartado de revisión diferente a quien lo elabora, lo cual va encaminado a las observaciones identificadas en el presente Hallazgo.
Se verificó dentro del procedimiento PR-PPA 002 FORTALECIMIENTO A LA ASOCIATIVIDAD V4, en el apartado 5. CONDICIONES ESPECIALES, se agrego lo siguiente</t>
    </r>
    <r>
      <rPr>
        <i/>
        <sz val="12"/>
        <color theme="1"/>
        <rFont val="Arial"/>
        <family val="2"/>
      </rPr>
      <t xml:space="preserve"> "Con el fin de validar la calidad, completitud y coherencia de la información registrada en los alistamientos, diagnósticos participativos y planes formulados con las organizaciones beneficiarias del servicio, se adelantará la revisión y retroalimentación de los contenidos entre los profesionales designados por la Dirección de Participación y Asociatividad, de manera tal que, estos productos cumplan con lo requerido para una óptima prestación del servicio."</t>
    </r>
    <r>
      <rPr>
        <sz val="12"/>
        <color theme="1"/>
        <rFont val="Arial"/>
        <family val="2"/>
      </rPr>
      <t xml:space="preserve">, con lo cual se valida la inclusion dentro del procedimiento de la revision de la informacion consignada en los formatos de alistamientos, diagnosticos participativos y los planes de fortalecimiento con organizaciones. Evidencias/Hallazgo 1_Evidencias/Evidencias Acción 1.1.2/Procedimiento Fortalecimiento a la Asociatividad PR-PPA-002 V4
Se evidencio dentro de la Estrategia de Monitoreo MO-PAA-002 V2, que en el apartado "Niveles de información" se incluyo el siguiente control, </t>
    </r>
    <r>
      <rPr>
        <i/>
        <sz val="12"/>
        <color theme="1"/>
        <rFont val="Arial"/>
        <family val="2"/>
      </rPr>
      <t>"Es importante resaltar que, la revisión y aprobación, en términos de completitud, calidad y coherencia, de los productos resultado de la implementación de las estrategias de fomento y fortalecimiento asociativo, se hará por parte de los profesionales designados por el líder de la DPA e incluye la retroalimentación con los profesionales responsables de la intervención, hasta su recibo a satisfacción.",</t>
    </r>
    <r>
      <rPr>
        <sz val="12"/>
        <color theme="1"/>
        <rFont val="Arial"/>
        <family val="2"/>
      </rPr>
      <t xml:space="preserve"> por lo cual se observa que la accion propuesta se cumple tal como se definio.  Evidencias/Hallazgo 1_Evidencias/Evidencias Acción 1.1.3/Estrategia de monitoreo MO-PAA-002 V2
Se verificó por parte de la oficina de control interno la Informacion entregada como evidencia, observando el cumplimiento de la accion propuesta.
Se verificó por parte de la Oficina de Control Interno, la actualización del Procedimiento PR-PAA-002 y manual MO-PAA-001 como metas de la Acción propuesta. Tambien se observan las evidencias de las mesas de trabajo realizadas por los responsables del proceso con el fin de actualizar el procedimiento y la Metodologia MIA. 
A partir de las verificaciones realizadas por el equipo auditor en la revisión anterior, es importante mencionar que estas acciones fueron determinadas como cumplidas al remitir los soportes correspondientes de las metas establecidas. 
Ahora bien, la Oficina de Control Interno con el fin de verificar la efectividad de las acciones emprendidas para mitigar el hallazgo del presente informe,  observo que:
Teniendo en cuenta que la Metodología Integral de Asociatividad- MIA Cód. MO-PAA-001 y el Instructivo para la Prestación del Servicio de Fortalecimiento Asociativo Cod. IN-PAA-001 fueron actualizados en el mes de mayo de 2023 incluyendo los ajustes y controles para la prevención de los riesgos y falencias identificados en la auditoría, se validó la aplicación de este de la siguiente manera: 
De acuerdo con el Numeral 5 DESARROLLO del Instructivo para la Prestación del Servicio de Fortalecimiento Asociativo el cual indica que el proceso de fortalecimiento asociativo se realiza mediante las siguientes fases: 
5.1 Priorización de las organizaciones sociales, comunitarias y productivas rurales beneficiarias de PIDAR que recibirán fortalecimiento asociativo.
5.2 Designación de profesionales
5.3 Comunicación inicial con las organizaciones priorizadas
5.4 Alistamiento organizacional asociativo
5.5 Diagnostico participativo
5.6 Planeación estratégica
5.7 Acompañamiento a la implementación de los Planes de Fortalecimiento Asociativo
5.8 Monitoreo de la implementación de los planes de fortalecimiento asociativo
Sobre estos se validó: 
•	Para la etapa de “Alistamiento”: 
De acuerdo con la información remitida por la Dirección en lo corrido del 2023 se realizaron 37 alistamientos, por ende, se procedió a extraer una muestra de tres (3) asociaciones (Asociación Campesina para el Desarrollo Social Integral de Acacias, Asociación de Ganaderos de El Castillo, Comité de Pescadores Artesanales de la Poza de Mendihuaca), con el fin de validar lo establecido en el Instructivo (i. Comunicación con la persona designada, ii. Realizar el formato F-PAA-030, iii. remitir el formato a aprobación, iv. socializarlo con la organización y v. remitir los soportes de las actividades realizadas), de igual manera la adecuada calificación de acuerdo con lo establecido en el numeral 5 del Procedimiento PR-PAA-002 Fortalecimiento a la Asociatividad del 9 de mayo de 2023 obteniendo un resultado satisfactorio en la validación.
•	Para la etapa de “Diagnostico”: 
De acuerdo con la información remitida por la Dirección en lo corrido del 2023 se realizaron cuatro (4) diagnósticos, por ende, se procedió a extraer una muestra de una (1) asociación (Asociación de Pequeños Campesinos, Agricultores y Comercializadores de San Roque), con el fin de validar la aplicación del nuevo instructivo (i. Agendar un espacio con la organización, ii. Realizar la sesión y diligenciar F-PAA-031 y iv. Remitir los soportes de la realización y el formato F-PAA-028) obteniendo un resultado satisfactorio,</t>
    </r>
    <r>
      <rPr>
        <u/>
        <sz val="12"/>
        <color theme="1"/>
        <rFont val="Arial"/>
        <family val="2"/>
      </rPr>
      <t xml:space="preserve"> con una desviación en el formato F-PAA-028 Formato Caracterización de productores rurales, ya que se remitió a esta oficina un archivo en formato Excel el cual contiene la recolección de información que deberá incluirse en el Formato F-PAA-028</t>
    </r>
    <r>
      <rPr>
        <sz val="12"/>
        <color theme="1"/>
        <rFont val="Arial"/>
        <family val="2"/>
      </rPr>
      <t>, de acuerdo con las indagaciones realizadas con el área se identifica que este formato inicia su contrucción en esta etapa, sin embargo, este será alimentado en las etapas posteriores por lo que,</t>
    </r>
    <r>
      <rPr>
        <u/>
        <sz val="12"/>
        <color theme="1"/>
        <rFont val="Arial"/>
        <family val="2"/>
      </rPr>
      <t xml:space="preserve"> esta Oficina recomienda continuar con el monitoreo del diligenciamiento de los formatos designados con el fin de dar cumplimiento a lo establecido en el Instructivo, procedimiento y Metodología y evitar futuras desviaciones. </t>
    </r>
    <r>
      <rPr>
        <sz val="12"/>
        <color theme="1"/>
        <rFont val="Arial"/>
        <family val="2"/>
      </rPr>
      <t xml:space="preserve">
</t>
    </r>
    <r>
      <rPr>
        <b/>
        <sz val="12"/>
        <color theme="1"/>
        <rFont val="Arial"/>
        <family val="2"/>
      </rPr>
      <t>Dicha revisión podrá validarse al detalle en el PT Efectividad Acciones 1.1.1, 1.1.2, 1.1.3, 1.1.4 y 2.</t>
    </r>
    <r>
      <rPr>
        <sz val="12"/>
        <color theme="1"/>
        <rFont val="Arial"/>
        <family val="2"/>
      </rPr>
      <t xml:space="preserve">
Ahora bien, es importante mencionar que las etapas de "5.5 Diagnostico participativo", "5.6 Planeación estratégica", "5.7 Acompañamiento a la implementación de los Planes de Fortalecimiento Asociativo" y "5.8 Monitoreo de la implementación de los planes de fortalecimiento asociativo", aún no pueden ser validadas, pues no se han ejecutado teniendo en cuenta la actualización de la Metodología. 
Las etapas de "5.1 Priorización de las organizaciones sociales, comunitarias y productivas rurales beneficiarias de PIDAR que recibirán fortalecimiento asociativo", "5.2 Designación de profesionales" y "5.3 Comunicación inicial con las organizaciones priorizadas", fueron validadas a través de la prueba de efectividad del hallazgo 2 del presente informe. 
Teniendo en cuenta lo anterior, la Oficina de Control Interno ha podido precisar que la Metodología y el Instructivo actualizado en el 2023 está siendo implementado de una manera EFECTIVA en el proceso de Asociatividad. 
De igual manera, se evidencia la Transferencia metodológica del Fortalecimiento asociativo del 14 de marzo de 2023, 27 de abril de 2023 y 01 de junio de 2023 con temas tratados: Principales funciones de Participación y Asociatividad (Decreto 2364/2015), Metodología Integral de Asociatividad MIA, con énfasis en las estrategias definidas para prestar el servicio de fortalecimiento asociativo, Principales aspectos a tener en cuenta sobre los documentos metodológicos que orientan las prestación del servicio de fortalecimiento asociativo,  Etapas de la estrategia de desarrollo de capacidades asociativas, con énfasis en la primera, correspondiente al Alistamiento organizacional asociativo y recomendaciones para su correcta realización y reporte de resultados por medio del diligenciamiento del formato definido para tal fin.
Estas evidencias y validaciones realizadas permiten concluir que la Dirección ha implementado controles y ha estado monitoreando sus actividades a realizar, por lo que, para la Oficina de Control Interno es pertinente precisar que las acciones desarrolladas han sudo efectivas, por lo que se considera viable el cierre del hallazgo.</t>
    </r>
  </si>
  <si>
    <t>1.2. Actualizar dentro del procedimiento el control definido en el punto anterior.</t>
  </si>
  <si>
    <t>Procedimiento actualizado.</t>
  </si>
  <si>
    <r>
      <rPr>
        <sz val="12"/>
        <color theme="1"/>
        <rFont val="Arial"/>
        <family val="2"/>
      </rPr>
      <t xml:space="preserve">31-dic-21
</t>
    </r>
    <r>
      <rPr>
        <b/>
        <sz val="12"/>
        <color theme="1"/>
        <rFont val="Arial"/>
        <family val="2"/>
      </rPr>
      <t xml:space="preserve">
</t>
    </r>
    <r>
      <rPr>
        <sz val="12"/>
        <color theme="1"/>
        <rFont val="Arial"/>
        <family val="2"/>
      </rPr>
      <t>15-abr-22</t>
    </r>
    <r>
      <rPr>
        <b/>
        <sz val="12"/>
        <color theme="1"/>
        <rFont val="Arial"/>
        <family val="2"/>
      </rPr>
      <t xml:space="preserve">
15-may-22</t>
    </r>
  </si>
  <si>
    <r>
      <rPr>
        <b/>
        <sz val="12"/>
        <color theme="1"/>
        <rFont val="Arial"/>
        <family val="2"/>
      </rPr>
      <t xml:space="preserve">Seguimiento 13 de septiembre de 2022: </t>
    </r>
    <r>
      <rPr>
        <sz val="12"/>
        <color theme="1"/>
        <rFont val="Arial"/>
        <family val="2"/>
      </rPr>
      <t xml:space="preserve">
Se inicó que,  la revisión a la calidad, completitud y coherencia de la información registrada en los formatos de alistamiento, diagnóstico y plan de fortalecimiento, quedó incluida en la actualización del procedimiento de fortalecimiento asociativo, en el numeral 5. Condiciones especiales, con fecha de aprobación por parte del líder de la DPA y la Vicepresidente de Proyectos el 10/05/2022 y por parte de la Presidencia, el 17/05/2022.
Evidencia:
- Procedimiento de fortalecimiento a la asociatividad PR-PAA-002 actualizado a su versión 4
</t>
    </r>
    <r>
      <rPr>
        <b/>
        <sz val="12"/>
        <color theme="1"/>
        <rFont val="Arial"/>
        <family val="2"/>
      </rPr>
      <t xml:space="preserve">Seguimiento 22 de junio de 2023: </t>
    </r>
    <r>
      <rPr>
        <sz val="12"/>
        <color theme="1"/>
        <rFont val="Arial"/>
        <family val="2"/>
      </rPr>
      <t xml:space="preserve">
Teniendo en cuenta que la acción estaba determinada previamente como cumplida al 100% la Dirección remitió a la Oficina de Control Interno vía correo electrónico del  2 de junio de 2023 la siguiente información para la verificación de la efectividad de la acción: 
1. 37 alistamientos realizados en el 2023 formatos F-PAA-030 debidamente diligenciados.
2. 4 Diagnosticos y planes de fortalecimiento realizados en el 2023 formatos F-PAA-031 debidamente diligenciados. 
3. Retroalimentación del fortalecimiento del mes de abril de 2023
Dicha información fue tomada para la verificación de efectividad como se observa en la casilla Observaciones. </t>
    </r>
  </si>
  <si>
    <t>1.3. Actualizar la Estrategia de monitoreo MO-PAA-002 ampliando el alcance para incluir controles a la calidad de la información reportada en los formatos asociados al procedimiento.</t>
  </si>
  <si>
    <t>Estrategia de monitoreo MO-PAA-002 actualizada.</t>
  </si>
  <si>
    <r>
      <rPr>
        <sz val="12"/>
        <color theme="1"/>
        <rFont val="Arial"/>
        <family val="2"/>
      </rPr>
      <t xml:space="preserve">31-dic-21
</t>
    </r>
    <r>
      <rPr>
        <b/>
        <sz val="12"/>
        <color theme="1"/>
        <rFont val="Arial"/>
        <family val="2"/>
      </rPr>
      <t xml:space="preserve">
</t>
    </r>
    <r>
      <rPr>
        <sz val="12"/>
        <color theme="1"/>
        <rFont val="Arial"/>
        <family val="2"/>
      </rPr>
      <t>15-abr-22</t>
    </r>
    <r>
      <rPr>
        <b/>
        <sz val="12"/>
        <color theme="1"/>
        <rFont val="Arial"/>
        <family val="2"/>
      </rPr>
      <t xml:space="preserve">
</t>
    </r>
    <r>
      <rPr>
        <sz val="12"/>
        <color theme="1"/>
        <rFont val="Arial"/>
        <family val="2"/>
      </rPr>
      <t>31-may-22</t>
    </r>
    <r>
      <rPr>
        <b/>
        <sz val="12"/>
        <color theme="1"/>
        <rFont val="Arial"/>
        <family val="2"/>
      </rPr>
      <t xml:space="preserve">
30-ago-22</t>
    </r>
  </si>
  <si>
    <r>
      <rPr>
        <b/>
        <sz val="12"/>
        <color theme="1"/>
        <rFont val="Arial"/>
        <family val="2"/>
      </rPr>
      <t>Seguimiento 13 de septiembre de 2022:</t>
    </r>
    <r>
      <rPr>
        <sz val="12"/>
        <color theme="1"/>
        <rFont val="Arial"/>
        <family val="2"/>
      </rPr>
      <t xml:space="preserve">
Se indico por parte del proceso que, se incluye un nivel adicional en el flujo de información del Plan general de monitoreo, descrito en la Estrategia de monitoreo MO-PAA-002, correspondiente a la revisión y aprobación, sobre la calidad, completitud y coherencia de la información reportada en los formatos asociados a los procedimientos, con sus respectivos responsables. La Estrategia de monitoreo actualizada fue aprobada por el líder de la DPA y la Vicepresidente de Proyectos el 19/08/2022.
Evidencia:
- Estrategia de monitoreo MO-PAA-002 actualizada a su versión 2
</t>
    </r>
    <r>
      <rPr>
        <b/>
        <sz val="12"/>
        <color theme="1"/>
        <rFont val="Arial"/>
        <family val="2"/>
      </rPr>
      <t xml:space="preserve">
Seguimiento 22 de junio de 2023: 
</t>
    </r>
    <r>
      <rPr>
        <sz val="12"/>
        <color theme="1"/>
        <rFont val="Arial"/>
        <family val="2"/>
      </rPr>
      <t xml:space="preserve">
Teniendo en cuenta que la acción estaba determinada previamente como cumplida al 100% la Dirección remitió a la Oficina de Control Interno vía correo electrónico del  2 de junio de 2023 la siguiente información para la verificación de la efectividad de la acción: 
1. 37 alistamientos realizados en el 2023 formatos F-PAA-030 debidamente diligenciados.
2. 4 Diagnosticos y planes de fortalecimiento realizados en el 2023 formatos F-PAA-031 debidamente diligenciados. 
3. Retroalimentación del fortalecimiento del mes de abril de 2023
Dicha información fue tomada para la verificación de efectividad como se observa en la casilla Observaciones. </t>
    </r>
  </si>
  <si>
    <t xml:space="preserve">1.4. Una vez culminada la actualización del procedimiento se realizará retroalimentación al equipo de trabajo en el correcto diligenciamiento del formato, F-DER-002 donde se debe registrar, además de la asistencia, los compromisos adquiridos por las partes. </t>
  </si>
  <si>
    <t>Listado de asistencia a la jornada de retroalimentación con el equipo de la DPA.</t>
  </si>
  <si>
    <r>
      <rPr>
        <sz val="12"/>
        <color theme="1"/>
        <rFont val="Arial"/>
        <family val="2"/>
      </rPr>
      <t xml:space="preserve">31-dic-21
</t>
    </r>
    <r>
      <rPr>
        <b/>
        <sz val="12"/>
        <color theme="1"/>
        <rFont val="Arial"/>
        <family val="2"/>
      </rPr>
      <t xml:space="preserve">
</t>
    </r>
    <r>
      <rPr>
        <sz val="12"/>
        <color theme="1"/>
        <rFont val="Arial"/>
        <family val="2"/>
      </rPr>
      <t>22-abr-22</t>
    </r>
    <r>
      <rPr>
        <b/>
        <sz val="12"/>
        <color theme="1"/>
        <rFont val="Arial"/>
        <family val="2"/>
      </rPr>
      <t xml:space="preserve">
15-may-22</t>
    </r>
  </si>
  <si>
    <r>
      <rPr>
        <b/>
        <sz val="12"/>
        <color theme="1"/>
        <rFont val="Arial"/>
        <family val="2"/>
      </rPr>
      <t>Seguimiento 13 de septiembre de 2022:</t>
    </r>
    <r>
      <rPr>
        <sz val="12"/>
        <color theme="1"/>
        <rFont val="Arial"/>
        <family val="2"/>
      </rPr>
      <t xml:space="preserve">
Se manifesto que, adicional a la jornada de retralimentación realizada el 04ago2021 con el equipo responsable de implementar la estrategia de fortalecimiento asociativo, el 07feb2022 se realizó una nueva transferencia metodológica con el equipo de profesionales territoriales, donde, además de volver a socializar el procedimiento, se reiteraron las indicaciones para el correcto diligenciamiento de los formatos asociados, incluido el F-DER-002.
Posteriormente, y una vez fue aprobada la actualización del procedimiento por parte de la Presidencia (17may2022), este fue socializado, vía correo electrónico (19may2022), con todo el equipo de la DPA responsable de su implementación. 
Adicionalmente, y teniendo en cuenta que, como resultado de las opciones de mejora identificadas por el equipo de la DPA, los formatos asociados a este procedimiento (F-PAA-030 y F-PAA-031), también fueron actualizados (22jun2022), se llevó a cabo una nueva jornada de trabajo virtual el 08/07/2022, donde fueron socializados, junto al procedimiento actualizado.
Evidencias:
- Listados de asistencia y evidencia de reuniones virtuales del 04ago2021, 07feb2022 y 08jul2022
- Correo remisorio del procedimiento de fortalecimiento actualizado (19may2022). </t>
    </r>
    <r>
      <rPr>
        <b/>
        <u/>
        <sz val="12"/>
        <color theme="1"/>
        <rFont val="Arial"/>
        <family val="2"/>
      </rPr>
      <t xml:space="preserve">Evidencias/Hallazgo 1_Evidencias/Evidencias Acción 1.1.4
</t>
    </r>
    <r>
      <rPr>
        <b/>
        <sz val="12"/>
        <color theme="1"/>
        <rFont val="Arial"/>
        <family val="2"/>
      </rPr>
      <t xml:space="preserve">Seguimiento 22 de junio de 2023: </t>
    </r>
    <r>
      <rPr>
        <b/>
        <u/>
        <sz val="12"/>
        <color theme="1"/>
        <rFont val="Arial"/>
        <family val="2"/>
      </rPr>
      <t xml:space="preserve">
</t>
    </r>
    <r>
      <rPr>
        <sz val="12"/>
        <color theme="1"/>
        <rFont val="Arial"/>
        <family val="2"/>
      </rPr>
      <t xml:space="preserve">
Teniendo en cuenta que la acción estaba determinada previamente como cumplida al 100% la Dirección remitió a la Oficina de Control Interno vía correo electrónico del  2 de junio de 2023 la siguiente información para la verificación de la efectividad de la acción: 
1. Retroalimentación metodologica de noviembre de 2022.
2. Remisión de documentos metodológicos actualizados mayo 2023
Dicha información fue tomada para la verificación de efectividad como se observa en la casilla Observaciones. </t>
    </r>
  </si>
  <si>
    <t>1.2.  Desactualización de algunos de los parámetros establecidos en el de Metodología Integral de Asociatividad - MIA en relación con el Procedimiento de Fortalecimiento Asociativo.</t>
  </si>
  <si>
    <t>2.  Generar mesas de trabajo al interior de la Dirección con el acompañamiento del profesional designado por la Vicepresidencia, con fin de revisar y actualizar el procedimiento  de Fortalecimiento Asociativo (PR-PAA-002) y la Metodología Integral de Asociatividad (MO-PAA-001).</t>
  </si>
  <si>
    <t>Procedimiento PR-PAA-002 y manual MO-PAA-001 actualizadas</t>
  </si>
  <si>
    <r>
      <rPr>
        <b/>
        <sz val="12"/>
        <color theme="1"/>
        <rFont val="Arial"/>
        <family val="2"/>
      </rPr>
      <t xml:space="preserve">Seguimiento 13 de septiembre de 2023:
</t>
    </r>
    <r>
      <rPr>
        <sz val="12"/>
        <color theme="1"/>
        <rFont val="Arial"/>
        <family val="2"/>
      </rPr>
      <t xml:space="preserve">
Se menciona que, atendiendo las recomendaciones del equipo auditor e incorporando las opciones de mejora identificadas por el equipo de la DPA, se adelantaron varias mesas de trabajo, al interior de la Dirección y con el acompañamiento de las profesionales designadas por la Vicepresidencia de Proyectos, para revisar y actualizar el procedimiento de fortalecimiento asociativo PR-PAA-001, con sus respectivos formatos (F-PAA-030 y F-PAA-031), y la Metodología Integral de Asociatividad MIA MO-PAA-002.
 </t>
    </r>
    <r>
      <rPr>
        <b/>
        <sz val="12"/>
        <color theme="1"/>
        <rFont val="Arial"/>
        <family val="2"/>
      </rPr>
      <t>Evidencias/Hallazgo 1_Evidencias/Evidencias Acción 1.2</t>
    </r>
    <r>
      <rPr>
        <sz val="12"/>
        <color theme="1"/>
        <rFont val="Arial"/>
        <family val="2"/>
      </rPr>
      <t xml:space="preserve">
- Evidencias de mesas de trabajo virtuales (febrero, marzo, mayo y julio de 2022)
- Procedimiento de fortalecimiento a la asociatividad PR-PAA-002 actualizado a su versión 4
- Metodología Integral de Asociatividad MIA MO-PAA-001 actualizada a su versión 2
</t>
    </r>
    <r>
      <rPr>
        <b/>
        <sz val="12"/>
        <color theme="1"/>
        <rFont val="Arial"/>
        <family val="2"/>
      </rPr>
      <t xml:space="preserve">Seguimiento 22 de junio de 2023: 
</t>
    </r>
    <r>
      <rPr>
        <sz val="12"/>
        <color theme="1"/>
        <rFont val="Arial"/>
        <family val="2"/>
      </rPr>
      <t>Teniendo en cuenta que la meta determinada para la acción (Procedimiento y Metodología actualizadas) no fue necesario allegar más información sobre esta acción, sin embargo, estos instrumentos fueron necesarios para la validación de la Efectividad del hallazgo.</t>
    </r>
  </si>
  <si>
    <t>1.3.  Inexistencia de un entorno habilitante que permita una mayor participación de los integrantes de las asociaciones en el proceso de fortalecimiento desarrollado de manera virtual.</t>
  </si>
  <si>
    <t>3.1.  Ajustar el procedimiento de fortalecimiento asociativo PR-PAA-002 y la Metodología Integral de Asociatividad MO-PAA-001, incluyendo un mínimo de participantes para las etapas de diagnóstico participativo y planeación estratégica del fortalecimiento.</t>
  </si>
  <si>
    <t>Procedimiento PR- PAA-002 y manual      MO-PAA-001 actualizados </t>
  </si>
  <si>
    <r>
      <rPr>
        <sz val="12"/>
        <color theme="1"/>
        <rFont val="Arial"/>
        <family val="2"/>
      </rPr>
      <t xml:space="preserve">31-dic-21
</t>
    </r>
    <r>
      <rPr>
        <b/>
        <sz val="12"/>
        <color theme="1"/>
        <rFont val="Arial"/>
        <family val="2"/>
      </rPr>
      <t xml:space="preserve">
</t>
    </r>
    <r>
      <rPr>
        <sz val="12"/>
        <color theme="1"/>
        <rFont val="Arial"/>
        <family val="2"/>
      </rPr>
      <t>15-abr-22</t>
    </r>
    <r>
      <rPr>
        <b/>
        <sz val="12"/>
        <color theme="1"/>
        <rFont val="Arial"/>
        <family val="2"/>
      </rPr>
      <t xml:space="preserve">
31-may-22</t>
    </r>
  </si>
  <si>
    <t>13/09/2022
22/06/2023</t>
  </si>
  <si>
    <r>
      <rPr>
        <b/>
        <sz val="12"/>
        <color theme="1"/>
        <rFont val="Arial"/>
        <family val="2"/>
      </rPr>
      <t>Seguimiento 13 de septiembre de 2022:</t>
    </r>
    <r>
      <rPr>
        <sz val="12"/>
        <color theme="1"/>
        <rFont val="Arial"/>
        <family val="2"/>
      </rPr>
      <t xml:space="preserve">
Se indico que, se adelantaron varias mesas de trabajo, al interior de la Dirección y con el acompañamiento de las profesionales designadas por la Vicepresidencia de Proyectos, para revisar y actualizar el procedimiento de fortalecimiento asociativo PR-PAA-001 y la Metodología Integral de Asociatividad MIA MO-PAA-002, incluyendo el número de participantes promedio para las etapas de diagnóstico y planeación estratégica, procurando que el ejercicio cumpla con la condición de ser participativo.
 </t>
    </r>
    <r>
      <rPr>
        <b/>
        <u/>
        <sz val="12"/>
        <color theme="1"/>
        <rFont val="Arial"/>
        <family val="2"/>
      </rPr>
      <t>Evidencias/Hallazgo 1_Evidencias/Evidencias Acción 1.3.1</t>
    </r>
    <r>
      <rPr>
        <sz val="12"/>
        <color theme="1"/>
        <rFont val="Arial"/>
        <family val="2"/>
      </rPr>
      <t xml:space="preserve">
- Evidencias de mesas de trabajo virtuales (febrero, marzo, mayo y julio de 2022)
- Procedimiento de fortalecimiento a la asociatividad PR-PAA-002 actualizado a su versión 4
- Metodología Integral de Asociatividad MIA MO-PAA-001 actualizada a su versión 2
</t>
    </r>
    <r>
      <rPr>
        <b/>
        <sz val="12"/>
        <color theme="1"/>
        <rFont val="Arial"/>
        <family val="2"/>
      </rPr>
      <t xml:space="preserve">Seguimiento 22 de junio de 2023: 
</t>
    </r>
    <r>
      <rPr>
        <sz val="12"/>
        <color theme="1"/>
        <rFont val="Arial"/>
        <family val="2"/>
      </rPr>
      <t xml:space="preserve">
Teniendo en cuenta que la meta determinada para la acción (Procedimiento y Metodología actualizadas) no fue necesario allegar más información sobre esta acción, sin embargo, estos instrumentos fueron necesarios para la validación de la Efectividad del hallazgo.</t>
    </r>
  </si>
  <si>
    <r>
      <rPr>
        <b/>
        <sz val="12"/>
        <color theme="1"/>
        <rFont val="Arial"/>
        <family val="2"/>
      </rPr>
      <t>Seguimiento 13 de septiembre 2022:</t>
    </r>
    <r>
      <rPr>
        <sz val="12"/>
        <color theme="1"/>
        <rFont val="Arial"/>
        <family val="2"/>
      </rPr>
      <t xml:space="preserve">
Se valido dentro de la Metodologia Integral de Asociatividad MIA MO-PAA-001 actualizada a su versión 2, que se incluyo el siguiente apartado, "Etapa 2. Diagnóstico participativo.La metodología participativa descrita en el formato F-PAA-031, se adelanta con 10 participantes de cada organización, en promedio.". Teniendo en cuenta lo anterior, se observa cumplimiento de la acción propuesta, sin embargo queda pendiente la verificación de la efectividad de la accion, en cuanto se pueda verificar si para dichos diagnosticos se logra contar con la participacion esperada y establecida, lo que se validara en un seguimiento posterior dado que esta muy reciente la actualizacion de formatos procedimiento y la Metodologia MIA.
Se verificaron los informes de seguimiento al cronograma y metas definidas el POA para el año 2021 y 2022 de los meses posteriores a la aprobación del POA.  Se observa cumplimiento de la actividad y la meta establecida. Dentro de las actividades del POA, se establecio "Formular los Planes de Fortalecimiento Asociativo con las organizaciones beneficiarias de PIDAR objeto de fortalecimiento asociativo " y a corte de 19 de septiembre de 2022, se lleva un cumplimiento de 53 planes  de 54 esperados. Queda pendiente la efectividad de la accion implementada por parte de esta Oficina, en cuanto se pueda validar si se está atacando la causa a través de dicho seguimiento al cronograma del POA.
</t>
    </r>
    <r>
      <rPr>
        <b/>
        <sz val="12"/>
        <color theme="1"/>
        <rFont val="Arial"/>
        <family val="2"/>
      </rPr>
      <t>Seguimiento 22 de junio de 2023:</t>
    </r>
    <r>
      <rPr>
        <sz val="12"/>
        <color theme="1"/>
        <rFont val="Arial"/>
        <family val="2"/>
      </rPr>
      <t xml:space="preserve">
Teniendo en cuenta las verificaciones realizadas por el equipo auditor en la revisión anterior, es importante mencionar que estas acciones fueron determinadas como cumplidas al remitir los soportes correspondientes al cumplimiento de las metas establecidas. 
Ahora bien, la Oficina de Control Interno con el fin de validar la efectividad de las acciones tomadas para mitigar el hallazgo No. 1 del informe 2021,  realizó las siguientes verificaciones:
La Dirección informó frente este punto : </t>
    </r>
    <r>
      <rPr>
        <i/>
        <sz val="12"/>
        <color theme="1"/>
        <rFont val="Arial"/>
        <family val="2"/>
      </rPr>
      <t>“Desde la Dirección de Participación y Asociatividad, se ha sensibilizado al equipo frente a la importancia de cumplir con lo establecido metodológicamente para la convocatoria y desarrollo de las etapas de diagnóstico participativo y planeación estratégica para la formulación de los planes de fortalecimiento asociativo con las organizaciones beneficiarias del servicio, logrando una mejora notable en la convocatoria de los productores, manteniendo, e incluso superando, el promedio esperado.”</t>
    </r>
    <r>
      <rPr>
        <sz val="12"/>
        <color theme="1"/>
        <rFont val="Arial"/>
        <family val="2"/>
      </rPr>
      <t xml:space="preserve">  Teniendo en cuenta esto, y con el fin de validar dicha afirmación, la Oficina de Control Interno realizó la inspección de dos (2) informes remitidos (Informe de Seguimiento Plan Operativo Dirección de Participación y Asociatividad con corte 31 de agosto de 2021 e Informe mensual de Monitoreo al 31 de diciembre de 2022) de lo cual se obtuvo que:
•	Se puede observar que en los informes efectivamente se mantiene y se supera las metas sobre productores atendidos, esto aportando a la participación de las asociaciones y sus beneficiarios, de igual manera se identifican acciones para mejorar el contacto con las asociaciones. 
•	Ahora bien, en torno a la causa </t>
    </r>
    <r>
      <rPr>
        <i/>
        <sz val="12"/>
        <color theme="1"/>
        <rFont val="Arial"/>
        <family val="2"/>
      </rPr>
      <t>“Inexistencia de un entorno habilitante que permita una mayor participación de los integrantes de las asociaciones en el proceso de fortalecimiento desarrollado de manera virtual.”</t>
    </r>
    <r>
      <rPr>
        <sz val="12"/>
        <color theme="1"/>
        <rFont val="Arial"/>
        <family val="2"/>
      </rPr>
      <t xml:space="preserve">  Se evidencia que en el informe de monitoreo de diciembre de 2022 se menciona en el apartado "3. Avance Regionalización de beneficiarios" lo siguiente:</t>
    </r>
    <r>
      <rPr>
        <i/>
        <sz val="12"/>
        <color theme="1"/>
        <rFont val="Arial"/>
        <family val="2"/>
      </rPr>
      <t xml:space="preserve"> “La regionalización es una herramienta de planeación a través de la cual se distribuyen los </t>
    </r>
    <r>
      <rPr>
        <i/>
        <u/>
        <sz val="12"/>
        <color theme="1"/>
        <rFont val="Arial"/>
        <family val="2"/>
      </rPr>
      <t>beneficiarios</t>
    </r>
    <r>
      <rPr>
        <i/>
        <sz val="12"/>
        <color theme="1"/>
        <rFont val="Arial"/>
        <family val="2"/>
      </rPr>
      <t xml:space="preserve"> a atender, por departamento y grupo poblacional sujeto de atención por parte de la DPA, para identificar el cumplimiento de las metas definidas por la entidad para la prestación de los servicios de fomento y fortalecimiento asociativo”</t>
    </r>
    <r>
      <rPr>
        <sz val="12"/>
        <color theme="1"/>
        <rFont val="Arial"/>
        <family val="2"/>
      </rPr>
      <t xml:space="preserve"> y en el apartado 5. "Evaluación de Actividades por Beneficiarios Directos" se indica </t>
    </r>
    <r>
      <rPr>
        <i/>
        <sz val="12"/>
        <color theme="1"/>
        <rFont val="Arial"/>
        <family val="2"/>
      </rPr>
      <t>“A partir del análisis de las evaluaciones realizadas por los productores atendidos a través de las estrategias de fomento y fortalecimiento asociativo, se identificó que el nivel de satisfacción tuvo una calificación altamente favorable donde todas las preguntas tuvieron una calificación de 100,00%, lo que da cuenta de un alto nivel de aceptación por parte de los beneficiarios de los servicios.”</t>
    </r>
    <r>
      <rPr>
        <sz val="12"/>
        <color theme="1"/>
        <rFont val="Arial"/>
        <family val="2"/>
      </rPr>
      <t xml:space="preserve">
Teniendo en cuenta lo anterior se evidencia que la Dirección ha realizado acciones para el aumento de convocatoria y acercamiento a las asociaciones así como a sus beneficiarios, por lo que es pertinente mencionar que para esta Oficina de Control Interno las acciones para esto han sido EFECTIVAS. 
De acuerdo con las características anteriormente descritas sobre las Acciones para mitigar lo relacionado con el presente hallazgo, se considera procedente darlo por </t>
    </r>
    <r>
      <rPr>
        <b/>
        <sz val="12"/>
        <color theme="1"/>
        <rFont val="Arial"/>
        <family val="2"/>
      </rPr>
      <t>CERRADO.</t>
    </r>
  </si>
  <si>
    <t>3.2. Seguimiento mensual a los cronogramas definidos desde la Dirección para el fortalecimiento de la Organizaciones priorizadas.</t>
  </si>
  <si>
    <t>Informe mensual de seguimiento POA </t>
  </si>
  <si>
    <r>
      <rPr>
        <b/>
        <sz val="12"/>
        <color theme="1"/>
        <rFont val="Arial"/>
        <family val="2"/>
      </rPr>
      <t>Seguimiento 13 de septiembre de 2022:</t>
    </r>
    <r>
      <rPr>
        <sz val="12"/>
        <color theme="1"/>
        <rFont val="Arial"/>
        <family val="2"/>
      </rPr>
      <t xml:space="preserve">
El seguimiento al cronograma y metas definidas en el POA, como instrumento interno de planeación y gestión, se realiza de manera mensual.
No obstante, es importante resaltar que, durante el primer trimestre del año, se surten los procesos de formulación del POA y de priorización de las organizaciones a fortalecer, los cuales deben ser aprobados por la Vicepresidencia de Proyectos; por tanto, el seguimiento al POA se realiza a partir de su aprobación, que para la actual vigencia corresponde al mes de abril.
</t>
    </r>
    <r>
      <rPr>
        <b/>
        <u/>
        <sz val="12"/>
        <color theme="1"/>
        <rFont val="Arial"/>
        <family val="2"/>
      </rPr>
      <t>Evidencias/Hallazgo 1_Evidencias/Evidencias Acción 1.3.2</t>
    </r>
    <r>
      <rPr>
        <sz val="12"/>
        <color theme="1"/>
        <rFont val="Arial"/>
        <family val="2"/>
      </rPr>
      <t xml:space="preserve">
- Correos remisorios con los informes mensuales de seguimiento al POA, de julio a diciembre de 2021 y de abril a julio de 2022
</t>
    </r>
    <r>
      <rPr>
        <b/>
        <sz val="12"/>
        <color theme="1"/>
        <rFont val="Arial"/>
        <family val="2"/>
      </rPr>
      <t xml:space="preserve">
Seguimiento 22 de junio de 2023: 
</t>
    </r>
    <r>
      <rPr>
        <sz val="12"/>
        <color theme="1"/>
        <rFont val="Arial"/>
        <family val="2"/>
      </rPr>
      <t xml:space="preserve">
Teniendo en cuenta que la acción estaba determinada previamente como cumplida al 100% la Dirección remitió a la Oficina de Control Interno vía correo electrónico del  2 de junio de 2023 la siguiente información para la verificación de la efectividad de la acción: 
1. Correo de remisión de los seguimientos POA 2022 (agosto, septiembre y octubre)
2. Informe de Monitoreo Diciembre 2022. 
Esta información fue requerida para la validación de la efectividad de la acción como se evidencia en la columna Observaciones. </t>
    </r>
  </si>
  <si>
    <t>Desviaciones en la priorización de Organizaciones Sociales, Comunitarias y Productivas Rurales fortalecidas</t>
  </si>
  <si>
    <t>2.1. Debilidades en los soportes que den cuenta del contacto inicial realizado con las organizaciones priorizadas para fortalecimiento asociativo, adicionales al formato de alistamiento diligenciado. </t>
  </si>
  <si>
    <t>1. Notificar a los profesionales de la Dirección que una vez realizada la priorización de las organizaciones y antes de iniciar con la prestación del servicio, deberán dejar evidencia del correo electrónico enviado a las organizaciones priorizadas.
Dicha notificación se realizará al equipo una vez se surtan los ajustes en el manual de la metodología Integral de Asociatividad – MIA (MO-PAA-001)</t>
  </si>
  <si>
    <t>Listado de asistencia a jornada de socialización
Correo remisorio del manual de la Metodología Integral de Asociatividad – MIA (MO-PAA-001) ajustado</t>
  </si>
  <si>
    <r>
      <rPr>
        <sz val="12"/>
        <color theme="1"/>
        <rFont val="Arial"/>
        <family val="2"/>
      </rPr>
      <t xml:space="preserve">31-dic-21
</t>
    </r>
    <r>
      <rPr>
        <b/>
        <sz val="12"/>
        <color theme="1"/>
        <rFont val="Arial"/>
        <family val="2"/>
      </rPr>
      <t xml:space="preserve">
</t>
    </r>
    <r>
      <rPr>
        <sz val="12"/>
        <color theme="1"/>
        <rFont val="Arial"/>
        <family val="2"/>
      </rPr>
      <t>22-abr-22</t>
    </r>
    <r>
      <rPr>
        <b/>
        <sz val="12"/>
        <color theme="1"/>
        <rFont val="Arial"/>
        <family val="2"/>
      </rPr>
      <t xml:space="preserve">
</t>
    </r>
    <r>
      <rPr>
        <sz val="12"/>
        <color theme="1"/>
        <rFont val="Arial"/>
        <family val="2"/>
      </rPr>
      <t>31-may-22</t>
    </r>
    <r>
      <rPr>
        <b/>
        <sz val="12"/>
        <color theme="1"/>
        <rFont val="Arial"/>
        <family val="2"/>
      </rPr>
      <t xml:space="preserve">
30-ago-22</t>
    </r>
  </si>
  <si>
    <r>
      <rPr>
        <b/>
        <sz val="12"/>
        <color theme="1"/>
        <rFont val="Arial"/>
        <family val="2"/>
      </rPr>
      <t>Seguimiento 13 de septiembre de 2022:</t>
    </r>
    <r>
      <rPr>
        <sz val="12"/>
        <color theme="1"/>
        <rFont val="Arial"/>
        <family val="2"/>
      </rPr>
      <t xml:space="preserve">
Se menciono que, la notificación a los profesionales de la Dirección de Participación y Asociatividad fue realizada en la jornada del 04ago2021, donde se socializaron las acciones definidas en el plan de mejoramiento relativas al servicio de fortalecimiento asociativo.Posteriormente les fue socializada la Metodología Integral de Asociatividad MIA, en cuanto fue aprobada su actualización.Vale la pena resaltar que, si bien, la actualización de la MIA fue aprobada el 24ago2022, esta acción correctiva se implementó a partir de la presente vigencia, es decir, una vez fue aprobada la priorización de organizaciones a fortalecer en 2022, todas fueron contactadas vía correo electrónico, antes de iniciar con la prestación del servicio.
</t>
    </r>
    <r>
      <rPr>
        <b/>
        <u/>
        <sz val="12"/>
        <color theme="1"/>
        <rFont val="Arial"/>
        <family val="2"/>
      </rPr>
      <t>Evidencias/Hallazgo 2_Evidencias/Evidencias Acción 2.1</t>
    </r>
    <r>
      <rPr>
        <sz val="12"/>
        <color theme="1"/>
        <rFont val="Arial"/>
        <family val="2"/>
      </rPr>
      <t xml:space="preserve">
- Listado de asistencia y evidencia de reunión virtual del 04ago2021
- Correo remisorio de la Metodología Integral de Asociatividad MIA actualizada (24-25ago2022)
- Muestra de correos de contacto inicial, enviados a las organizaciones priorizadas
</t>
    </r>
    <r>
      <rPr>
        <b/>
        <sz val="12"/>
        <color theme="1"/>
        <rFont val="Arial"/>
        <family val="2"/>
      </rPr>
      <t xml:space="preserve">
Seguimiento 22 de junio de 2023: 
</t>
    </r>
    <r>
      <rPr>
        <sz val="12"/>
        <color theme="1"/>
        <rFont val="Arial"/>
        <family val="2"/>
      </rPr>
      <t xml:space="preserve">Teniendo en cuenta que la acción estaba determinada previamente como cumplida al 100% la Dirección remitió a la Oficina de Control Interno vía correo electrónico del  2 de junio de 2023 la siguiente información para la verificación de la efectividad de la acción: 
1. Priorización de organizaciones a intervenir en 2023, correo de aprobación por parte del Vicepresidente de Proyectos sobre las 141 organizaciones priorizadas.
2.  Muestra de 9 correos informativos sobre la priorización de las asociaciones. 
</t>
    </r>
  </si>
  <si>
    <r>
      <rPr>
        <b/>
        <sz val="12"/>
        <color theme="1"/>
        <rFont val="Arial"/>
        <family val="2"/>
      </rPr>
      <t>Seguimiento 13 de septiembre de 2022:</t>
    </r>
    <r>
      <rPr>
        <sz val="12"/>
        <color theme="1"/>
        <rFont val="Arial"/>
        <family val="2"/>
      </rPr>
      <t xml:space="preserve">
Se verificó por parte de esta oficina, los correos enviados a las asociaciones priorizadas para la presente vigencia, sin embargo es necesario verificar la efecividad de las acciones implementadas con el fin de validar si las priorizaciones de las asociaciones seleccionadas cumplen con lo establecido en la Metodologia MIA Actualizada el 24 de agosto de 2022, por lo cual queda pendiente esta actividad por parte de la Oficina de Control interno.
</t>
    </r>
    <r>
      <rPr>
        <b/>
        <sz val="12"/>
        <color theme="1"/>
        <rFont val="Arial"/>
        <family val="2"/>
      </rPr>
      <t>Seguimiento 22 de junio de 2023:</t>
    </r>
    <r>
      <rPr>
        <sz val="12"/>
        <color theme="1"/>
        <rFont val="Arial"/>
        <family val="2"/>
      </rPr>
      <t xml:space="preserve">
Teniendo en cuenta las verificaciones realizadas por el equipo auditor en la revisión anterior, es importante mencionar que estas acciones fueron determinadas como cumplidas al remitir los soportes de las metas establecidas. 
Ahora bien, la Oficina de Control Interno con el fin de validar la efectividad de las acciones tomadas para mitigar el hallazgo del presente informe, realizó las siguientes validaciones:
Teniendo en cuenta el IN-PAA-001 “Instructivo para la Prestación del Servicio de Fortalecimiento Asociativo” formalizado el 17 de mayo de 2023, en su numeral 5.1 "Priorización de las organizaciones sociales, comunitarias y productivas rurales beneficiarias de PIDAR", que recibirán fortalecimiento asociativo indica que: “(…) La propuesta de priorización se sustentará ante la Vicepresidencia de Proyectos vía correo electrónico para su aprobación (…)”
5.3 "Comunicación Inicial con las organizaciones priorizadas: Antes de iniciar con la prestación del servicio, la DPA enviará un correo electrónico a las organizaciones priorizadas con el fin de: 
1.	Informar que han sido priorizadas como beneficiarias del servicio de fortalecimiento asociativo, describiendo brevemente su objetivo y alcance. 
2.	Consultar acerca de la intención de continuar con el proceso. 
3.	Presentar al profesional de la DPA encargado de prestar el servicio.
4.	Solicitar la confirmación de la persona o representante que la organización designará para establecer el primer espacio de trabajo, correspondiente a la etapa de Alistamiento. Al respecto, es necesario resaltar la importancia de comunicar a la organización que la persona designada para realizar el alistamiento debe, en lo posible, conocer sus orígenes, funcionamiento y situación actual, ara que la información brindada en este primer espacio de trabajo sea lo más oportuna, confiable y completa posible.
5.	Ofrecer la opción de aclarar inquietudes o ampliar la información que consideren pertinente. 
6.	Coordinar las actividades venideras, incluyendo fecha y canal de comunicación (telefónico, virtual o presencial) para inicial con la prestación del servicio. (…)"
Teniendo en cuenta lo anterior la Dirección validó los correos informativos de tres (3) asociaciones priorizadas (Junta de Acción Comunal Vereda la Estrella, Asociación de Ganaderos y Caballistas del Municipio de Restrepo – ASOGAN y Asociación Campesina la ENEA) observando que en estos se cumplió en su totalidad con el descrito en el Numeral 5.3 del instructivo. 
De igual manera, se validó el correo “Solicitud aprobación organizaciones – Fortalecimiento asociativo 2023” en el cual el Vicepresidente de Proyectos da visto bueno y aprobación a las 141 organizaciones priorizadas en cumplimiento con el numeral 5.1 del instructivo. 
De este modo la Oficina de Control interno puede determinar que la acción propuesta es </t>
    </r>
    <r>
      <rPr>
        <b/>
        <sz val="12"/>
        <color theme="1"/>
        <rFont val="Arial"/>
        <family val="2"/>
      </rPr>
      <t xml:space="preserve">EFECTIVA. </t>
    </r>
    <r>
      <rPr>
        <sz val="12"/>
        <color theme="1"/>
        <rFont val="Arial"/>
        <family val="2"/>
      </rPr>
      <t xml:space="preserve">
</t>
    </r>
  </si>
  <si>
    <t>2.2. Error en la redacción de algunos apartes del manual de la metodología Integral de Asociatividad – MIA (MO-PAA- 001) en relación con el contacto inicial de las organizaciones priorizadas para el fortalecimiento asociativo y sus respectivas evidencias; así como respecto la aplicación de los criterios de priorización. </t>
  </si>
  <si>
    <t>2. Realizar mesas de trabajo con el equipo de la Dirección de Participación y Asociatividad en acompañamiento con el Profesional designado por la Vicepresidencia de Proyectos, con el fin de ajustar la Metodología Integral de Asociatividad – MIA (MO-PAA-001) en relación con el contacto inicial de las organizaciones priorizadas para fortalecimiento asociativo y sus respectivas evidencias; y la aplicación de los criterios de priorización, atendiendo las recomendaciones del equipo auditor.</t>
  </si>
  <si>
    <t>Manual metodología Integral de Asociatividad – MIA (MO-PAA-001) ajustado</t>
  </si>
  <si>
    <t>13/09/2022
4/7/2023</t>
  </si>
  <si>
    <r>
      <rPr>
        <b/>
        <sz val="12"/>
        <color theme="1"/>
        <rFont val="Arial"/>
        <family val="2"/>
      </rPr>
      <t>Seguimiento 13 de septiembre de 2022:</t>
    </r>
    <r>
      <rPr>
        <sz val="12"/>
        <color theme="1"/>
        <rFont val="Arial"/>
        <family val="2"/>
      </rPr>
      <t xml:space="preserve">
Se indico que, atendiendo las recomendaciones del equipo auditor e incorporando las opciones de mejora identificadas por el equipo de la DPA, se adelantaron varias mesas de trabajo, al interior de la Dirección y con el acompañamiento de las profesionales designadas por la Vicepresidencia de Proyectos, para revisar y actualizar la Metodología Integral de Asociatividad MIA MO-PAA-002, en relación con el contacto inicial y la priorización de organizaciones a fortalecer durante cada vigencia.
Además de la actualización de la MIA, se diseñó un instructivo donde se detalla el paso a paso para la prestación del servicio de fortalecimiento asociativo, incluyendo el contacto inicial con las organizaciones y el proceso para la aplicación de los criterios de priorización.
</t>
    </r>
    <r>
      <rPr>
        <b/>
        <u/>
        <sz val="12"/>
        <color theme="1"/>
        <rFont val="Arial"/>
        <family val="2"/>
      </rPr>
      <t xml:space="preserve">
Evidencias/Hallazgo 2_Evidencias/Evidencias Acción 2.2</t>
    </r>
    <r>
      <rPr>
        <sz val="12"/>
        <color theme="1"/>
        <rFont val="Arial"/>
        <family val="2"/>
      </rPr>
      <t xml:space="preserve">
- Evidencias de mesas de trabajo virtuales (febrero, marzo, abril, junio, julio y agosto de 2022)
- Metodología Integral de Asociatividad MIA MO-PAA-001 actualizada a su versión 2
- Instructivo para la prestación del servicio de fortalecimiento asociativo IN-PAA-001
</t>
    </r>
    <r>
      <rPr>
        <b/>
        <sz val="12"/>
        <color theme="1"/>
        <rFont val="Arial"/>
        <family val="2"/>
      </rPr>
      <t xml:space="preserve">Seguimiento 22 de junio de 2023: </t>
    </r>
    <r>
      <rPr>
        <sz val="12"/>
        <color theme="1"/>
        <rFont val="Arial"/>
        <family val="2"/>
      </rPr>
      <t xml:space="preserve">
Teniendo en cuenta que la acción estaba determinada previamente como cumplida al 100% la Dirección remitió a la Oficina de Control Interno vía correo electrónico del  2 de junio de 2023 la siguiente información para la verificación de la efectividad de la acción: 
1. Priorización de organizaciones a intervenir en 2023, correo de aprobación por parte del Vicepresidente de Proyectos sobre las 141 organizaciones priorizadas.
2.  Muestra de 9 correos informativos sobre la priorización de las asociaciones. </t>
    </r>
  </si>
  <si>
    <r>
      <rPr>
        <b/>
        <sz val="12"/>
        <color theme="1"/>
        <rFont val="Arial"/>
        <family val="2"/>
      </rPr>
      <t xml:space="preserve">Seguimiento 13 de septiembre de 2022:
</t>
    </r>
    <r>
      <rPr>
        <sz val="12"/>
        <color theme="1"/>
        <rFont val="Arial"/>
        <family val="2"/>
      </rPr>
      <t xml:space="preserve">
Se observa que, por parte de la DPA, se formula y aprueba el INSTRUCTIVO PARA LA PRESTACIÓN DEL SERVICIO DE FORTALECIMIENTO ASOCIATIVO IN-PAA-001, en el cual se indican los criterios para priorizar las organizaciones a fortalecer y se agrega el siguiente apartado, "4.3. Comunicación inicial con las organizaciones priorizadas: Antes de iniciar con la prestación del servicio, la DPA enviará un correo electrónico a las organizaciones priorizadas con el fin de (...)", para lo cual se da por cumplida la acción, sin embargo, como se menciona en la acción anterior se requiere por parte de la OCI, validar la efectividad de la acción con las próximas priorizaciones que se lleven a cabo después de la actualización de la MIA.
</t>
    </r>
    <r>
      <rPr>
        <b/>
        <sz val="12"/>
        <color theme="1"/>
        <rFont val="Arial"/>
        <family val="2"/>
      </rPr>
      <t xml:space="preserve">Seguimiento 4 de julio de 2023:
</t>
    </r>
    <r>
      <rPr>
        <sz val="12"/>
        <color theme="1"/>
        <rFont val="Arial"/>
        <family val="2"/>
      </rPr>
      <t xml:space="preserve">
De acuerdo con las verificaciones realizadas por el equipo auditor en la revisión anterior, es importante mencionar que estas acciones fueron determinadas como cumplidas al remitir los soportes de las metas establecidas. 
Ahora bien, la Oficina de Control Interno con el fin de validar la efectividad de las acciones tomadas para mitigar el hallazgo del presente informe, realizó las siguientes validaciones:
Teniendo en cuenta la actualización del IN-PAA-001 Instructivo para la Prestación del Servicio de Fortalecimiento Asociativo, en el cual se indica en el Numeral 5.1 "beneficiarias de PIDAR que recibirán fortalecimiento asociativo", en el cual se relacionan criterios y la correspondiente puntuación que tiene.
La DPA remitió a esta Oficina la base de Priorización de Organizaciones 2023, en el cual se identifican los criterios tomados en cuenta para su valoración, los cuales concuerdan con los mencionados en el instructivo. 
De igual manera se procedió a elegir las asociaciones: Junta de Acción Comunal Vereda la Estrella, Asociación de Ganaderos y Caballistas del Municipio de Restrepo – ASOGAN y Asociación Campesina la ENEA, con el fin de validar sus puntuaciones de acuerdo con los criterios establecidos en el instructivo</t>
    </r>
    <r>
      <rPr>
        <i/>
        <sz val="12"/>
        <color theme="1"/>
        <rFont val="Arial"/>
        <family val="2"/>
      </rPr>
      <t xml:space="preserve"> (Antigüedad de la resolución de aprobación PIDAR, Organizaciones ubicadas en municipios PDET, Organizaciones integrada por poblaciones priorizadas, Organizaciones ubicada en departamentos no atendidos en la última vigencia, Organización conformada mayoritariamente por víctimas, Organización conformada mayoritariamente por mujeres rurales, Organización conformada mayoritariamente por grupos étnicos, Organización conformada mayoritariamente por reincorporados, Organización conformada mayoritariamente por jóvenes rurales, Organización conformada mayoritariamente por personas con capacidades diversas)</t>
    </r>
    <r>
      <rPr>
        <sz val="12"/>
        <color theme="1"/>
        <rFont val="Arial"/>
        <family val="2"/>
      </rPr>
      <t xml:space="preserve"> sobre esta validación la Oficina de Control Interno no evidencia diferencias o desviaciones metodológicas ni de puntuación, por lo que es pertinente precisar que esta acción se encuentra EFECTIVA. 
</t>
    </r>
    <r>
      <rPr>
        <b/>
        <sz val="12"/>
        <color theme="1"/>
        <rFont val="Arial"/>
        <family val="2"/>
      </rPr>
      <t>Dicha validación podrá verse al detalle en “Validación Efectividad acción 2.2” ubicada en el Sharepoint de la Oficina de Control Interno &gt; Planes de Mejoramiento &gt; 19.PAA &gt; OCI-2021-016&gt;Efectividad.</t>
    </r>
    <r>
      <rPr>
        <sz val="12"/>
        <color theme="1"/>
        <rFont val="Arial"/>
        <family val="2"/>
      </rPr>
      <t xml:space="preserve">
Finalmente, teniendo en cuenta lo identificado anteriormente esta Oficina considera que es procedente dar por </t>
    </r>
    <r>
      <rPr>
        <b/>
        <sz val="12"/>
        <color theme="1"/>
        <rFont val="Arial"/>
        <family val="2"/>
      </rPr>
      <t>CERRADO</t>
    </r>
    <r>
      <rPr>
        <sz val="12"/>
        <color theme="1"/>
        <rFont val="Arial"/>
        <family val="2"/>
      </rPr>
      <t xml:space="preserve"> el hallazgo. </t>
    </r>
  </si>
  <si>
    <t>Omisión de lineamientos procedimentales en la implementación de las estrategias del Fomento de la asociatividad y la participación rural.</t>
  </si>
  <si>
    <r>
      <t xml:space="preserve">3.1.  </t>
    </r>
    <r>
      <rPr>
        <sz val="12"/>
        <color rgb="FF000000"/>
        <rFont val="Arial"/>
        <family val="2"/>
      </rPr>
      <t>Factores no contemplados al momento de construir la Metodología Integral de Asociatividad – MIA (MO-PAA- 001) y las herramientas requeridas para su implementación.</t>
    </r>
  </si>
  <si>
    <t>1.  Generar mesas de trabajo al interior de la Dirección con el acompañamiento del profesional designado por la Vicepresidencia, con fin de revisar y actualizar el manual MO-PAA-001 y los formatos asociados en virtud de lo expuesto en este hallazgo y atendiendo las recomendaciones del equipo auditor.</t>
  </si>
  <si>
    <t>Manual MO-PAA-001, procedimiento de fortalecimiento y los formatos asociados actualizados en virtud de lo expuesto en este hallazgo.</t>
  </si>
  <si>
    <t>13/09/2022
28/06/2023</t>
  </si>
  <si>
    <r>
      <rPr>
        <b/>
        <sz val="12"/>
        <color theme="1"/>
        <rFont val="Arial"/>
        <family val="2"/>
      </rPr>
      <t xml:space="preserve">Seguimiento 13 de septiembre de2022: </t>
    </r>
    <r>
      <rPr>
        <sz val="12"/>
        <color theme="1"/>
        <rFont val="Arial"/>
        <family val="2"/>
      </rPr>
      <t xml:space="preserve"> 
Se indicó que, atendiendo las recomendaciones del equipo auditor e incorporando las opciones de mejora identificadas por el equipo de la DPA, se adelantaron varias mesas de trabajo, al interior de la Dirección y con el acompañamiento de las profesionales designadas por la Vicepresidencia de Proyectos, para revisar y actualizar la Metodología Integral de Asociatividad MIA MO-PAA-002, en relación con la implementación de las estrategias de fomento a la asociatividad y la participación rural y los formatos asociados al procedimiento.
</t>
    </r>
    <r>
      <rPr>
        <b/>
        <u/>
        <sz val="12"/>
        <color theme="1"/>
        <rFont val="Arial"/>
        <family val="2"/>
      </rPr>
      <t>Evidencias/Hallazgo 3_Evidencias/Evidencias Acción 3.1</t>
    </r>
    <r>
      <rPr>
        <sz val="12"/>
        <color theme="1"/>
        <rFont val="Arial"/>
        <family val="2"/>
      </rPr>
      <t xml:space="preserve">
- Evidencias de mesas de trabajo virtuales (marzo, abril y julio de 2022)
- Metodología Integral de Asociatividad MIA MO-PAA-001 actualizada a su versión 2
- Procedimiento de fomento a la asociatividad PR-PAA-001 actualizado a su versión 4
</t>
    </r>
    <r>
      <rPr>
        <b/>
        <sz val="12"/>
        <color theme="1"/>
        <rFont val="Arial"/>
        <family val="2"/>
      </rPr>
      <t xml:space="preserve">Seguimiento 28 de junio de 2023: </t>
    </r>
    <r>
      <rPr>
        <sz val="12"/>
        <color theme="1"/>
        <rFont val="Arial"/>
        <family val="2"/>
      </rPr>
      <t xml:space="preserve">
Teniendo en cuenta que en las validaciones anteriores el equipo auditor determino las acciones como cumplidas, la Dirección remitió los siguientes soportes para la validación de su efectividad: 
1. Veinticinco (25) desarrollo de estrategias de fomento asociativo realizadas en el 2023 con sus respectivos soportes.
2. Transferencia metodologica del 16 de marzo de 2023 vía Teams. 
3.  Soporte de la lista de asistencia extraída del aplicativo Teams sobre la Jornada de Retroalimentación MIA procedimientos y formatos del 24 de noviembre de 2022.
4. Documento compilatorio ejercicio Plan de Aprendizaje Equipo de Trabajo Dirección de Participación y Asociatividad -2022-.</t>
    </r>
  </si>
  <si>
    <r>
      <rPr>
        <b/>
        <sz val="12"/>
        <color theme="1"/>
        <rFont val="Arial"/>
        <family val="2"/>
      </rPr>
      <t>Seguimiento 13 de septiembre de 2023:</t>
    </r>
    <r>
      <rPr>
        <sz val="12"/>
        <color theme="1"/>
        <rFont val="Arial"/>
        <family val="2"/>
      </rPr>
      <t xml:space="preserve"> 
Si bien se evidenciaron las mesas de trabajo realizadas y la actualización del Procedimiento de fomento a la asociatividad y la Metodología Integral de Asociatividad MIA MO-PAA-002, es necesario validar la efectividad de estas acciones implementadas en las actividades propias del proceso, por lo que dicha validación queda pendiente por parte de esta oficina, con el fin de determinar las situaciones identificadas fueron subsanadas en la práctica.
Se observa la realización en septiembre de las lecciones aprendidas de que trata el Plan de aprendizaje contenido en la Estrategia de monitoreo, sin embargo, es necesario verificar la efectividad de la acción implementada en cuanto se debe validar si las situaciones identificadas en el hallazgo No. 3 no se vuelven a presentar, respecto a los siguientes aspectos:
+Lineamientos de la Convocatoria
+Número de participantes en los encuentro y actividades programadas
+Temáticas desarrolladas en la Estrategia
+Encuestas de Género
+Evaluación de la Estrategia
+Informes de resultados de la Estrategia 
+Tiempos establecidos en la Convocatoria
Es importante mencionar y contrastar esta información con la mesa de trabajo de lecciones aprendidas del 2022 teniendo en cuenta que se actualizaron los procedimientos del proceso.
Dicho lo anterior y contemplando que no se han realizado una mesa para el segundo semestre de 2022 en la cual se retroalimente con las nuevas actualizaciones, esta oficina considera pertinente asignar un avance del 50% de la acción propuesta hasta que se realice la mesa de transferencia de metodología para el segundo semestre de 2022.
</t>
    </r>
    <r>
      <rPr>
        <b/>
        <sz val="12"/>
        <color theme="1"/>
        <rFont val="Arial"/>
        <family val="2"/>
      </rPr>
      <t>Seguimiento 15 de diciembre de 2022:</t>
    </r>
    <r>
      <rPr>
        <sz val="12"/>
        <color theme="1"/>
        <rFont val="Arial"/>
        <family val="2"/>
      </rPr>
      <t xml:space="preserve"> Se observa que se realizó socialización de los procedimientos y los formatos por parte del proceso. Queda pendiente la alidación de la efectividad por parte de la oficina de Control Interno.
</t>
    </r>
    <r>
      <rPr>
        <b/>
        <sz val="12"/>
        <color theme="1"/>
        <rFont val="Arial"/>
        <family val="2"/>
      </rPr>
      <t xml:space="preserve">Seguimiento 28 de junio de 2023: 
</t>
    </r>
    <r>
      <rPr>
        <sz val="12"/>
        <color theme="1"/>
        <rFont val="Arial"/>
        <family val="2"/>
      </rPr>
      <t xml:space="preserve">
Teniendo en cuenta las verificaciones realizadas por el equipo auditor en la revisión anterior, es importante mencionar que estas acciones fueron determinadas como cumplidas al remitir los soportes correspondientes de las metas establecidas. 
Ahora bien, la Oficina de Control Interno con el fin de validar la efectividad de las acciones tomadas para mitigar el hallazgo del presente informe realizó las siguientes validaciones:
De acuerdo con La Metodología Integral de Asociatividad - MIA Código MO-PAA-001, la cual fue modificada en mayo de 2023 en su numeral 5.4 "Fomento de la Asociatividad y la Participación Rural", tiene como estrategias de implementación: Las estrategias diseñadas para la promoción, sensibilización y acompañamiento a la formalización enmarcadas en el Fomento de la asociatividad y la participación rural fueron diseñadas acogiendo el enfoque diferencial, de manera tal, que sean incluyentes y se adapten a las diferentes culturas y poblaciones que atiende la ADR. 
A continuación, se listan y detallan en las respectivas fichas técnicas como sigue:
i. Encuentros de asociatividad 
ii. Mesas técnicas de asociatividad
iii. Escuelas de asociatividad
iv. Ruedas de participación rural
v. Acompañamiento a la formalización asociativa – SOMOS
La Oficina de Control Interno procedió a extraer una muestra de tres (3) encuentros de los veinticinco (25) remitidos por la Dirección los cuales fueron: Encuentro de Asociatividad Valle del Cauca – Yumbo Abril 21, Mesa Técnica de Asociatividad Tolima – Ibagué, Rueda de Participación ZRC Meta, sobre estas se validó lo estipulado en la Tabla 5. Ficha Técnica Encuentros de Asociatividad, Tabla 6. Ficha técnica Mesas técnicas de asociatividad y Tabla 1. Ficha técnica Ruedas de participación obteniendo que: 
</t>
    </r>
    <r>
      <rPr>
        <u/>
        <sz val="12"/>
        <color theme="1"/>
        <rFont val="Arial"/>
        <family val="2"/>
      </rPr>
      <t xml:space="preserve">
•	Yumbo 21 de abril: V</t>
    </r>
    <r>
      <rPr>
        <sz val="12"/>
        <color theme="1"/>
        <rFont val="Arial"/>
        <family val="2"/>
      </rPr>
      <t xml:space="preserve">alidado sin desviaciones  frente a la Metodología MIA. 
</t>
    </r>
    <r>
      <rPr>
        <u/>
        <sz val="12"/>
        <color theme="1"/>
        <rFont val="Arial"/>
        <family val="2"/>
      </rPr>
      <t>•	Ibagué:</t>
    </r>
    <r>
      <rPr>
        <sz val="12"/>
        <color theme="1"/>
        <rFont val="Arial"/>
        <family val="2"/>
      </rPr>
      <t xml:space="preserve"> Se evidencia desviación en el concepto de “Duración de la Reunión”, ya que se estipula deben ser mínimo de tres (3) horas y de acuerdo con el Informe del evento se evidencia que la reunión duró dos (2) horas, sin embargo, esto no interfirió en el cumplimiento del objetivo de la estrategia. Teniendo en cuenta esto </t>
    </r>
    <r>
      <rPr>
        <u/>
        <sz val="12"/>
        <color theme="1"/>
        <rFont val="Arial"/>
        <family val="2"/>
      </rPr>
      <t>la Oficina de Control Interno recomienda validar la oportunidad de estos controles, ya que, es un factor variable en cada reunión y puede ser ineficiente o contraproducente limitar su duraci</t>
    </r>
    <r>
      <rPr>
        <sz val="12"/>
        <color theme="1"/>
        <rFont val="Arial"/>
        <family val="2"/>
      </rPr>
      <t xml:space="preserve">ón. 
</t>
    </r>
    <r>
      <rPr>
        <u/>
        <sz val="12"/>
        <color theme="1"/>
        <rFont val="Arial"/>
        <family val="2"/>
      </rPr>
      <t xml:space="preserve">•	Meta: </t>
    </r>
    <r>
      <rPr>
        <sz val="12"/>
        <color theme="1"/>
        <rFont val="Arial"/>
        <family val="2"/>
      </rPr>
      <t xml:space="preserve">Se evidencia desviación en los siguientes conceptos: 
a)	“Participantes estimados”, ya que se estipula una asistencia de promedio de 40 personas y de acuerdo con el Informe del Evento asistieron catorce (14) personas, sin embargo, esto no interfirió en el cumplimiento del objetivo de la estrategia.
b)	“Duración de la Reunión”, ya que se estipula que la duración será de 1 a 3 horas y según el Informe del Evento duró aproximadamente ocho (8) horas, sin embargo, esto no interfirió en el cumplimiento del objetivo de la estrategia.
</t>
    </r>
    <r>
      <rPr>
        <u/>
        <sz val="12"/>
        <color theme="1"/>
        <rFont val="Arial"/>
        <family val="2"/>
      </rPr>
      <t>Teniendo en cuenta esto la Oficina de Control Interno recomienda validar la oportunidad de estos controles, ya que, es un factor variable en cada reunión y puede ser ineficiente o contraproducente limitar su duración y participación</t>
    </r>
    <r>
      <rPr>
        <sz val="12"/>
        <color theme="1"/>
        <rFont val="Arial"/>
        <family val="2"/>
      </rPr>
      <t xml:space="preserve">.
Esta validación podrá verificarse en el Sharepoint de la Oficina de Control Interno &gt;Planes de Mejoramiento&gt; 19.PAA&gt; Efectividad&gt; Hallazgo 3
Teniendo en cuenta lo anterior y el fundamento del hallazgo, se concluye que la Dirección ha ejecutado las acciones necesarias para la implementación de la Nueva Metodología – MIA, por lo que es pertinente mencionar que para esta Oficina de Control Interno las acciones para esto han sido EFECTIVAS. 
De este modo, es procedente determinar el hallazgo como </t>
    </r>
    <r>
      <rPr>
        <b/>
        <sz val="12"/>
        <color theme="1"/>
        <rFont val="Arial"/>
        <family val="2"/>
      </rPr>
      <t xml:space="preserve">CERRADO. </t>
    </r>
  </si>
  <si>
    <r>
      <t xml:space="preserve">3.2.  </t>
    </r>
    <r>
      <rPr>
        <sz val="12"/>
        <color rgb="FF000000"/>
        <rFont val="Arial"/>
        <family val="2"/>
      </rPr>
      <t>Debilidades en el desarrollo ejercicio del “Plan de Aprendizaje” descrito en la Estrategia de Monitoreo (MO-PAA-002), que permita el mejoramiento en la implementación de la Metodología Integral de asociatividad – MIA (MO-PAA-001).</t>
    </r>
  </si>
  <si>
    <t>2. Definir un cronograma de mesas de trabajo cuatrimestrales de retroalimentación como insumo para desarrollar el “Plan de Aprendizaje” descrito en la Estrategia de Monitoreo (MO-PAA-002).</t>
  </si>
  <si>
    <t>Construcción del “Plan de Aprendizaje” descrito en la Estrategia de Monitoreo (MO-PAA-002).</t>
  </si>
  <si>
    <r>
      <rPr>
        <b/>
        <sz val="12"/>
        <color theme="1"/>
        <rFont val="Arial"/>
        <family val="2"/>
      </rPr>
      <t>Seguimiento 13 de septiembre de 2022:</t>
    </r>
    <r>
      <rPr>
        <sz val="12"/>
        <color theme="1"/>
        <rFont val="Arial"/>
        <family val="2"/>
      </rPr>
      <t xml:space="preserve">
Se indico por parte del proceso que en septiembre de 2021 se adelantó el ejercicio de lecciones aprendidas, de que trata el Plan de aprendizaje contenido en la Estrategia de monitoreo, con el equipo de la Dirección de Participación y Asociatividad encargado de implementar la metodología MIA; este ejercicio estuvo dividido en tres partes: la primera, con el equipo de la DPA en pleno, para explicar el método de Focus Group, a partir del cual se desarrollaría el ejercicio; la segunda, con el equipo dividido en dos para discutir las lecciones aprendidas para cada servicio (fomento y fortalecimiento asociativo); y la tercera, para socializar y discutir las conclusiones finales. Los resultados de la jornada fueron utilizados como insumo para la actualización de la MIA, realizada en la actual vigencia.
</t>
    </r>
    <r>
      <rPr>
        <b/>
        <u/>
        <sz val="12"/>
        <color theme="1"/>
        <rFont val="Arial"/>
        <family val="2"/>
      </rPr>
      <t>Evidencias/Hallazgo 3_Evidencias/Evidencias Acción 3.2</t>
    </r>
    <r>
      <rPr>
        <sz val="12"/>
        <color theme="1"/>
        <rFont val="Arial"/>
        <family val="2"/>
      </rPr>
      <t xml:space="preserve">
- Listado de asistencia y evidencia de jornada virtual Lecciones aprendidas (13sep2021)
- Resultados ejercicio de Lecciones aprendidas - Plan de Aprendizaje DPA 2021
</t>
    </r>
    <r>
      <rPr>
        <b/>
        <sz val="12"/>
        <color theme="1"/>
        <rFont val="Arial"/>
        <family val="2"/>
      </rPr>
      <t xml:space="preserve">Seguimiento 28 de junio de 2023: </t>
    </r>
    <r>
      <rPr>
        <sz val="12"/>
        <color theme="1"/>
        <rFont val="Arial"/>
        <family val="2"/>
      </rPr>
      <t xml:space="preserve">
Teniendo en cuenta que en las validaciones anteriores el equipo auditor determino las acciones como cumplidas, la Dirección remitió los siguientes soportes para la validación de su efectividad: 
1. Veinticinco (25) desarrollo de estrategias de fomento asociativo realizadas en el 2023 con sus respectivos soportes.
2. Transferencia metodologica del 16 de marzo de 2023 vía Teams. 
3.  Soporte de la lista de asistencia extraída del aplicativo Teams sobre la Jornada de Retroalimentación MIA procedimientos y formatos del 24 de noviembre de 2022.
4. Documento compilatorio ejercicio Plan de Aprendizaje Equipo de Trabajo Dirección de Participación y Asociatividad -2022-.</t>
    </r>
  </si>
  <si>
    <r>
      <t xml:space="preserve">3.3.  </t>
    </r>
    <r>
      <rPr>
        <sz val="12"/>
        <color rgb="FF000000"/>
        <rFont val="Arial"/>
        <family val="2"/>
      </rPr>
      <t>Debilidades en el control a la calidad y completitud en el diligenciamiento de los formatos establecidos dentro de las estrategias de fomento asociativo de la Metodología Integral de asociatividad – MIA (MO-PAA-001) por parte del equipo de facilitadores de la Dirección Participación y Asociatividad.</t>
    </r>
  </si>
  <si>
    <r>
      <t xml:space="preserve">3.  Adelantar una sesión semestral de retroalimentación </t>
    </r>
    <r>
      <rPr>
        <sz val="12"/>
        <color rgb="FF000000"/>
        <rFont val="Arial"/>
        <family val="2"/>
      </rPr>
      <t xml:space="preserve">con el equipo de facilitadores de la dirección, </t>
    </r>
    <r>
      <rPr>
        <sz val="12"/>
        <color theme="1"/>
        <rFont val="Arial"/>
        <family val="2"/>
      </rPr>
      <t xml:space="preserve">en el diligenciamiento de los formatos relacionados con la </t>
    </r>
    <r>
      <rPr>
        <sz val="12"/>
        <color rgb="FF000000"/>
        <rFont val="Arial"/>
        <family val="2"/>
      </rPr>
      <t>Metodología Integral de Asociatividad – MIA (MO-PAA-001).</t>
    </r>
  </si>
  <si>
    <t>Listado de asistencia y actas de las sesiones adelantadas.</t>
  </si>
  <si>
    <r>
      <rPr>
        <sz val="12"/>
        <color theme="1"/>
        <rFont val="Arial"/>
        <family val="2"/>
      </rPr>
      <t xml:space="preserve">31-dic-21
</t>
    </r>
    <r>
      <rPr>
        <b/>
        <sz val="12"/>
        <color theme="1"/>
        <rFont val="Arial"/>
        <family val="2"/>
      </rPr>
      <t xml:space="preserve">
15-abr-22</t>
    </r>
  </si>
  <si>
    <r>
      <rPr>
        <b/>
        <sz val="12"/>
        <color theme="1"/>
        <rFont val="Arial"/>
        <family val="2"/>
      </rPr>
      <t>Seguimiento 13 de septiembre de 2022:</t>
    </r>
    <r>
      <rPr>
        <sz val="12"/>
        <color theme="1"/>
        <rFont val="Arial"/>
        <family val="2"/>
      </rPr>
      <t xml:space="preserve">
Se mencionó que al inicio de la vigencia, se adelantaron tres jornadas de transferencia metodológica con el equipo de la Dirección de Participación y Asociatividad, convocadas por el Líder, donde se retroalimentaron, entre otros, la Metodología Integral de Asociatividad MIA y los procedimientos de fomento y fortalecimiento a la asociatividad, con sus respectivos formatos.
Adicionalmente, se han adelantado mesas de trabajo con los profesionales territoriales para continuar con la retroalimentación sobre las estrategias contenidas en la MIA para la prestación del servicio de fomento asociativo y el correcto diligenciamiento de los formatos asociados.
</t>
    </r>
    <r>
      <rPr>
        <b/>
        <u/>
        <sz val="12"/>
        <color theme="1"/>
        <rFont val="Arial"/>
        <family val="2"/>
      </rPr>
      <t>Evidencias/Hallazgo 3_Evidencias/Evidencias Acción 3.3</t>
    </r>
    <r>
      <rPr>
        <sz val="12"/>
        <color theme="1"/>
        <rFont val="Arial"/>
        <family val="2"/>
      </rPr>
      <t xml:space="preserve">
- Listados de asistencia y evidencias de reuniones virtuales del 26ene2021, 31ene2022 y 02feb2022
- Listados de asistencia mesas de trabajo con profesionales territoriales (febrero y marzo 2022)
</t>
    </r>
    <r>
      <rPr>
        <b/>
        <sz val="12"/>
        <color theme="1"/>
        <rFont val="Arial"/>
        <family val="2"/>
      </rPr>
      <t xml:space="preserve">Seguimiento 28 de junio de 2023: </t>
    </r>
    <r>
      <rPr>
        <sz val="12"/>
        <color theme="1"/>
        <rFont val="Arial"/>
        <family val="2"/>
      </rPr>
      <t xml:space="preserve">
Teniendo en cuenta que en las validaciones anteriores el equipo auditor determino las acciones como cumplidas, la Dirección remitió los siguientes soportes para la validación de su efectividad: 
1. Veinticinco (25) desarrollo de estrategias de fomento asociativo realizadas en el 2023 con sus respectivos soportes.
2. Transferencia metodologica del 16 de marzo de 2023 vía Teams. 
3.  Soporte de la lista de asistencia extraída del aplicativo Teams sobre la Jornada de Retroalimentación MIA procedimientos y formatos del 24 de noviembre de 2022.
4. Documento compilatorio ejercicio Plan de Aprendizaje Equipo de Trabajo Dirección de Participación y Asociatividad -2022-.</t>
    </r>
  </si>
  <si>
    <t>Desviaciones en la aplicación de la Estrategia de Formalización asociativa - SOMOS</t>
  </si>
  <si>
    <t>4.1. Debilidades en la redacción del manual de la Metodología Integral de asociatividad – MIA (MO-PAA-001) y en la estructura de sus formatos asociados</t>
  </si>
  <si>
    <t>1. Generar mesas de trabajo al interior de la Dirección acompañados por el profesional designado por la Vicepresidencia, con fin de revisar y actualizar el manual MO-PAA-001 y los formatos asociados en virtud de lo expuesto en este hallazgo y atendiendo las recomendaciones del equipo auditor.</t>
  </si>
  <si>
    <t>Manual MO-PAA-001 y los formatos asociados actualizados en virtud de lo expuesto en este hallazgo.</t>
  </si>
  <si>
    <r>
      <t>31-dic-21
15-abr-22
31-may-22</t>
    </r>
    <r>
      <rPr>
        <b/>
        <sz val="12"/>
        <color theme="1"/>
        <rFont val="Arial"/>
        <family val="2"/>
      </rPr>
      <t xml:space="preserve">
30-ago-22</t>
    </r>
  </si>
  <si>
    <t>13/09/2022
29/06/2023</t>
  </si>
  <si>
    <r>
      <rPr>
        <b/>
        <sz val="12"/>
        <color theme="1"/>
        <rFont val="Arial"/>
        <family val="2"/>
      </rPr>
      <t>Seguimiento 13 de septiembre de 2022:</t>
    </r>
    <r>
      <rPr>
        <sz val="12"/>
        <color theme="1"/>
        <rFont val="Arial"/>
        <family val="2"/>
      </rPr>
      <t xml:space="preserve">
Se indicó por parte del proceso que atendiendo las recomendaciones del equipo auditor e incorporando las opciones de mejora identificadas por el equipo de la DPA, se adelantaron varias mesas de trabajo, al interior de la Dirección y con el acompañamiento de las profesionales designadas por la Vicepresidencia de Proyectos, para revisar y actualizar la Metodología Integral de Asociatividad MIA MO-PAA-002, en relación con la implementación de la estrategia para el acompañamiento a la formalización asociativa y sus formatos asociados, contenida en el procedimiento de fomento a la asociatividad.
</t>
    </r>
    <r>
      <rPr>
        <b/>
        <u/>
        <sz val="12"/>
        <color theme="1"/>
        <rFont val="Arial"/>
        <family val="2"/>
      </rPr>
      <t>Evidencias/Hallazgo 4_Evidencias/Evidencias Acción 4.1</t>
    </r>
    <r>
      <rPr>
        <sz val="12"/>
        <color theme="1"/>
        <rFont val="Arial"/>
        <family val="2"/>
      </rPr>
      <t xml:space="preserve">
- Evidencias de mesas de trabajo virtuales (marzo, abril y julio de 2022)
- Metodología Integral de Asociatividad MIA MO-PAA-001 actualizada a su versión 2
- Procedimiento de fomento a la asociatividad PR-PAA-001 actualizado a su versión 4
</t>
    </r>
    <r>
      <rPr>
        <b/>
        <sz val="12"/>
        <color theme="1"/>
        <rFont val="Arial"/>
        <family val="2"/>
      </rPr>
      <t xml:space="preserve">
Seguimiento 29 de junio de 2023:
</t>
    </r>
    <r>
      <rPr>
        <sz val="12"/>
        <color theme="1"/>
        <rFont val="Arial"/>
        <family val="2"/>
      </rPr>
      <t>Teniendo en cuenta que en las validaciones anteriores el equipo auditor determino las acciones como cumplidas, la Dirección remitió los siguientes soportes para la validación de su efectividad: 
Soportes de la implementación de la estrategia SOMOS con dos de las cohorte de grupos de productores que manifestaron su interés de formalizar o intregrar organizaciones sociales, comunitarias o productivas rurales en 2022</t>
    </r>
  </si>
  <si>
    <r>
      <rPr>
        <b/>
        <sz val="12"/>
        <color theme="1"/>
        <rFont val="Arial"/>
        <family val="2"/>
      </rPr>
      <t xml:space="preserve">Seguimiento 13 de septiembre de 2022:
</t>
    </r>
    <r>
      <rPr>
        <sz val="12"/>
        <color theme="1"/>
        <rFont val="Arial"/>
        <family val="2"/>
      </rPr>
      <t xml:space="preserve">
Se verificó la descripcion de las actividades dentro de la "Ficha Técnica Estrategia de Formalización asociativa - SOMOS" en la cual se detalla lo que se va a realizar por cada una de las 4 Sesiones.(Metodologia MIA 2022), por lo cual se observa que se subsano la situacion identificada por la Oficina de Control Interno. 
Cabe mencionar que queda pendiente la verificacion por pare de esta Oficina de la Efectividad de las acciones implementadas, dado que se tiene que verificar si las actividades  de fomento de la asociatividad y la participacion rural posteriores a la actualizacion de la Metodologia cumplen con lo que establece esta actualizacion, en cuanto a convocatoria, participacion y contenido de los eventos programados, además del diligenciamiento de los formatos establecidos para el proceso.
</t>
    </r>
    <r>
      <rPr>
        <b/>
        <sz val="12"/>
        <color theme="1"/>
        <rFont val="Arial"/>
        <family val="2"/>
      </rPr>
      <t xml:space="preserve">Seguimiento 29 de junio de 2023: 
</t>
    </r>
    <r>
      <rPr>
        <sz val="12"/>
        <color theme="1"/>
        <rFont val="Arial"/>
        <family val="2"/>
      </rPr>
      <t xml:space="preserve">
Teniendo en cuenta las verificaciones realizadas por el equipo auditor en la revisión anterior, es importante mencionar que estas acciones fueron determinadas como cumplidas al remitir los soportes correspondientes al cumplimiento de las metas establecidas. 
Ahora bien, la Oficina de Control Interno con el fin de validar la efectividad de las acciones desarroladas para mitigar el hallazgo del presente informe realizó las siguientes validaciones:
De acuerdo con La Metodología Integral de Asociatividad - MIA Código MO-PAA-001, la cual fue actualizada en mayo de 2023 en su numeral 5.4 "Fomento de la Asociatividad y la Participación Rural", tiene como estrategias de implementación: Las estrategias diseñadas para la promoción, sensibilización y acompañamiento a la formalización enmarcadas en el Fomento de la asociatividad y la participación rural fueron diseñadas acogiendo el enfoque diferencial, de manera tal, que sean incluyentes y se adapten a las diferentes culturas y poblaciones que atiende la ADR. 
A continuación, se listan y detallan en las respectivas fichas técnicas:
i. Encuentros de asociatividad 
ii. Mesas técnicas de asociatividad
iii. Escuelas de asociatividad
iv. Ruedas de participación rural
v. Acompañamiento a la formalización asociativa – SOMOS
La Oficina de Control Interno procedió a validar el Grupo 1 – Playa de Belén Norte de Santander, sobre esta se validó lo estipulado en la Tabla 2. Ficha Técnica Estrategia de Formalización asociativa – SOMOS, obteniendo desviaciones en la cantidad de participantes y duración de las actividades, sin embargo, esto no interfirió en el cumplimiento del objetivo de la estrategia ya que, se evidenció en el correo electrónico el 5 de octubre donde se remiten estatutos y los documentos de la asociación revisados. 
</t>
    </r>
    <r>
      <rPr>
        <u/>
        <sz val="12"/>
        <color theme="1"/>
        <rFont val="Arial"/>
        <family val="2"/>
      </rPr>
      <t>Esta validación podrá verificarse en el Sharepoint de la Oficina de Control Interno &gt;Planes de Mejoramiento&gt; 19.PAA&gt; Efectividad&gt; Hallazgo 4</t>
    </r>
    <r>
      <rPr>
        <sz val="12"/>
        <color theme="1"/>
        <rFont val="Arial"/>
        <family val="2"/>
      </rPr>
      <t xml:space="preserve">
Teniendo en cuenta lo anterior se evidencia que la Dirección ha emprendido acciones para el fortalecimiento de esta Estrategia de implementación, por lo que es pertinente mencionar que para esta Oficina de Control Interno las acciones para esto han sido</t>
    </r>
    <r>
      <rPr>
        <b/>
        <sz val="12"/>
        <color theme="1"/>
        <rFont val="Arial"/>
        <family val="2"/>
      </rPr>
      <t xml:space="preserve"> EFECTIVAS.</t>
    </r>
    <r>
      <rPr>
        <sz val="12"/>
        <color theme="1"/>
        <rFont val="Arial"/>
        <family val="2"/>
      </rPr>
      <t xml:space="preserve"> 
De acuerdo con las características anteriormente descritas sobre las Acciones para mitigar lo relacionado con el presente hallazgo, se considera procedente dar por </t>
    </r>
    <r>
      <rPr>
        <b/>
        <sz val="12"/>
        <color theme="1"/>
        <rFont val="Arial"/>
        <family val="2"/>
      </rPr>
      <t>CERRADO</t>
    </r>
    <r>
      <rPr>
        <sz val="12"/>
        <color theme="1"/>
        <rFont val="Arial"/>
        <family val="2"/>
      </rPr>
      <t xml:space="preserve"> el hallazgo pues la totalidad de las acciones fueron cumplidas y determinadas como efectivas. 
Es importante resaltar que respecto a los controles establecidos en las Fichas Técnicas sobre Duración y Participantes la Oficina de Control Interno </t>
    </r>
    <r>
      <rPr>
        <b/>
        <u/>
        <sz val="12"/>
        <color theme="1"/>
        <rFont val="Arial"/>
        <family val="2"/>
      </rPr>
      <t>sugiere</t>
    </r>
    <r>
      <rPr>
        <sz val="12"/>
        <color theme="1"/>
        <rFont val="Arial"/>
        <family val="2"/>
      </rPr>
      <t xml:space="preserve"> validar si es beneficioso y congruente con los objetivos limitar estos espacios, teniendo en cuenta que la mayoría puede ser solicitado por las Asociaciones y se corre el riesgo de que no cumplan los parámetros de participación, teniendo en cuenta el tamaño de la asociación, y de igual modo, la duración de las reuniones es un factor subjetivo ya que, en algunas sesiones se requerirá más tiempo y en otras menos, por esto se recomienda validar la oportunidad de estos aspectos. </t>
    </r>
  </si>
  <si>
    <r>
      <t xml:space="preserve">4.2. Debilidades en la descripción de las actividades a desarrollar </t>
    </r>
    <r>
      <rPr>
        <sz val="12"/>
        <color theme="1"/>
        <rFont val="Arial"/>
        <family val="2"/>
      </rPr>
      <t>en la ficha técnica de la estrategia SOMOS de la Metodología Integral de Asociatividad MIA (MO-PAA-001).</t>
    </r>
  </si>
  <si>
    <t>Inconsistencias en el cálculo de la batería de indicadores establecidos en la Metodología Integral de Asociatividad - MIA</t>
  </si>
  <si>
    <t>5.1. Posibles errores de interpretación en el manejo de la batería de indicadores definida para el Proceso.
5.2. No se definen claramente los lineamientos para realizar el seguimiento y monitoreo a los indicadores del proceso (periodicidad de medición y términos).
5.3. Debilidad en los mecanismos de control que permitan verificar el resultado de los indicadores.</t>
  </si>
  <si>
    <t xml:space="preserve">1. Generar mesas de trabajo al interior de la Dirección con el acompañamiento del profesional designado por la Vicepresidencia, con fin de revisar y actualizar la batería de indicadores definida en el Manual de la Metodología Integral Asociatividad - MIA (MO-PAA-001), atendiendo las recomendaciones emitidas por  la auditoría.
</t>
  </si>
  <si>
    <t xml:space="preserve">1. Manual de la Metodología Integral de Asociatividad - MIA (MO-PAA-001) actualizado.
</t>
  </si>
  <si>
    <r>
      <rPr>
        <b/>
        <sz val="12"/>
        <color theme="1"/>
        <rFont val="Arial"/>
        <family val="2"/>
      </rPr>
      <t>Seguimiento 13 de septiembre de 2022:</t>
    </r>
    <r>
      <rPr>
        <sz val="12"/>
        <color theme="1"/>
        <rFont val="Arial"/>
        <family val="2"/>
      </rPr>
      <t xml:space="preserve">
Atendiendo las recomendaciones del equipo auditor e incorporando las opciones de mejora identificadas por el equipo de la DPA, se adelantaron varias mesas de trabajo, al interior de la Dirección y con el acompañamiento de las profesionales designadas por la Vicepresidencia de Proyectos, para revisar y actualizar la Metodología Integral de Asociatividad MIA MO-PAA-002, en relación con la batería de indicadores, a través de los cuales se medirá el avance en la gestión de los servicios de fomento y fortalecimiento asociativo.
Los resultados de esta medición y su respectivo análisis serán monitoreados por la DPA, para lo cual, también fue actualizado el formato Informe mensual de monitoreo F-PAA-032.
</t>
    </r>
    <r>
      <rPr>
        <b/>
        <u/>
        <sz val="12"/>
        <color theme="1"/>
        <rFont val="Arial"/>
        <family val="2"/>
      </rPr>
      <t>Evidencias/Hallazgo 5_Evidencias/Evidencias Acción 5.1</t>
    </r>
    <r>
      <rPr>
        <sz val="12"/>
        <color theme="1"/>
        <rFont val="Arial"/>
        <family val="2"/>
      </rPr>
      <t xml:space="preserve">
- Evidencias de mesas de trabajo virtuales (marzo, abril y julio de 2022)
- Metodología Integral de Asociatividad MIA MO-PAA-001 actualizada a su versión 2
- Formato Informe mensual de monitoreo F-PAA-032
</t>
    </r>
    <r>
      <rPr>
        <b/>
        <sz val="12"/>
        <color theme="1"/>
        <rFont val="Arial"/>
        <family val="2"/>
      </rPr>
      <t xml:space="preserve">
Seguimiento 4 de julio de 2023:
</t>
    </r>
    <r>
      <rPr>
        <sz val="12"/>
        <color theme="1"/>
        <rFont val="Arial"/>
        <family val="2"/>
      </rPr>
      <t xml:space="preserve">
Teniendo en cuenta que en las validaciones anteriores el equipo auditor determino las acciones como cumplidas, la Dirección remitió el siguiente soporte para la validación de su efectividad:
1. Informe Mensual de Monitoreo del 01 al 31 de diciembre de 2022. 
</t>
    </r>
    <r>
      <rPr>
        <b/>
        <sz val="12"/>
        <color theme="1"/>
        <rFont val="Arial"/>
        <family val="2"/>
      </rPr>
      <t xml:space="preserve">
</t>
    </r>
    <r>
      <rPr>
        <sz val="12"/>
        <color theme="1"/>
        <rFont val="Arial"/>
        <family val="2"/>
      </rPr>
      <t>Las validaciones de este se encuentran en la columna "Observaciones OCI"</t>
    </r>
    <r>
      <rPr>
        <b/>
        <sz val="12"/>
        <color theme="1"/>
        <rFont val="Arial"/>
        <family val="2"/>
      </rPr>
      <t xml:space="preserve">
</t>
    </r>
  </si>
  <si>
    <r>
      <t xml:space="preserve">De acuerdo con lo determinado en el hallazgo y el cumplimiento de las acciones por parte de la Dirección al actualizar la Metodología Integral de Asociatividad – MIA y realizar los respectivos ajustes en materia de batería de indicadores la Oficina de Control Interno evidenció el Numeral 5.7 Batería de Indicadores en la MIA </t>
    </r>
    <r>
      <rPr>
        <i/>
        <sz val="12"/>
        <color theme="1"/>
        <rFont val="Arial"/>
        <family val="2"/>
      </rPr>
      <t>“A continuación, se relacionan los indicadores con los cuales se medirá la gestión de los servicios de fomento y fortalecimiento asociativo. Los resultados de este análisis serán contemplados y presentados a la DPA con el informe mensual de monitoreo F-PAA-032, con excepción de aquellos relativos al acompañamiento al proceso de formalización, cuya medición se realizará con una periodicidad anual. Las metas de los indicadores y el plazo de cumplimiento se definirán por cada vigencia y se consignarán en los instrumentos de planeación y gestión establecidos por la agencia.”</t>
    </r>
    <r>
      <rPr>
        <sz val="12"/>
        <color theme="1"/>
        <rFont val="Arial"/>
        <family val="2"/>
      </rPr>
      <t xml:space="preserve">  En el cual se definen periodicidad de medición de los indicadores y los lineamientos pare realizar seguimiento y monitoreo de los mismos. 
De este modo, se procedió a validar su efectividad a partir del F-PAA-032 Informe Mensual de Monitoreo del 01 al 31 de diciembre de 2022, en el cual se evidencia la Batería de Indicadores con los avances de la vigencia y el avance del periodo, teniendo en cuenta esto la Oficina de Control Interno procedió a realizar el recálculo de cinco (05) de los ocho (08) indicadores asociados en la Metodología Integral de Asociatividad obteniendo resultados satisfactorios. 
Esta validación podrá verificarse en el Sharepoint de la Oficina de Control Interno &gt;Planes de Mejoramiento&gt; 19.PAA&gt; Efectividad&gt; Hallazgo 5
Una vez finalizadas las validaciones de cumplimiento y efectividad a las acciones planteadas en el Plan de Mejoramiento la Oficina de Control Interno determina procedente dar por </t>
    </r>
    <r>
      <rPr>
        <b/>
        <sz val="12"/>
        <color theme="1"/>
        <rFont val="Arial"/>
        <family val="2"/>
      </rPr>
      <t>CERRADO</t>
    </r>
    <r>
      <rPr>
        <sz val="12"/>
        <color theme="1"/>
        <rFont val="Arial"/>
        <family val="2"/>
      </rPr>
      <t xml:space="preserve"> el hallazgo. </t>
    </r>
  </si>
  <si>
    <t>2. Diseñar un instructivo que facilite la aplicación de la batería de indicadores definida en el manual de la Metodología Integral de Asociatividad - MIA (MO-PAA-001), atendiendo las recomendaciones emitidas por  la auditoría.</t>
  </si>
  <si>
    <t>2. Instructivo para la aplicación de la batería de indicadores definida en el manual de la Metodología Integral de Asociatividad MIA MO-PAA001.</t>
  </si>
  <si>
    <r>
      <rPr>
        <b/>
        <sz val="12"/>
        <color theme="1"/>
        <rFont val="Arial"/>
        <family val="2"/>
      </rPr>
      <t>Seguimiento 13 de septiembre de 2022:</t>
    </r>
    <r>
      <rPr>
        <sz val="12"/>
        <color theme="1"/>
        <rFont val="Arial"/>
        <family val="2"/>
      </rPr>
      <t xml:space="preserve">
Por parte del proceso se Informo, que al respecto, es importante resaltar que, con la actualización de la Metodología Integral de Asociatividad MIA, también se actualizó la batería de indicadores, estandarizando los términos para identificar, con mayor claridad, la población sujeto de atención (productores y organizaciones rurales) y sintetizando las mediciones mensuales de cobertura poblacional y avance de la gestión en materia de fomento y fortalecimiento asociativo, con metas definidas anualmente en los instrumentos de planeación y gestión dispuestos por la entidad. 
Considerando que la definición de los nuevos indicadores simplifica su medición y reduce la posibilidad de incurrir en errores de interpretación, no se incluyó el diseño de un instructivo para su aplicación, en la reciente actualización metodológica.
</t>
    </r>
    <r>
      <rPr>
        <b/>
        <sz val="12"/>
        <color theme="1"/>
        <rFont val="Arial"/>
        <family val="2"/>
      </rPr>
      <t xml:space="preserve">Seguimiento 4 de julio de 2023:
</t>
    </r>
    <r>
      <rPr>
        <sz val="12"/>
        <color theme="1"/>
        <rFont val="Arial"/>
        <family val="2"/>
      </rPr>
      <t xml:space="preserve">Teniendo en cuenta la meta establecida de un Instructivo para la aplicación de la batería de indicadores definida en el manual de la Metodología Integral de Asociatividad MIA MO-PAA001 la Dirección informó: </t>
    </r>
    <r>
      <rPr>
        <i/>
        <sz val="12"/>
        <color theme="1"/>
        <rFont val="Arial"/>
        <family val="2"/>
      </rPr>
      <t>"Con la actualización de la Metodología Integral de la Asociatividad MIA en 2022, también se actualizó la batería de indicadores, estandarizando los términos para identificar, con mayor claridad, la población sujeto de atención, esto es productores y organizaciones rurales, sintetizando, además, las mediciones mensuales de cobertura poblacional y avance de la gestión de los servicios de fomento y fortalecimiento asociativo, con metas definidas anualmente en los instrumentos de planeación y gestión dispuestos por la entidad. En consecuencia y considerando que la definición de los nuevos indicadores simplifica su medición, dado que no se requieren cálculo, lo que, a su vez, reduce la posibilidad de incurrir en errores de interpretación, desde la Dirección de Participación y Asociatividad y la Vicepresidencia de Proyectos no se considera necesario diseñar un instructivo adicional para su aplicación, toda vez que su propósito ya fue contemplado y se encuentra contenido en la actualización metodológica."</t>
    </r>
    <r>
      <rPr>
        <sz val="12"/>
        <color theme="1"/>
        <rFont val="Arial"/>
        <family val="2"/>
      </rPr>
      <t xml:space="preserve">
La Oficina de Control Interno procedió a validar la afirmación realizada para dar cumplimiento a la acción, obteniendo que efectivamente en el Numeral 5.7 Bateria de Indicadores de la Metodología Integral de Asociatividad V3 se determinan los indicadores con los cuales se medirá la gestión de los servicios de fomento y fortalecimiento asociativo, cuyos resultados deberán estar consignados en el Informe Mensual de Monitoreo F-PAA-032.
Por ende, y como lo menciona el área no es necesario contruir un instructivo pues la metodología ya es clara con su aplicación, por lo que es procedente determinar la acción como cumplida. </t>
    </r>
  </si>
  <si>
    <t>Omisión de lineamientos en la elaboración y emisión del inventario de las instancias de participación rural y de las Organizaciones Sociales, Comunitarias y Productivas Rurales - OSCPR</t>
  </si>
  <si>
    <r>
      <t xml:space="preserve">6.1. Error en la definición de las actividades dentro del </t>
    </r>
    <r>
      <rPr>
        <sz val="12"/>
        <color theme="1"/>
        <rFont val="Arial"/>
        <family val="2"/>
      </rPr>
      <t>Procedimiento Fomento a la Asociatividad (PR-PPA-001)</t>
    </r>
  </si>
  <si>
    <t>1. Generar mesas de trabajo al interior de la Dirección, con el acompañamiento del profesional designado por la Vicepresidencia, con el fin de revisar y actualizar el Procedimiento Fomento a la Asociatividad (PR-PPA-001), atendiendo las recomendaciones del equipo auditor.</t>
  </si>
  <si>
    <t>Procedimiento Fomento a la Asociatividad (PR-PPA-001) actualizado</t>
  </si>
  <si>
    <t>13/09/2022
5/7/2023
22/07/2024</t>
  </si>
  <si>
    <t>CESAR DAVID RODRIGUEZ M.
Tania Peralta Bermúdez 
Maicol Dtiven Zipamocha</t>
  </si>
  <si>
    <r>
      <rPr>
        <b/>
        <sz val="12"/>
        <color theme="1"/>
        <rFont val="Arial"/>
        <family val="2"/>
      </rPr>
      <t xml:space="preserve">Seguimiento 13 de septiembre de 2022: </t>
    </r>
    <r>
      <rPr>
        <sz val="12"/>
        <color theme="1"/>
        <rFont val="Arial"/>
        <family val="2"/>
      </rPr>
      <t xml:space="preserve">
Se mencionó por parte del proceso que, atendiendo las recomendaciones del equipo auditor e incorporando las opciones de mejora identificadas por el equipo de la DPA, se adelantaron varias mesas de trabajo, al interior de la Dirección y con el acompañamiento de las profesionales designadas por la Vicepresidencia de Proyectos, para revisar y actualizar el procedimiento de Fomento a la asociatividad PR-PAA-001, en relación con la función compartida con la Vicepresidencia de Integración Productiva de mantener actualizados los inventarios de organizaciones sociales, comunitarias y productivas rurales e instancias de participación rural, a la luz de las funciones asignadas mediante Decreto 2364 de 2015.
</t>
    </r>
    <r>
      <rPr>
        <b/>
        <u/>
        <sz val="12"/>
        <color theme="1"/>
        <rFont val="Arial"/>
        <family val="2"/>
      </rPr>
      <t>Evidencias/Hallazgo 6_Evidencias/Evidencias Acción 6.1</t>
    </r>
    <r>
      <rPr>
        <sz val="12"/>
        <color theme="1"/>
        <rFont val="Arial"/>
        <family val="2"/>
      </rPr>
      <t xml:space="preserve">
- Evidencias de mesas de trabajo virtuales (abril de 2022) 
- Procedimiento de fomento a la asociatividad PR-PAA-001 actualizado a su versión 4
</t>
    </r>
    <r>
      <rPr>
        <b/>
        <sz val="12"/>
        <color theme="1"/>
        <rFont val="Arial"/>
        <family val="2"/>
      </rPr>
      <t xml:space="preserve">
Seguimiento 5 de julio de 2023:</t>
    </r>
    <r>
      <rPr>
        <sz val="12"/>
        <color theme="1"/>
        <rFont val="Arial"/>
        <family val="2"/>
      </rPr>
      <t xml:space="preserve">
Teniendo en cuenta que las validaciones anteriores determinaban la acción como cumplida el área remite para la validación de la Efectividad los siguientes soportes: 
1. Seguimiento inventarios OSCPR 2022 (Informe)
2. Consolidado de Inventarios OSCPR 2022
3. Correos solicitud de inventarios a las UTT
4. Seguimiento inventarios OSCPR a 30 de junio de 2023 (informe)
5. Inventario OSCPR al 30 de junio de 2023
Dicha validación y su resultado se relaciona en la columna Observaciones OCI
</t>
    </r>
    <r>
      <rPr>
        <b/>
        <sz val="12"/>
        <color theme="1"/>
        <rFont val="Arial"/>
        <family val="2"/>
      </rPr>
      <t xml:space="preserve">
Seguimiento 22 de julio de 2024:</t>
    </r>
    <r>
      <rPr>
        <sz val="12"/>
        <color theme="1"/>
        <rFont val="Arial"/>
        <family val="2"/>
      </rPr>
      <t xml:space="preserve">
Se adjunta informe de  Seguimiento inventarios de Organizaciones Sociales, Comunitarias y ProductivasRurales -OSCPR.
Asimismo se remite link donde se encuentra publicado donde se encuentra publicada la información relacionada con el inventario:
https://www.adr.gov.co/transparencia/informacion-publica-y-o-relevante/ 
</t>
    </r>
  </si>
  <si>
    <r>
      <rPr>
        <b/>
        <sz val="12"/>
        <color theme="1"/>
        <rFont val="Arial"/>
        <family val="2"/>
      </rPr>
      <t xml:space="preserve">Seguimiento 5 de julio de 2023: 
</t>
    </r>
    <r>
      <rPr>
        <sz val="12"/>
        <color theme="1"/>
        <rFont val="Arial"/>
        <family val="2"/>
      </rPr>
      <t xml:space="preserve">Una vez validados los soportes allegados para la primera acción propuesta del plan de mejoramiento, la misma se da como CUMPLIDA.
Ahora bien, con el fin de validar la efectividad de dicha acción la Oficina de Control Interno procedió a realizar las siguientes verificaciones:  
De acuerdo con el documento actualizado en mayo de 2022 PR-PAA-001 Procedimiento de Fomento a la Asociatividad en su actividad 4 relaciona: 
Actualizar los inventarios de organizaciones sociales, comunitarias y productivas rurales – OSCPR y describe esto: La Dirección de Participación y Asociatividad actualizará anualmente los inventarios a partir de la información remitida por las Unidades Técnicas Territoriales - UTT y la remitirá a la Oficina de Comunicaciones para su publicación.
La DPA solicitará mediante correo electrónico a las UTT y a la Vicepresidencia de Integración Productiva - VIP, los inventarios elaborados semestralmente y como registro: Plantilla Inventario OSCPR F-PAA-026 Correo electrónico de solicitud a la UTT y VIP Correo electrónico de solicitud de publicación a la Oficina de Comunicaciones. 
Teniendo en cuenta lo establecido anteriormente se validó: 
1.	Seguimiento a 31 de diciembre de 2022: donde se evidencian correos de solicitud de información a las UTT, y un informe consolidado sobre la recepción de la información de inventarios incluyendo su fecha, en el cual se relaciona que no se ha recibido información completa por parte de la UTT 2,6,7,9 y 13. 
2.	Seguimiento a 30 de junio de 2023: donde se evidencian correos de solicitud de información a las UTT, y un informe consolidado sobre la recepción de la información de inventarios incluyendo su fecha, en el cual se relaciona que no se ha recibido información por parte de las UTT 5 y 9. 
3.  Se validó la publicación de los inventarios 2022 en la página web de la ADR, obteniendo que: no se evidenció tal publicación, de acuerdo con las indagaciones realizadas con la Dirección la información debe ser validada inicialmente por el Líder para posteriormente ser enviada al área de comunicaciones y finalmente dar lugar a su divulgación en la página web, sobre esto se remitió correo del 28 de diciembre con la solicitud de revisión, sin embargo, esta no completó su debido proceso por lo cual no llegó a publicarse, esto generaría un incumplimiento procedimental.
</t>
    </r>
    <r>
      <rPr>
        <b/>
        <i/>
        <sz val="12"/>
        <color theme="1"/>
        <rFont val="Arial"/>
        <family val="2"/>
      </rPr>
      <t>Seguimiento 22 de julio de 2024:</t>
    </r>
    <r>
      <rPr>
        <sz val="12"/>
        <color theme="1"/>
        <rFont val="Arial"/>
        <family val="2"/>
      </rPr>
      <t xml:space="preserve">
A partir de las recomendaciones dadas por la OCI en el seguimiento de 2023, donde se sugirió reforzar los controles que permitieran dar cumplimiento a la consolidación y publicación de los inventarios de OSCPR, CONSERA y CDMR, se allegó a la OCI informe </t>
    </r>
    <r>
      <rPr>
        <i/>
        <sz val="12"/>
        <color theme="1"/>
        <rFont val="Arial"/>
        <family val="2"/>
      </rPr>
      <t>"Consolidado Trazabilidad de reporte OSCPR_DPA_1512023"</t>
    </r>
    <r>
      <rPr>
        <sz val="12"/>
        <color theme="1"/>
        <rFont val="Arial"/>
        <family val="2"/>
      </rPr>
      <t xml:space="preserve"> con el detalle de las gestiones realizadas para obtener la información de cada una de las 13 UTTS, así como los resultados de la consolidación y publicación de dichos inventarios en la página Web de la ADR. al respecto, se considera se han mejorado las gestiones asociadas a la construcción de estos inventarios, por lo que es viavle para esta Oficina el Cierre del hallazgo, recomendando enfatizar a cada UTT frente al cumplimiento del Acuerdo de Servicios estructurado por la Vicepresidencia de Integración Productiva y la Vicepresidencia de Proyectos.</t>
    </r>
  </si>
  <si>
    <t>6.2. Debilidades en la definición de acuerdos de nivel de servicio con la Vicepresidencia de Integración Productiva para contar con los inventarios de las organizaciones sociales, comunitarias y productivas rurales e instancias de participación rural</t>
  </si>
  <si>
    <t>2. Adelantar mesas de trabajo con la Vicepresidencia de Integración Productiva para definir acuerdos de nivel de servicio para contar con los inventarios de las organizaciones sociales, comunitarias y productivas rurales e instancias de participación rural y realizar seguimiento trimestral.</t>
  </si>
  <si>
    <t>Acuerdos de nivel de servicio
Informes de seguimiento trimestrales (2)</t>
  </si>
  <si>
    <r>
      <rPr>
        <sz val="12"/>
        <color theme="1"/>
        <rFont val="Arial"/>
        <family val="2"/>
      </rPr>
      <t xml:space="preserve">31-dic-21
</t>
    </r>
    <r>
      <rPr>
        <b/>
        <sz val="12"/>
        <color theme="1"/>
        <rFont val="Arial"/>
        <family val="2"/>
      </rPr>
      <t xml:space="preserve">
28-feb-22</t>
    </r>
  </si>
  <si>
    <t>13/09/2022
5/7/2023</t>
  </si>
  <si>
    <r>
      <rPr>
        <b/>
        <sz val="12"/>
        <color theme="1"/>
        <rFont val="Arial"/>
        <family val="2"/>
      </rPr>
      <t>Seguimiento 13 de septiembre de 2022:</t>
    </r>
    <r>
      <rPr>
        <sz val="12"/>
        <color theme="1"/>
        <rFont val="Arial"/>
        <family val="2"/>
      </rPr>
      <t xml:space="preserve">
Se informo que, desde agosto de 2021 se vienen adelantando mesas de trabajo con la Vicepresidencia de Integración Productiva y el acompañamiento de la Vicepresidencia de Proyectos, para la definición de los Acuerdos de Nivel de Servicio entre ambas vicepresidencias, a través de los cuales se pueda dar cumplimiento a las funciones asignadas mediante Decreto 2364 de 2015, en relación con la actualización de los inventarios de organizaciones sociales, comunitarias y productivas rurales e instancias de participación rural que operan en las regiones.
A la fecha, se cuenta con el documento de Acuerdo de Nivel de Servicio en versión final, socializada y revisada por las partes; no obstante, sigue pendiente de firma por parte de la Vicepresidencia de Integración Productiva. Una vez se firme se realizará seguimiento de manera trimestral, conforme lo acordado.
</t>
    </r>
    <r>
      <rPr>
        <b/>
        <u/>
        <sz val="12"/>
        <color theme="1"/>
        <rFont val="Arial"/>
        <family val="2"/>
      </rPr>
      <t>Evidencias/Hallazgo 6_Evidencias/Evidencias Acción 6.2</t>
    </r>
    <r>
      <rPr>
        <sz val="12"/>
        <color theme="1"/>
        <rFont val="Arial"/>
        <family val="2"/>
      </rPr>
      <t xml:space="preserve">
- Listados de asistencia y evidencias de reuniones virtuales del 03ago2021 y 25feb2021
- Correos remisorios del documento Acuerdo de Nivel de Servicio proyectado
- Correos de coordinación para socializar y revisar el documento ANS
- Borrador de Acuerdo de Nivel de Servicio proyectado. 
</t>
    </r>
    <r>
      <rPr>
        <b/>
        <sz val="12"/>
        <color theme="1"/>
        <rFont val="Arial"/>
        <family val="2"/>
      </rPr>
      <t xml:space="preserve">Seguimiento 5 de julio de 2023: 
</t>
    </r>
    <r>
      <rPr>
        <sz val="12"/>
        <color theme="1"/>
        <rFont val="Arial"/>
        <family val="2"/>
      </rPr>
      <t xml:space="preserve">De acuerdo con la meta establecida y los soportes que estaban pendientes para el cumplimiento de la totalidad de la acción el área remite los siguientes soportes: 
1. Seguimiento inventarios OSCPR 2022 (Informe)
2. Seguimiento inventarios OSCPR a 30 de junio de 2023 (informe)
De igual manera se remiten los siguientes soportes para su validación de efectividad: 
1. Consolidado de Inventarios OSCPR 2022
2. Correos solicitud de inventarios a las UTT
3. Inventario OSCPR al 30 de junio de 2023
</t>
    </r>
    <r>
      <rPr>
        <b/>
        <sz val="12"/>
        <color theme="1"/>
        <rFont val="Arial"/>
        <family val="2"/>
      </rPr>
      <t xml:space="preserve">
</t>
    </r>
    <r>
      <rPr>
        <sz val="12"/>
        <color theme="1"/>
        <rFont val="Arial"/>
        <family val="2"/>
      </rPr>
      <t>Dicha validación y su resultado se relaciona en la columna Observaciones OCI</t>
    </r>
    <r>
      <rPr>
        <b/>
        <sz val="12"/>
        <color theme="1"/>
        <rFont val="Arial"/>
        <family val="2"/>
      </rPr>
      <t xml:space="preserve">
</t>
    </r>
  </si>
  <si>
    <r>
      <rPr>
        <b/>
        <sz val="12"/>
        <color theme="1"/>
        <rFont val="Arial"/>
        <family val="2"/>
      </rPr>
      <t>13 de septiembre de 2022:</t>
    </r>
    <r>
      <rPr>
        <sz val="12"/>
        <color theme="1"/>
        <rFont val="Arial"/>
        <family val="2"/>
      </rPr>
      <t xml:space="preserve">
Teniendo en cuenta que la Meta Inicial establece la entrega de "Acuerdos de nivel de servicio, Informes de seguimiento trimestrales (2)", y que se presentó solicitud para modificación de la meta de la acción a "Acuerdo de nivel de servicio socializado con la VIP", se analizó la posibilidad de cambiar la meta establecida, sin embargo se llega a la conclusión que solamente con la socialización del borrador de los Acuerdos de Nivel de Servicio, no se garantiza el cumplimiento de la actualización y obtención de los inventarios de las organizaciones sociales, comunitarias y productivas rurales e instancias de participación rural. Teniendo en cuenta que se realizaron mesas de trabajo como se estableció en la acción, se asigna un porcentaje de avance de 50%, quedando pendiente la aprobación de los acuerdos de nivel de servicio con el fin de garantizar el cumplimiento de lo establecido en los mismos. 
Como resultado de la Mesa de trabajo realizada el 23 de septiembre de 2022, se recomienda a los encargados del proceso analizar la posibilidad de modificar o cambiar la acción y meta propuesta dado que se está a la espera de la firma de los acuerdos por parte de la VIP y por esto no se ha podido cumplir con la acción.
Teniendo en cuenta que el 12 de octubre se entregó por parte del proceso de asociatividad, el acuerdo de nivel de servicio, esta oficina asigna un porcentaje de 80%, quedando pendiente la entrega de 2 informes trimestrales de seguimiento al acuerdo, correspondiente a un 20%.
(Evidencias / Hallazgo 6 / Evidencias acción 6.2 /Documento Acuerdo nivel de servicio).
</t>
    </r>
    <r>
      <rPr>
        <b/>
        <sz val="12"/>
        <color theme="1"/>
        <rFont val="Arial"/>
        <family val="2"/>
      </rPr>
      <t>Seguimiento 5 de julio de 2023:</t>
    </r>
    <r>
      <rPr>
        <sz val="12"/>
        <color theme="1"/>
        <rFont val="Arial"/>
        <family val="2"/>
      </rPr>
      <t xml:space="preserve">
Una vez validados los soportes remitidos por parte de la Dirección se pudo evidenciar los dos informes de seguimiento a las UTT a 31 de diciembre de 2022 y a corte 30 de junio de 2023, dando cumplimiento a la segunda acción del Plan de Mejoramiento propuesto para este hallazgo. 
Ahora bien y teniendo en cuenta el fundamento y las situaciones evidenciadas que dieron origen al hallazgo (a. Falta de soporte documental de los correos emitidos para verificar la oportunidad en la entrega de los inventarios por parte de las UTT y b. incumplimiento en la emisión de inventarios de las instancias de participación rural y de las OSCPR) la Oficina de Control Interno validó: 
De acuerdo con el documento actualizado en mayo de 2022 PR-PAA-001 Procedimiento de Fomento a la Asociatividad en su actividad 4 relaciona: 
Actualizar los inventarios de organizaciones sociales, comunitarias y productivas rurales – OSCPR y describe esto: La Dirección de Participación y Asociatividad actualizará anualmente los inventarios a partir de la información remitida por las Unidades Técnicas Territoriales - UTT y la remitirá a la Oficina de Comunicaciones para su publicación.
La DPA solicitará mediante correo electrónico a las UTT y a la Vicepresidencia de Integración Productiva - VIP, los inventarios elaborados semestralmente y como registro: Plantilla Inventario OSCPR F-PAA-026 Correo electrónico de solicitud a la UTT y VIP Correo electrónico de solicitud de publicación a la Oficina de Comunicaciones. 
Teniendo en cuenta lo establecido anteriormente se validó: 
1.	Seguimiento a 31 de diciembre de 2022: donde se evidencian correos de solicitud de información a las UTT, y un informe consolidado sobre la recepción de la información de inventarios incluyendo su fecha, en el cual se relaciona que no se ha recibido información completa por parte de la UTT 2,6,7,9 y 13. 
2.	Seguimiento a 30 de junio de 2023: donde se evidencian correos de solicitud de información a las UTT, y un informe consolidado sobre la recepción de la información de inventarios incluyendo su fecha, en el cual se relaciona que no se ha recibido información por parte de las UTT 5 y 9. 
Esta Oficina considera que los controles adoptados y ejecutados mitigarían la situación evidenciada de “Falta de soporte documental de los correos emitidos para verificar la oportunidad en la entrega de los inventarios por parte de las UTT”, de igual manera esta Oficina recomienda continuar el fortalecimiento la implementación del procedimiento y de esta manera se pueda contar con la información clara y eficiente sobre los inventarios. 
De igual modo, esta Oficina validó el Formato F-PAA-026 Inventario de Organizaciones Sociales, Comunitarias y Productivas a diciembre de 2022 y junio de 2023 en cumplimiento al procedimiento indicado anteriormente, esto sin obtener observaciones a reportar, lo cual mitigaría la situación evidenciada “incumplimiento en la emisión de inventarios de las instancias de participación rural y de las OSCPR”. 
Finalmente, y en concordancia con lo evidenciado esta Oficina considera pertinente aclarar que la Dirección ha desarrollado acciones tendientes a mejorar el proceso y está siendo efectiva en el sentido de que se han implementado controles y monitoreos que permiten validar los avances de información y de esta manera consolidar los inventarios. 
Sin embargo, el hallazgo permanecerá abierto hasta que se pueda corroborar la efectividad de la acción N° 1 .
</t>
    </r>
  </si>
  <si>
    <t>Inconsistencias en la definición y ejecución del Plan de Acción 2021</t>
  </si>
  <si>
    <t>7.1. Debilidades en la aplicación del Procedimiento “Formulación, seguimiento y ajustes a plan de acción y plan estratégico institucional” (PR-DER-008).</t>
  </si>
  <si>
    <t>1. Formalizar la solicitud de ajuste al Plan de acción institucional, ante el Comité Institucional de Gestión y Desempeño, conforme a lo dispuesto en el numeral 6, actividad 16 del procedimiento “Formulación, seguimiento y ajustes al plan de acción y plan estratégico institucional – PR-DER-008.</t>
  </si>
  <si>
    <t>Memorando remitido al Comité Institucional de Gestión y Desempeño</t>
  </si>
  <si>
    <t>CESAR DAVID RODRIGUEZ M.</t>
  </si>
  <si>
    <r>
      <t xml:space="preserve">Se mencionó que no fue necesario remitir memorando al Comité Institucional de Gestión y Desempeño, toda vez que, como resultado de la gestión adelantada desde la Vicepredidencia de Proyectos y la Dirección de Participación Asociatividad ante la Oficina de Planeación, se realizaron los ajustes requeridos en la plataforma iSolucion.
</t>
    </r>
    <r>
      <rPr>
        <b/>
        <u/>
        <sz val="12"/>
        <color theme="1"/>
        <rFont val="Arial"/>
        <family val="2"/>
      </rPr>
      <t>Evidencias/Hallazgo 7_Evidencias/Evidencias Acción 7.1</t>
    </r>
    <r>
      <rPr>
        <sz val="12"/>
        <color theme="1"/>
        <rFont val="Arial"/>
        <family val="2"/>
      </rPr>
      <t xml:space="preserve">
- Acta de reunión del 27jun2021 (Ajuste de indicadores del Plan de Acción Institucional, correspondientes al Proceso de Promición y Apoyo a la Asociatividad, en el aplicativo iSolucion)
- Correos remisorios con las solicitudes de ajuste
- Evidencias de los ajustes realizados por parte de la Oficina de Planeación </t>
    </r>
  </si>
  <si>
    <r>
      <t xml:space="preserve">Teniendo en cuenta la Información suministrada por la DPA, se valido el cumplimiento de las acciones establecidas al realizar las gestiones de modificación de los indicaodres y actividades establecidas en el Plan de Accion Institucional del 2021.
Con el fin de Validar la efectividad de las acciones implementadas se verificaron las actividades establecidas en el plan de Accion Institucional del 2022 para el proceso de Promoción y Apoyo a la Asociatividad, identificando las siguientes:
</t>
    </r>
    <r>
      <rPr>
        <i/>
        <sz val="12"/>
        <color theme="1"/>
        <rFont val="Arial"/>
        <family val="2"/>
      </rPr>
      <t xml:space="preserve">1. Prestar el servicio de fomento asociativo a los productores agropecuarios beneficiarios de la oferta definidos en la Metodología Integral de Asociatividad - MIA
2. Prestar el servicio de fortalecimiento asociativo a las Organizaciones Sociales, Comunitarias y Productivas Rurales beneficiarias de la oferta según lo estipulado en la Metodología Integral de Asociatividad - MIA
</t>
    </r>
    <r>
      <rPr>
        <sz val="12"/>
        <color theme="1"/>
        <rFont val="Arial"/>
        <family val="2"/>
      </rPr>
      <t>Se validó la Información registrada den el Aplicativo ISOLUCION para dicho proceso, identificando que estas dos actividades estan registradas, se tienen definido los indicadores y actividades acorde al Plan de Accion 2022 y se ha venido haciendo el seguimiento mensual como lo establece el procedimiento. Por tal razon se valida la efectividad de laa acciones implementadas en el proceso, y se da por cerrado el Hallazgo.</t>
    </r>
    <r>
      <rPr>
        <i/>
        <sz val="12"/>
        <color theme="1"/>
        <rFont val="Arial"/>
        <family val="2"/>
      </rPr>
      <t xml:space="preserve">
</t>
    </r>
  </si>
  <si>
    <t>7.2. Ausencia de análisis de la coherencia y/o consistencia de la información registrada en las diferentes bases de datos o fuentes de información.</t>
  </si>
  <si>
    <t>2. Realizar mesa(s) de trabajo con la Oficina de Planeación; con el fin de verificar que las metas establecidas en Plan de Acción Institucional correspondan con lo aprobado por el Consejo Directivo y lo publicado por la ADR en su página web.</t>
  </si>
  <si>
    <t>Acta de reunión de mesa(s) de trabajo con compromisos y responsables incluyendo el Plan de Acción Institucional a publicar</t>
  </si>
  <si>
    <t>CESAR DAVID RODRIGUEZ M</t>
  </si>
  <si>
    <r>
      <t xml:space="preserve">Se indicó que el 27 jun2021 se adelantó mesa de trabajo con las profesionales designadas de la Oficina de Planeación y la Vicepresidencia de Proyectos para realizar los ajustes necesarios en las subactividades y unidades de medida de las metas e indicadores asociados al Proceso de Promoción y Apoyo a la Asociatividad, repecto a lo establecido en el Plan de Acción Institucional 2021, de modo que reflejaran de manera consistente los avances en el cumplimiento de las metas por parte de la Dirección de Asociatividad y Asociatividad.
Una vez validados los ajustes a realizar, la Oficina de Planeación procedió con su aplicación en la plataforma iSolucion y remitió el Plan de Acción Institucional ajustado a 20sep2021.
</t>
    </r>
    <r>
      <rPr>
        <b/>
        <u/>
        <sz val="12"/>
        <color theme="1"/>
        <rFont val="Arial"/>
        <family val="2"/>
      </rPr>
      <t>Evidencias/Hallazgo 7_Evidencias/Evidencias Acción 7.2</t>
    </r>
    <r>
      <rPr>
        <sz val="12"/>
        <color theme="1"/>
        <rFont val="Arial"/>
        <family val="2"/>
      </rPr>
      <t xml:space="preserve">
- Acta de reunión del 27jun2021 (Ajuste de indicadores del Plan de Acción Institucional, correspondientes al Proceso de Promición y Apoyo a la Asociatividad, en el aplicativo iSolucion)
- Evidencias de los ajustes realizados por parte de la Oficina de Planeación 
- Plan de Acción Institucional 2021, ajustado a 21sep2021</t>
    </r>
  </si>
  <si>
    <t>7.3. Limitantes del acceso al aplicativo Isolución para el cargue de evidencias de los indicadores del proceso dentro de los tiempos establecidos.</t>
  </si>
  <si>
    <t>3. Realizar el cargue de los reportes de avance y evidencias en el aplicativo Isolucion, de cuatro (4) de los diez (10)  indicadores asignados a la Dirección de Participación para la vigencia 2021. Así mismo, continuar con el cargue mensual de todos los indicadores, dejando constancia de la gestión cuando esto no se pueda realizar por factores externos.</t>
  </si>
  <si>
    <t>Cargue de la información en el aplicativo Isolución</t>
  </si>
  <si>
    <t xml:space="preserve">CESAR DAVID RODRIGUEZ M. </t>
  </si>
  <si>
    <t>Una vez fueron realizados los ajustes de los indicadores asociados al Proceso de Promoción y Apoyo a la Asociatividad en la plataforma iSolucion, desde la Dirección de Participación y Asociatividad se completó el reporte de avance mensual con el respectivo cargue de las evidencias, conforme a lo establecido en el Plan de Acción Institucional ajustado.</t>
  </si>
  <si>
    <t>Incumplimiento de la Política de Administración de Riesgo adoptada por la Entidad</t>
  </si>
  <si>
    <r>
      <t xml:space="preserve">8.1. Debilidad en la orientación sobre la aplicación de </t>
    </r>
    <r>
      <rPr>
        <sz val="12"/>
        <color theme="1"/>
        <rFont val="Arial"/>
        <family val="2"/>
      </rPr>
      <t>la Política de Administración de Riesgo adoptada por la Entidad para la definición de controles asociados al riesgo de corrupción.</t>
    </r>
  </si>
  <si>
    <t>1. Realizar mesa(s) de trabajo con el equipo de la Dirección de Participación y Asociatividad y la Oficina de Planeación, con el fin de ajustar los controles asociados al riesgo de corrupción, conforme a lo establecido en la Guía para la administración del riesgo y el diseño de controles en entidades públicas.</t>
  </si>
  <si>
    <t>Acta(s) de las mesa(s) de trabajo.
Matriz de riesgos con los controles ajustados.</t>
  </si>
  <si>
    <t>Líder Dirección Participación y Asociatividad</t>
  </si>
  <si>
    <t>Se indica que el 04 de octubre de 2021 se llevó a cabo una mesa de trabajo con los profesionales designados de la Dirección de Participación y Asociatividad y de la Vicepresidencia de Proyectos, para revisar y ajustar los controles asociados al riesgo de corrupción definido en la matriz del riesgos del proceso de Promoción y apoyo a la asociatividad, los cuales fueron posteriormente socializados con el líder de la Dirección y la profesional delegada de la Oficina de Planeación (11/11/2021), a quien se remite la matriz de riesgos actualizada para su validación y publicación.
Evidencias: 
- Acta de reunión del 04/10/2021 con evidencia de reuniones virtuales (para el ajuste de los controles y su socialización)
- Matriz de riesgos del proceso con los controles ajustados
- Correo remisorio con la matriz de riesgos actualizada</t>
  </si>
  <si>
    <r>
      <t xml:space="preserve">Teniendo en cuenta que las observaciones estaban enfocadas a el diseño de los controles de los riesgos del proceso, se verificaron aquellos que se encontraban en la matriz de riesgos de corrupcion de la entidad y se observa que en la estructura y diseño, éstos siguen las recomendaciones dadas por la Guia para la administracion del Riesgo, por lo cual se da por cumplida y efectiva la accion propuesta. 
</t>
    </r>
    <r>
      <rPr>
        <b/>
        <u/>
        <sz val="12"/>
        <color theme="1"/>
        <rFont val="Arial"/>
        <family val="2"/>
      </rPr>
      <t>Evidencias/Hallazgo 8_Evidencias/Evidencias Acción 8.1/Mapa de Riegos de Corrupción 2022</t>
    </r>
  </si>
  <si>
    <t xml:space="preserve">Resumen: </t>
  </si>
  <si>
    <t>ACCIONES  INFORME OCI-2019-019</t>
  </si>
  <si>
    <t>ACCIONES  INFORME OCI-2021-016</t>
  </si>
  <si>
    <t>Falta de articulación entre los lineamientos procedimentales que intervienen en el ciclo de vida de los Proyectos Integrales de Desarrollo Agropecuario y Rural y el flujo de datos establecido en el aplicativo Banco de Proyectos.</t>
  </si>
  <si>
    <t xml:space="preserve">No hubo directrices precisas por parte del Cuerpo Directivo en relación con un plan de acción detallado a ejecutar por parte de cada dependencia involucrada en el ciclo de vida de los PIDAR, con el fin de mitigar los impactos de la puesta en marcha del aplicativo Banco de Proyectos. </t>
  </si>
  <si>
    <t>1. Solicitar a la Alta Dirección expedir los actos administrativos que regulen el manejo y uso obligatorio del Banco de Proyectos, así como la alineación mancomunada de los procedimientos con el aplicativo y viceversa.</t>
  </si>
  <si>
    <t>Solicitud con radicación de memorando</t>
  </si>
  <si>
    <t>Profesionales de la Dirección de Calificación con funciones a Banco de Proyectos</t>
  </si>
  <si>
    <t>En reunión del 3 de mayo de 2021, se indicó a la Unidad Auditada que la causa propuesta no era razonable, toda vez que los lineamientos de la Alta Dirección existían previamente a la auditoria (Circulares 100 y 110 de 2018 donde se instruyó el uso obligatorio del Banco de Proyectos), de tal manera que la situación obedecería a falta de su implementación (el plan de acción detallado a ejecutar). Cabe precisar que en ese entonces (mediados de 2019), el Acuerdo 007 de 2016 era el que regulaba la Estructuración de PIDAR, por lo que hasta ese momento estaba cumplida la emisión de las Directrices. Sin  perjuicio de esto, durante la reunión se indicó que la falta de articulación entre el Banco de Proyectos y las Directrices del Cuerpo Directivo fue subsanada mediante la ejecución del contrato 456 del 14 de agosto de 2019, en donde el informe de Supervisión Final del 27 de diciembre de 2019 indicó en el apartado de seguimiento técnico: (...) 4. Complementarias: Actualización del software a los procesos y normativa vigente que regula la Agencia de Desarrollo Rural en el tema de registro, estructuración, evaluación, calificación, cofinanciación, contratación, supervisión y seguimiento de los proyectos productivos (...) y seguidamente se manifestó: "Es de anotar, que en el ejercicio de las funciones como Supervisor se debe mantener un estricto control, vigilancia y seguimiento sobre la ejecución del objeto contractual y de las obligaciones establecidas en el contrato No. 456 de 2019, labor que se evidencia en los informes de seguimiento recibidos por el contratista quincenalmente desde el inicio del contrato en el que se evidencia el cumplimiento  del objeto del contrato por parte del contratista." De otra parte, se inspeccionó el acta de liquidación, contrato o convenio del 5 de noviembre de 2020, en cuyo numeral 11 se indicó: "El Supervisor deja constancia expresa de lo siguiente: (...) Que el contratista cumplió con plena autonomía técnica y administrativa el objeto contractual frente a las especificaciones técnicas exigidas y la totalidad de las obligaciones contractuales en el contrato No. 456 de 2019. Dado lo anterior, esta OCI considera procedente cerrar la acción propuesta y por tanto, el hallazgo asociado.</t>
  </si>
  <si>
    <t>Se cerró en la vigencia 2021</t>
  </si>
  <si>
    <t>4/07/2023
22/07/2024</t>
  </si>
  <si>
    <r>
      <rPr>
        <b/>
        <sz val="12"/>
        <color theme="1"/>
        <rFont val="Arial"/>
        <family val="2"/>
      </rPr>
      <t>Julio 2023:</t>
    </r>
    <r>
      <rPr>
        <sz val="12"/>
        <color theme="1"/>
        <rFont val="Arial"/>
        <family val="2"/>
      </rPr>
      <t xml:space="preserve"> Acción en términos. No existen avances a la fecha del presente seguimiento
</t>
    </r>
    <r>
      <rPr>
        <b/>
        <sz val="12"/>
        <color theme="1"/>
        <rFont val="Arial"/>
        <family val="2"/>
      </rPr>
      <t>Julio 2024</t>
    </r>
    <r>
      <rPr>
        <sz val="12"/>
        <color theme="1"/>
        <rFont val="Arial"/>
        <family val="2"/>
      </rPr>
      <t>: No hubo reporte de avances frente a la presente acción</t>
    </r>
  </si>
  <si>
    <r>
      <rPr>
        <b/>
        <sz val="12"/>
        <color theme="1"/>
        <rFont val="Arial"/>
        <family val="2"/>
      </rPr>
      <t xml:space="preserve">Nota: </t>
    </r>
    <r>
      <rPr>
        <u/>
        <sz val="12"/>
        <color theme="1"/>
        <rFont val="Arial"/>
        <family val="2"/>
      </rPr>
      <t xml:space="preserve">Acción reformulada por solicitud de la Oficina de Tecnologías de la Información, realizada a través de memorando 20232400031393 del 27 junio de 2023.
</t>
    </r>
    <r>
      <rPr>
        <sz val="12"/>
        <color theme="1"/>
        <rFont val="Arial"/>
        <family val="2"/>
      </rPr>
      <t xml:space="preserve">
No se presentaron avances frente a la ejecución de la presente acción, de la cual es preciso señalar que la misma se encuentra vencida-</t>
    </r>
  </si>
  <si>
    <r>
      <t>Estructuración del proceso contractual para el desarrollo e implantación del aplicativo “</t>
    </r>
    <r>
      <rPr>
        <i/>
        <sz val="12"/>
        <color theme="1"/>
        <rFont val="Arial"/>
        <family val="2"/>
      </rPr>
      <t>Banco de Proyectos</t>
    </r>
    <r>
      <rPr>
        <sz val="12"/>
        <color theme="1"/>
        <rFont val="Arial"/>
        <family val="2"/>
      </rPr>
      <t>” sin la participación de la totalidad de las dependencias involucradas.</t>
    </r>
  </si>
  <si>
    <r>
      <t>No se propone Plan de Mejoramiento por parte del área responsable del proceso.
Sin embargo, de acuerdo con el concepto emitido por la Oficina de Control Interno respecto al Hallazgo N° 3 de la Auditoría Interna Especial al aplicativo "</t>
    </r>
    <r>
      <rPr>
        <i/>
        <sz val="12"/>
        <color theme="1"/>
        <rFont val="Arial"/>
        <family val="2"/>
      </rPr>
      <t>Banco de Proyectos</t>
    </r>
    <r>
      <rPr>
        <sz val="12"/>
        <color theme="1"/>
        <rFont val="Arial"/>
        <family val="2"/>
      </rPr>
      <t xml:space="preserve">", la "(...)  </t>
    </r>
    <r>
      <rPr>
        <i/>
        <sz val="12"/>
        <color theme="1"/>
        <rFont val="Arial"/>
        <family val="2"/>
      </rPr>
      <t xml:space="preserve">la Oficina de Control Interno recomienda que se establezcan acciones de mejoramiento para subsanar las situaciones descritas e identificadas en este hallazgo y que no fueron aceptadas por los responsables de la actividad auditada, para que los riesgos identificados y asociados a este hallazgo sean gestionados o mitigados, y en consecuencia, se mantienen las situaciones observadas por esta Oficina de Control Interno, por lo que </t>
    </r>
    <r>
      <rPr>
        <b/>
        <i/>
        <u/>
        <sz val="12"/>
        <color theme="1"/>
        <rFont val="Arial"/>
        <family val="2"/>
      </rPr>
      <t>este hallazgo continuará abierto hasta que se identifiquen las causas que lo generaron, y se formulen y ejecuten las acciones necesarias que lo subsanen.</t>
    </r>
    <r>
      <rPr>
        <sz val="12"/>
        <color theme="1"/>
        <rFont val="Arial"/>
        <family val="2"/>
      </rPr>
      <t xml:space="preserve">". </t>
    </r>
  </si>
  <si>
    <t>No fueron establecidos planes de Mejoramiento por la Unidad Auditada al cierre de la auditoría de 2019. Dado que los hallazgos se configuraron sobre hechos cumplidos, no fue factible plantear acciones correctivas, por ser hechos insubsanables. Se recomendó a la Unidad Auditada diseñar y/o fortalecer los controles existentes que permitan, para futuras ocasiones similares, garantizar la participación de todos los involucrados y la recopilación de todo el acervo probatorio aplicable en la ejecución de los contratos. Sobre el particular, la Unidad Auditada indicó que: "En los procesos actuales se están convocando a las diferentes áreas para que participen en las mesas de trabajo del caso. Se están documentando y archivando las actas correspondientes". Para comprobar que se efectuaron reuniones para el levantamiento de requerimientos, la Unidad Auditada suministró pantallazo de correo electrónico del 15 de diciembre de 2020 con asunto "Revisión Procedimiento de Estructuración - MTF - Cronograma de Actividades", mostrando que se estuvieron efectuando las sesiones para el levantamiento de requerimientos.
En virtud de lo anterior, esta OCI encuentra procedente cerrar los dos (2) hallazgos, dado que están sujetos a la ocurrencia de un evento futuro (contratación).</t>
  </si>
  <si>
    <t>Incongruencia entre los términos contractuales relacionados con “Entrenamiento en puesto de trabajo” por parte de PricewaterhouseCoopers y la ejecución de la actividad.</t>
  </si>
  <si>
    <t xml:space="preserve">Fallas en las actividades de Supervisión del Contrato 638 de 2017 (revisión de requerimientos contractuales vs. ejecución e información de novedades). </t>
  </si>
  <si>
    <t>1. Solicitar a la Vicepresidencia de Gestión Contractual una jornada de capacitación que actualice los conceptos claves de supervisión de contratos a los funcionarios de la Dirección de Calificación y Financiación</t>
  </si>
  <si>
    <t>Una solicitud radicada a través de memorando</t>
  </si>
  <si>
    <t>Funcionarios de la Dirección de Calificación con funciones de Banco de Proyectos</t>
  </si>
  <si>
    <t>Incumplimiento de controles de verificación y aprobación en los entregables de las funcionalidades del aplicativo Banco de Proyectos (etapa contractual).</t>
  </si>
  <si>
    <t>Versión: 4</t>
  </si>
  <si>
    <t>MODIFICACIONES AL PLAN</t>
  </si>
  <si>
    <r>
      <t xml:space="preserve">AVANCE CUANTITATIVO
</t>
    </r>
    <r>
      <rPr>
        <b/>
        <i/>
        <sz val="10"/>
        <rFont val="Arial"/>
        <family val="2"/>
      </rPr>
      <t>(Porcentaje de Avance)</t>
    </r>
  </si>
  <si>
    <t>INFORME 2020 (OCI-2020-034)</t>
  </si>
  <si>
    <t xml:space="preserve">UTT No.  1 -    SANTA MARTA </t>
  </si>
  <si>
    <t>Incumplimiento de requisitos en la socialización de los PIDAR.</t>
  </si>
  <si>
    <t xml:space="preserve">Falta de planeación anticipada y logística de convocatoria de entidades territoriales para mitigar los efectos de su eventual inasistencia.
</t>
  </si>
  <si>
    <t>1, Realizar jornada de capacitación / actualización a los funcionarios y contratistas responsables en la UTT N° 1 de la implementación de los PIDAR bajo los modelos de convenios y ejecución directa, frente a los procedimientos vigentes (Ejecución de los PIDAR con Enfoque Territorial, a través de modalidad directa - Versión 1 del 04- oct-2019 y en el marco de convenios de cooperación - Versión 8 del 29- dic-2019). Para que sean aplicados los lineamientos establecidos en los mismos.</t>
  </si>
  <si>
    <t>Una (1) Capacitación para dar estricto cumplimiento a los “Procedimientos de ejecución directa y bajo modelo de convenios” de los PIDAR en implementación.</t>
  </si>
  <si>
    <t>Equipo Humano      UTT No. 1</t>
  </si>
  <si>
    <t>13/06/2022
30/11/2023</t>
  </si>
  <si>
    <t>CESAR DAVID RODRIGUEZ
Maria Paula Urquijo</t>
  </si>
  <si>
    <r>
      <rPr>
        <b/>
        <sz val="10"/>
        <rFont val="Arial"/>
        <family val="2"/>
      </rPr>
      <t>Plan modificado mediante memorando 202335100031533 del 15 de enero de 2024
2021:</t>
    </r>
    <r>
      <rPr>
        <sz val="10"/>
        <rFont val="Arial"/>
        <family val="2"/>
      </rPr>
      <t xml:space="preserve"> Se llevó a cabo la capacitación de los procedimientos de implementación  (Ejecución directa y  modalidad convenios) impartida al equipo técnico UTT N° 1 por parte de Carlso Guerrero y Wilmer Mejía 
</t>
    </r>
    <r>
      <rPr>
        <b/>
        <u/>
        <sz val="10"/>
        <rFont val="Arial"/>
        <family val="2"/>
      </rPr>
      <t>Evidencia Ver carpeta  Hallazgo 1- fila  8</t>
    </r>
    <r>
      <rPr>
        <b/>
        <sz val="10"/>
        <rFont val="Arial"/>
        <family val="2"/>
      </rPr>
      <t xml:space="preserve"> </t>
    </r>
    <r>
      <rPr>
        <sz val="10"/>
        <rFont val="Arial"/>
        <family val="2"/>
      </rPr>
      <t xml:space="preserve">
</t>
    </r>
    <r>
      <rPr>
        <b/>
        <sz val="10"/>
        <rFont val="Arial"/>
        <family val="2"/>
      </rPr>
      <t>2022:</t>
    </r>
    <r>
      <rPr>
        <sz val="10"/>
        <rFont val="Arial"/>
        <family val="2"/>
      </rPr>
      <t xml:space="preserve"> 1. La VIP realizó jornada de capacitación a las UTT en procedimientos y cargue de información Aplicativo  PIDAR ejecución directa 
2. Capacitación a Nuevos contratistas en procedimientos de ejecución directa y modalidad convenios
3. Capacitacion VIP en el nuevo procedimiento de implementación directa Vrsn 3
</t>
    </r>
    <r>
      <rPr>
        <b/>
        <sz val="10"/>
        <rFont val="Arial"/>
        <family val="2"/>
      </rPr>
      <t>2023:</t>
    </r>
    <r>
      <rPr>
        <sz val="10"/>
        <rFont val="Arial"/>
        <family val="2"/>
      </rPr>
      <t xml:space="preserve"> Se evidencia invitación para realización del primer comite de gestión local para el PIDAR bajo resolución 754, con fecha del 9 de mazo del 2023.</t>
    </r>
  </si>
  <si>
    <t>Plan modificado mediante memorando 20243510049743 del 14 de junio de 2024 (eliminación de acción N° 2)</t>
  </si>
  <si>
    <r>
      <t xml:space="preserve">En virtud de lo dispuesto en la columna de avance cualitativo, la Oficina de Control Interno evidenció el cumplimiento de las acciones dispuestas por la UTT. A partir de ello, y con el fin de corroborar la efectividad de las acciones ejecutadas por parte de la territorial a la fecha del último seguimiento, se obtuvo lo siguiente:
El primera medida, se indagó sobre los criterios vigentes frente a la socialización de los PIDAR, observando lo siguiente:
El procedimiento PR-IMP-001 "EJECUCIÓN DE LOS PROYECTOS INTEGRALES DE DESARROLLO AGROPECUARIO Y RURAL CON
ENFOQUE TERRITORIAL EN EL MARCO DE CONVENIOS DE COOPERACIÓN" versión 8, En el numeral 6 "DESARROLLO", ACTIVIDAD 6 "Socializar el PIDAR a la forma asociativa beneficiaria y conformar el CTGL", señala:
"La UTT convoca al cooperante y el representante legal de la(s) organización(es) beneficiaria(s), quienes deben asegurar la participación del 80% de los beneficiarios. La UTT debe garantizar que el representante legal de los beneficiarios de a conocer la información del proyecto a los beneficiarios que no participaron en la reunión de socialización, la evidencia (listado de asistencia) deberá darse a conocer en el CTGL".
El procedimiento PR-IMP-004 "EJECUCIÓN DE LOS PROYECTOS INTEGRALES DE DESARROLLO AGROPECUARIO Y RURAL CON
ENFOQUE TERRITORIAL A TRAVÉS DE MODALIDAD DIRECTA" versión 4, el numeral 5.4. "SOCIALIZACIÓN DEL PROYECTO A LA ORGANIZACIÓN BENEFICIARIA", señala: </t>
    </r>
    <r>
      <rPr>
        <i/>
        <sz val="10"/>
        <rFont val="Arial"/>
        <family val="2"/>
      </rPr>
      <t xml:space="preserve">"(...) A esta reunión asisten obligatoriamente: (...) 2. El 100% de los beneficiarios directos del proyecto. (...) Nota 11. En caso de no contar con la asistencia del 100% de los beneficiarios en el momento de la socialización, será responsabilidad de la organización completar dicha actividad y deberá adjuntar las respectivas evidencias a la UTT".
</t>
    </r>
    <r>
      <rPr>
        <sz val="10"/>
        <rFont val="Arial"/>
        <family val="2"/>
      </rPr>
      <t>A partir de lo expuesto, la OCI evidenció modificaciones en los controles frente a la socialización, requieriendo la participación mínima del 80% de los beneficiarios, y endilgando la responsabilidad al Representante legal de la asociación beneficiaria de transmitir la información a los que no participaron. En este sentido, se solicitó a la UTT soportes de la socialización del PIDAR 754 de 2022 denominado “Mejorar la capacidad productiva y organizacional de los productores ganaderos pertenecientes a ANUC Municipal de Chibolo, en el municipio de Chibolo, departamento del Magdalena”, de lo que se obtuvo:
Acta de reunión del 17 de abril de 2024, cuyo objetivo es "Socialización, Conformación de Comité Técnico de Gestión Local, PIDAR con 
resolución 754 - 2022 (...)", en la cual se encuentra anexo el listado de asistencia de los participantes, evidenciando que en la misma participaron la totalidad de los beneficiarios.
Por lo expuesto, se puede considerar pertinente el cierre del hallazgo, generando la recomendación a la UTT que, frente a las futuras socializaciones en que no participen el 100% de los beneficiarios, y de acuerdo con la responsabilidad que se le otrogó a los representantes legales de las asociaciones de transmitir la información a quienes faltatron a dicho proceso, en el marco de los CTGL se solicite los soportes que acrediten el cumplimiento de esta actividad, a fin de garantizar exista el sustento que demuestre todos conocen los objetivos del PIDAR.</t>
    </r>
  </si>
  <si>
    <t xml:space="preserve">Desconocimiento de los lineamientos emitidos para el proceso de implementación de PIDAR en lo referente a la socialización de los PIDAR.
</t>
  </si>
  <si>
    <t>2.Actualizar a los funcionarios y contratistas responsables de la implementación de los PIDAR, frente a los lineamientos de la Circular 075 del 26-abr-2018.</t>
  </si>
  <si>
    <t>Una (1) Circular 075 de 26-abr-2018 remitida a los funcionarios y contratistas, responsables de la Implementación de los PIDAR, para su estricto cumplimiento.</t>
  </si>
  <si>
    <r>
      <rPr>
        <b/>
        <sz val="10"/>
        <color theme="1"/>
        <rFont val="Arial"/>
        <family val="2"/>
      </rPr>
      <t xml:space="preserve">2021: </t>
    </r>
    <r>
      <rPr>
        <sz val="10"/>
        <color theme="1"/>
        <rFont val="Arial"/>
        <family val="2"/>
      </rPr>
      <t xml:space="preserve">Se realizó jornada de socialización y entrega de la cirdular 075 a los profesionales de la UTT N° 1 Responsables de los diferentes procesos de estructuración  
</t>
    </r>
    <r>
      <rPr>
        <b/>
        <u/>
        <sz val="10"/>
        <color theme="1"/>
        <rFont val="Arial"/>
        <family val="2"/>
      </rPr>
      <t xml:space="preserve">Evidencia Ver carpeta  Hallazgo 1- fila 10 </t>
    </r>
    <r>
      <rPr>
        <sz val="10"/>
        <color theme="1"/>
        <rFont val="Arial"/>
        <family val="2"/>
      </rPr>
      <t xml:space="preserve">
</t>
    </r>
    <r>
      <rPr>
        <b/>
        <sz val="10"/>
        <color theme="1"/>
        <rFont val="Arial"/>
        <family val="2"/>
      </rPr>
      <t xml:space="preserve">2022: </t>
    </r>
    <r>
      <rPr>
        <sz val="10"/>
        <color theme="1"/>
        <rFont val="Arial"/>
        <family val="2"/>
      </rPr>
      <t xml:space="preserve">A la fecha se han aprobado 2 PIDAR  (235 y 243 del 31/05/2022), se remitio por correo electrónico a los profesionales designados para el apoyo de estos, la circular 075 de 2018 y una carta modelo para realzir la respectiva invitación a los entes territoriales a las socializaciones de los PIDAR. </t>
    </r>
  </si>
  <si>
    <t>3. Socializar con las Alcaldías Municipales y las UMATAS o quienes hagan sus veces, los PIDAR que sean cofinanciados por la ADR, en su jurisdicción.</t>
  </si>
  <si>
    <t>Una (1) remisión de oficios a partir de la fecha a las Alcaldías y UMATAS, donde la ADR cofinancie Proyectos, para concretar concertadamente su socialización.</t>
  </si>
  <si>
    <t>Permanente</t>
  </si>
  <si>
    <r>
      <rPr>
        <b/>
        <sz val="10"/>
        <rFont val="Arial"/>
        <family val="2"/>
      </rPr>
      <t>2021:</t>
    </r>
    <r>
      <rPr>
        <sz val="10"/>
        <rFont val="Arial"/>
        <family val="2"/>
      </rPr>
      <t xml:space="preserve"> En el año 2021 se han socializado 3 proyectos bajo modelo convenios, se remitiron las cartas de invitación a las alcaldias municipales quienes participaron a traves de sus unidades afreopecuarias al 100% de las socializaciones
</t>
    </r>
    <r>
      <rPr>
        <b/>
        <u/>
        <sz val="10"/>
        <rFont val="Arial"/>
        <family val="2"/>
      </rPr>
      <t xml:space="preserve">Evidencia Ver carpeta  Hallazgo 1- fila 11 </t>
    </r>
    <r>
      <rPr>
        <sz val="10"/>
        <rFont val="Arial"/>
        <family val="2"/>
      </rPr>
      <t xml:space="preserve"> 
</t>
    </r>
    <r>
      <rPr>
        <b/>
        <sz val="10"/>
        <rFont val="Arial"/>
        <family val="2"/>
      </rPr>
      <t>2022:</t>
    </r>
    <r>
      <rPr>
        <sz val="10"/>
        <rFont val="Arial"/>
        <family val="2"/>
      </rPr>
      <t xml:space="preserve"> Se remitieron  5 de 8 invitaciones a las alcaldias para su participación en las socialización de los PIDAR (480 - 545 -547 -550 Y 577) a las alcaldias de los respectivos municipios donde se implementarán  </t>
    </r>
    <r>
      <rPr>
        <b/>
        <u/>
        <sz val="10"/>
        <rFont val="Arial"/>
        <family val="2"/>
      </rPr>
      <t xml:space="preserve">Evidencia -2.Evidencias 2022 - FILA 11 OFICIO ALCALDIAS EJECUCION PROYECTOS
</t>
    </r>
    <r>
      <rPr>
        <b/>
        <sz val="10"/>
        <rFont val="Arial"/>
        <family val="2"/>
      </rPr>
      <t xml:space="preserve">2023: </t>
    </r>
    <r>
      <rPr>
        <sz val="10"/>
        <rFont val="Arial"/>
        <family val="2"/>
      </rPr>
      <t>Se remite acta de socialización PIDAR bajo resolución 818 del 2022 en la que se evidencia la participación de la secretaria de desarrollo económico gobernación del Magdalena, secretaria de equidad y poder popular gobernación de Magdalena, personera municipal de Pueblo Viejo Magdalena y 376 del 2020, en la que se observa dentro de sus participantes a los beneficiarios del proyecto y al representante de la alcaldía-UMATA.</t>
    </r>
  </si>
  <si>
    <t>Plan modificado mediante memorando 20243510049743 del 14 de junio de 2024 (eliminación de acción N° 2)-</t>
  </si>
  <si>
    <t>Debilidades de soporte documental y del Plan de Adquisiciones frente a las entregas de bienes, insumos y/o servicios.</t>
  </si>
  <si>
    <t xml:space="preserve">Inadecuado seguimiento y control de los actores encargados de llevar a cabo la implementación de los PIDAR.
 </t>
  </si>
  <si>
    <t>1. Solicitar al nivel central la contratación del personal idóneo mínimo y suficiente para la operación en la jurisdicción de la UTT.</t>
  </si>
  <si>
    <t>Un (1) memorando de solicitud de personal dirigido a la VIP.</t>
  </si>
  <si>
    <r>
      <rPr>
        <b/>
        <sz val="10"/>
        <color theme="1"/>
        <rFont val="Arial"/>
        <family val="2"/>
      </rPr>
      <t>Nota:</t>
    </r>
    <r>
      <rPr>
        <sz val="10"/>
        <color theme="1"/>
        <rFont val="Arial"/>
        <family val="2"/>
      </rPr>
      <t xml:space="preserve"> Plan modificado a partir de solucitud radicada con memorando </t>
    </r>
    <r>
      <rPr>
        <u/>
        <sz val="10"/>
        <color theme="1"/>
        <rFont val="Arial"/>
        <family val="2"/>
      </rPr>
      <t>20243510049743</t>
    </r>
    <r>
      <rPr>
        <sz val="10"/>
        <color theme="1"/>
        <rFont val="Arial"/>
        <family val="2"/>
      </rPr>
      <t xml:space="preserve">
</t>
    </r>
    <r>
      <rPr>
        <b/>
        <sz val="10"/>
        <color theme="1"/>
        <rFont val="Arial"/>
        <family val="2"/>
      </rPr>
      <t xml:space="preserve">2021: </t>
    </r>
    <r>
      <rPr>
        <sz val="10"/>
        <color theme="1"/>
        <rFont val="Arial"/>
        <family val="2"/>
      </rPr>
      <t xml:space="preserve">Se remitio a la VIP Memorando N° 20203510039723
Se verificó Memorando Emitido a la VIP, solicitando el personal requerido. </t>
    </r>
    <r>
      <rPr>
        <b/>
        <u/>
        <sz val="10"/>
        <color theme="1"/>
        <rFont val="Arial"/>
        <family val="2"/>
      </rPr>
      <t>Evidencia Ver carpeta  Hallazgo 2- fila 14</t>
    </r>
    <r>
      <rPr>
        <sz val="10"/>
        <color theme="1"/>
        <rFont val="Arial"/>
        <family val="2"/>
      </rPr>
      <t xml:space="preserve"> </t>
    </r>
  </si>
  <si>
    <t>Plan modificado mediante memorando 20243510049743 del 14 de junio de 2024 (eliminación de acciones N° 1, 3 y 5)</t>
  </si>
  <si>
    <t>A partir de los soportes validados por la Oficina de Control Interno, específicamente la acción N° 2 en donde se observó que para el PIDAR 402 de 2022 se realizó verificación de especificaciones técnicas (calidad y cantidad), previo a la entrega a los beneficiarios. Aunado a ello se evidenció acta de entrega y/o recibido a satisacción del 12 de abril de 2024, suscrita por el Director de la UTT, representante lega y entidad proveedora, donde se certificó la entrega de los bienes de caracter colectivo, así como la entrega a los 95 beneficiarios de los activos de carácter individual, frente a lo cual se aportó la totalidad de actas de entrega a cada beneficiario, suscrita por el beneficiario, representante legal y Director de la UTT, en cumplimiento de lo establecido en el Procedimiento de Ejecución de los PIDAR, a través de modalidad directa - PR-IMP-004.
Por lo expuesto, se considera que al momento del último seguimiento realizado la OCI corroboró que la Entidad, a nivel general, tomó correctivos en lo que respecta a las actividades asociadas a la entrega de bienes, insumos y/o servicios, frente a lo cual la UTT soportó la ejecución de los lineamientos procedimentales, lo cual conlleva a determinar el cierre del hallazgo.
Al respecto, la OCI recomienda adoptar como un control general al interior de la UTT, la revisión de especificaciones de los insumos o bienes que se planeen entregar a los beneficiarios previo a la entrega formal a cada beneficiario, bien sea por ejecución directa o a través de convenios de cooperación, a finde asegurar no exista afectación de lo planteado en cada PIDAR.</t>
  </si>
  <si>
    <t xml:space="preserve">Falta de evaluación previa de requisitos de los bienes y/o insumos incluidos en el plan de adquisiciones del proyecto.
</t>
  </si>
  <si>
    <t>2. Antes de la entrega, el funcionario de la ADR - UTT 1, en compañía del proveedor, el ejecutor, operador y el representante de los beneficiarios realizarán una verificación del cumplimiento de las especificaciones técnicas de los activos productivos contratados (contrato, fichas técnicas y/o especificaciones) a entregar, y levantarán un acta como evidencia de su verificación y cumplimiento.</t>
  </si>
  <si>
    <t>Un (1) acta de verificación y conformidad de los activos productivos a entregar por cada PIDAR.</t>
  </si>
  <si>
    <t>13/06/2022
30/11/2023
12/06/2024</t>
  </si>
  <si>
    <t>CESAR DAVID RODRIGUEZ
Maria Paula Urquijo
Maicol Stiven Zipamocha Murcia</t>
  </si>
  <si>
    <r>
      <rPr>
        <b/>
        <sz val="10"/>
        <rFont val="Arial"/>
        <family val="2"/>
      </rPr>
      <t>Nota:</t>
    </r>
    <r>
      <rPr>
        <sz val="10"/>
        <rFont val="Arial"/>
        <family val="2"/>
      </rPr>
      <t xml:space="preserve"> Plan modificado a partir de solucitud radicada con memorando </t>
    </r>
    <r>
      <rPr>
        <u/>
        <sz val="10"/>
        <rFont val="Arial"/>
        <family val="2"/>
      </rPr>
      <t>20243510049743</t>
    </r>
    <r>
      <rPr>
        <sz val="10"/>
        <rFont val="Arial"/>
        <family val="2"/>
      </rPr>
      <t xml:space="preserve">
</t>
    </r>
    <r>
      <rPr>
        <b/>
        <sz val="10"/>
        <rFont val="Arial"/>
        <family val="2"/>
      </rPr>
      <t>2021:</t>
    </r>
    <r>
      <rPr>
        <sz val="10"/>
        <rFont val="Arial"/>
        <family val="2"/>
      </rPr>
      <t xml:space="preserve"> Se entregaron Antes de realizar las entregas de los activos productivos se realiza la verificación de las cantidades, calidades y especificaciones técnicas de los activos a entregar, posteriormente se realizan las entregas, las cuales son soportadas con las actas de entregas individuales y/o asociativas segun corresponda. las actas de entrega individuales se archivan el los expedientes físicos y se montan en el aplicativo Gestión de proyectos 
</t>
    </r>
    <r>
      <rPr>
        <b/>
        <u/>
        <sz val="10"/>
        <rFont val="Arial"/>
        <family val="2"/>
      </rPr>
      <t xml:space="preserve">Evidencia Ver carpeta  Hallazgo 2- fila 16
</t>
    </r>
    <r>
      <rPr>
        <b/>
        <sz val="10"/>
        <rFont val="Arial"/>
        <family val="2"/>
      </rPr>
      <t>2022:</t>
    </r>
    <r>
      <rPr>
        <sz val="10"/>
        <rFont val="Arial"/>
        <family val="2"/>
      </rPr>
      <t xml:space="preserve"> La UTT Indicó, Esta actividad se ha venido realizando en las entregas  pero no se está evidenciando permanentemente .
</t>
    </r>
    <r>
      <rPr>
        <b/>
        <sz val="10"/>
        <rFont val="Arial"/>
        <family val="2"/>
      </rPr>
      <t>2024:</t>
    </r>
    <r>
      <rPr>
        <sz val="10"/>
        <rFont val="Arial"/>
        <family val="2"/>
      </rPr>
      <t xml:space="preserve"> En visita de seguimiento a la Unidad Técnica Territorial, se informó que </t>
    </r>
    <r>
      <rPr>
        <i/>
        <sz val="10"/>
        <rFont val="Arial"/>
        <family val="2"/>
      </rPr>
      <t xml:space="preserve">"en la actualidad, durante la entrega de insumos a los beneficiarios hace parte de este proceso al proveedor para que tanto la agencia como los beneficiarios puedan verificar lo adquirido, en busca de corroborar se dé cumplimiento a las especificaciones técnicas de los activos productivos contratados". </t>
    </r>
    <r>
      <rPr>
        <sz val="10"/>
        <rFont val="Arial"/>
        <family val="2"/>
      </rPr>
      <t xml:space="preserve">
En virtud de lo anteriorm en busca de soportar el complimiento de la acción y las mejoras existentes frente al proceso de entregas, se aportó la siguiente documentación:
</t>
    </r>
    <r>
      <rPr>
        <u/>
        <sz val="10"/>
        <rFont val="Arial"/>
        <family val="2"/>
      </rPr>
      <t>PIDAR  402 de 2022 (Directo)</t>
    </r>
    <r>
      <rPr>
        <sz val="10"/>
        <rFont val="Arial"/>
        <family val="2"/>
      </rPr>
      <t xml:space="preserve">
1. Plan Operativo de inversión
2. Acta a satisfacción de las generalidades de bienes entregados suscrita entre ADR, forma asociativa y proveedor 
3. Actas de entrega y recibo a satisfacción a beneficiarios 
4. Acta de verificación de bienes en la que participó la ADR, forma asociativa y proveedor 
</t>
    </r>
    <r>
      <rPr>
        <u/>
        <sz val="10"/>
        <rFont val="Arial"/>
        <family val="2"/>
      </rPr>
      <t>PIDAR 209 DE 2018 (PIDAR Colectivo)</t>
    </r>
    <r>
      <rPr>
        <sz val="10"/>
        <rFont val="Arial"/>
        <family val="2"/>
      </rPr>
      <t xml:space="preserve">
1. Plan Operativo de inversión
2. Acta de entrega a las Asociaciones 
De lo anterior se evidenció por parte de la OCI que los soportes asociados al PIDAR 402 de 2022 dan cumplimiento a la acción en lo que respecta a la verificación del cumplimiento de espeificaciones técnicas de los activos contratados previo a su entrega, toda vez que se observó que en 2 de abril de 2024 se realizó visita de verificación por parte del Director de la UTT, apoyo técnico, representante legal de la forma asociativa y la entidad proveedora, para validar los bienes a entregar en el marco del PIDAR previo a la entrega de beneficiarios, donde incluso, se observó que hubo situaciones que no cumplían a satisfacción lo contratado, lo cual fue corregido por el proveedor</t>
    </r>
  </si>
  <si>
    <t>Debilidades en seguimiento a la ejecución de los PIDAR e incumplimiento en elaboración y presentación de los informes mensuales.</t>
  </si>
  <si>
    <t>Desconocimiento, omisión, falta de personal suficiente para para la aplicación del procedimiento de Implementación de Proyectos Integrales por parte de la UTT.</t>
  </si>
  <si>
    <t>1. Responsabilizar a 2 profesionales de la UTT (1 Proyectos ejecución directa y 1 Proyectos - convenios), para que remitan los Informes de Seguimiento / Informes técnicos mensuales en las fechas establecidas, para dar cumplimiento a la entrega de dichos reportes en los términos establecidos.</t>
  </si>
  <si>
    <t>Un (1) correo electrónico remitido a funcionarios y contratistas de la UTT, solicitando el estricto cumplimiento de la entrega de la información a los 2 profesionales responsables de la consolidación y preparación de los informes correspondientes que se deben remitir a la VIP.</t>
  </si>
  <si>
    <t>13/06/2022
30/11/2023
26/06/2024</t>
  </si>
  <si>
    <t>CESAR DAVID RODRIGUEZ
Maicol Stiven Zipamocha
Emilcen Monroy Vega</t>
  </si>
  <si>
    <r>
      <rPr>
        <b/>
        <sz val="10"/>
        <rFont val="Arial"/>
        <family val="2"/>
      </rPr>
      <t>2021:</t>
    </r>
    <r>
      <rPr>
        <sz val="10"/>
        <rFont val="Arial"/>
        <family val="2"/>
      </rPr>
      <t xml:space="preserve"> Se realizó capacitación con nivel central frente al diligenciamiento y cargue de los informes de seguimiento mensual 
Se remitio correo solicitando la entrega oportuna de los formatos de seguimiento a los responsables de la iomplementación de los PIDAR a cargo 
</t>
    </r>
    <r>
      <rPr>
        <b/>
        <u/>
        <sz val="10"/>
        <rFont val="Arial"/>
        <family val="2"/>
      </rPr>
      <t xml:space="preserve">Evidencia Ver carpeta  Hallazgo 3- fila 20
</t>
    </r>
    <r>
      <rPr>
        <sz val="10"/>
        <rFont val="Arial"/>
        <family val="2"/>
      </rPr>
      <t xml:space="preserve">
</t>
    </r>
    <r>
      <rPr>
        <b/>
        <sz val="10"/>
        <rFont val="Arial"/>
        <family val="2"/>
      </rPr>
      <t xml:space="preserve">2022: </t>
    </r>
    <r>
      <rPr>
        <sz val="10"/>
        <rFont val="Arial"/>
        <family val="2"/>
      </rPr>
      <t xml:space="preserve">La UTT indicó, Los incumplimientos generados se debieron a una sobrecarga del funcionario de planta, quien debio atender sólo la implementación de todos los PIDAR  de ejecución directa y algunos bajo modelo de convenios. Para subsanar esta situación desde 2021 se están designando a losprofesionales de apoyo de  los PIDAR  de manera equitativa (2 a 5 pidar por profesional)
</t>
    </r>
    <r>
      <rPr>
        <b/>
        <sz val="10"/>
        <rFont val="Arial"/>
        <family val="2"/>
      </rPr>
      <t xml:space="preserve">A Partir del 01/07/2022 por medio de memorando se designará a uno de los profesionales de verificar el cumplimiento de esta actividad
2023: </t>
    </r>
    <r>
      <rPr>
        <sz val="10"/>
        <rFont val="Arial"/>
        <family val="2"/>
      </rPr>
      <t>la acción se encuentra cumplida.</t>
    </r>
  </si>
  <si>
    <t>Una vez cumplidas las acciones de mejoramiento propuestas, y analizados los hechos que dieron origen al hallazgo, la Oficina de control Interno concluye lo siguiente:
El hallazgo señala que hubo "Incumplimiento en la elaboración y presentación de los informes de seguimiento" y "Ausencia de soportes que sustenten la entrega del informe a la VIP en la fecha establecida", al respecto, es preciso señalar que la UTT propuso acciones relacionadas con recordar la obligatoriedad e importancia de cumplir con el reporte de informes mensuales de seguimiento (formatos F-IMP-006 y/o F-IMP-014 según aplique), sobre lo cual, y teniendo en cuenta lo presentado frente a la acción N° 6, se ha venido dando cumplimiento al reporte de dichos informes de forma mensual, teniendo como salvedad la coyuntura que se presenta en los meses de enero a marzo de cada vigencia, por la ausencia de una planta en la Entidad, y los retrasos que se presentan en la contratación.
De otra parte se observó que la Entidad a nivel general a implementado la realización de mesas de control, en las cuales participan las UTTs y personal de la Dirección de Seguimiento y Control, en las que se busca realizar seguimiento al estado de los PIDAR y a su vez a la existencia documental de cada actividad realizada, en este sentido, y según lo observado en la acción 3, la Oficina de Control Interno considera esto como una medida que busca mitigar la ausencia documental de las diferentes gestiones, aunado a la generación de alertas frente a situaciones que afecten el desarrollo del proyecto.
A su vez, se observó que procedimentalmente se ha definido la realización de Comtiés Técnicos de Gestión Local, considerando esta instancia como otro control que busque hacer seguimiento a los diferentes aspectos que se encuentran inmersos en la ejecución de los proyecto.
De esta manera, la Oficina de control Interno considera existen medidas que buscan mejorar y prevenir la reiteración de los hechos observados en el hallazgo, por ende se considera viable el cierre del hallazgo.</t>
  </si>
  <si>
    <t>Un (1) informe de seguimiento mensual remitido a la VIP durante el tiempo de implementación del proyecto.</t>
  </si>
  <si>
    <t>30/06/2021 (Esta actividad se ejecutará de manera permanente).</t>
  </si>
  <si>
    <r>
      <rPr>
        <b/>
        <sz val="10"/>
        <rFont val="Arial"/>
        <family val="2"/>
      </rPr>
      <t xml:space="preserve">2021: </t>
    </r>
    <r>
      <rPr>
        <sz val="10"/>
        <rFont val="Arial"/>
        <family val="2"/>
      </rPr>
      <t xml:space="preserve">Se remite correo mensual  con informes de seguimiento por PIDAR F-EFP-006 de los PIDAR implementación bajo modalidad convenios - Los PIDAR de ejecuciión directo se monta directamente al aplicativo
</t>
    </r>
    <r>
      <rPr>
        <b/>
        <u/>
        <sz val="10"/>
        <rFont val="Arial"/>
        <family val="2"/>
      </rPr>
      <t xml:space="preserve">Evidencia Ver carpeta  Hallazgo 3- fila 21
</t>
    </r>
    <r>
      <rPr>
        <b/>
        <sz val="10"/>
        <rFont val="Arial"/>
        <family val="2"/>
      </rPr>
      <t>2022:</t>
    </r>
    <r>
      <rPr>
        <sz val="10"/>
        <rFont val="Arial"/>
        <family val="2"/>
      </rPr>
      <t xml:space="preserve"> La UTT indicó, Los incumplimientos generados se debieron a una sobrecarga del funcionario de planta, quien debio atender sólo la implementación de todos los PIDAR  de ejecución directa y algunos bajo modelo de convenios. Para subsanar esta situación desde 2021 se están designando a losprofesionales de apoyo de  los PIDAR  de manera equitativa (2 a 5 pidar por profesional)
A Partir del 01/07/2022 por medio de memorando se designará a uno de los profesionales de verificar ell cumplimiento de esta actividad
</t>
    </r>
    <r>
      <rPr>
        <b/>
        <sz val="10"/>
        <rFont val="Arial"/>
        <family val="2"/>
      </rPr>
      <t xml:space="preserve">2023: </t>
    </r>
    <r>
      <rPr>
        <sz val="10"/>
        <rFont val="Arial"/>
        <family val="2"/>
      </rPr>
      <t>la acción se encuentra cumplida.</t>
    </r>
  </si>
  <si>
    <t>Desalineación o inobservancia de los lineamientos para el reporte de seguimiento en ejecución PIDAR.</t>
  </si>
  <si>
    <t>2. Realizar una programación mediante el uso de la herramienta del calendario de Outlook para la remisión del informe mensual de seguimiento a la VIP.</t>
  </si>
  <si>
    <t>Una (1) programación en Outlook para entrega mensual de informes de seguimiento de PIDAR a VIP.</t>
  </si>
  <si>
    <r>
      <rPr>
        <b/>
        <sz val="10"/>
        <rFont val="Arial"/>
        <family val="2"/>
      </rPr>
      <t xml:space="preserve"> 2021:</t>
    </r>
    <r>
      <rPr>
        <sz val="10"/>
        <rFont val="Arial"/>
        <family val="2"/>
      </rPr>
      <t xml:space="preserve"> La UTT informo  lo siguiente </t>
    </r>
    <r>
      <rPr>
        <i/>
        <sz val="10"/>
        <rFont val="Arial"/>
        <family val="2"/>
      </rPr>
      <t>"En cumplimiento de la circular 070 de 2018, los informes de seguimiento formato F-EFP-006 son remitidos a la VIP y a la dirección de seguimiento y control los 25 de cada mes, compromiso que se viene cumpliendo</t>
    </r>
    <r>
      <rPr>
        <sz val="10"/>
        <rFont val="Arial"/>
        <family val="2"/>
      </rPr>
      <t xml:space="preserve"> "
</t>
    </r>
    <r>
      <rPr>
        <b/>
        <u/>
        <sz val="10"/>
        <rFont val="Arial"/>
        <family val="2"/>
      </rPr>
      <t>Evidencia Ver carpeta  Hallazgo 3- fila 22</t>
    </r>
    <r>
      <rPr>
        <sz val="10"/>
        <rFont val="Arial"/>
        <family val="2"/>
      </rPr>
      <t xml:space="preserve">
</t>
    </r>
    <r>
      <rPr>
        <b/>
        <sz val="10"/>
        <rFont val="Arial"/>
        <family val="2"/>
      </rPr>
      <t xml:space="preserve">2022: </t>
    </r>
    <r>
      <rPr>
        <sz val="10"/>
        <rFont val="Arial"/>
        <family val="2"/>
      </rPr>
      <t xml:space="preserve">Se informo, Se realizó la respectiva programación remitida a los Profesionales responsables de la entrega de la información de seguimiento F-EFP-014 Y F-EFP-006  de los Pidr en Ejecución. 
</t>
    </r>
    <r>
      <rPr>
        <b/>
        <sz val="10"/>
        <rFont val="Arial"/>
        <family val="2"/>
      </rPr>
      <t xml:space="preserve">2023: </t>
    </r>
    <r>
      <rPr>
        <sz val="10"/>
        <rFont val="Arial"/>
        <family val="2"/>
      </rPr>
      <t>la acción se encuentra cumplida.</t>
    </r>
  </si>
  <si>
    <r>
      <t>3. Realizar jornadas de r</t>
    </r>
    <r>
      <rPr>
        <u/>
        <sz val="10"/>
        <color theme="1"/>
        <rFont val="Arial"/>
        <family val="2"/>
      </rPr>
      <t>evisión, recopilación, organización, archivo y verificación de disposición documentos de los PIDAR en ejecución en el repositorio dispuesto para ello</t>
    </r>
  </si>
  <si>
    <t>Jornadas de revisión de la gestión documental y cargue en aplicativos de los PIDAR de los PIDAR a cargo de la UTT</t>
  </si>
  <si>
    <r>
      <rPr>
        <b/>
        <sz val="10"/>
        <rFont val="Arial"/>
        <family val="2"/>
      </rPr>
      <t xml:space="preserve">Nota: </t>
    </r>
    <r>
      <rPr>
        <u/>
        <sz val="10"/>
        <rFont val="Arial"/>
        <family val="2"/>
      </rPr>
      <t xml:space="preserve">Plan de mejoramiento reformulado en virtud de la solicitud presentada por la UTT a través de memorando N° 220243510049743
</t>
    </r>
    <r>
      <rPr>
        <sz val="10"/>
        <rFont val="Arial"/>
        <family val="2"/>
      </rPr>
      <t xml:space="preserve">
</t>
    </r>
    <r>
      <rPr>
        <b/>
        <sz val="10"/>
        <rFont val="Arial"/>
        <family val="2"/>
      </rPr>
      <t xml:space="preserve">2021: </t>
    </r>
    <r>
      <rPr>
        <sz val="10"/>
        <rFont val="Arial"/>
        <family val="2"/>
      </rPr>
      <t xml:space="preserve">Se informó que </t>
    </r>
    <r>
      <rPr>
        <u/>
        <sz val="10"/>
        <rFont val="Arial"/>
        <family val="2"/>
      </rPr>
      <t xml:space="preserve">Se realizó jornada de capacitación presencial en gestión documental </t>
    </r>
    <r>
      <rPr>
        <sz val="10"/>
        <rFont val="Arial"/>
        <family val="2"/>
      </rPr>
      <t xml:space="preserve">
Se vienen desarrollando mesas conjuntas de trabajo entre el profesional responsable de implementación de los PIDAR en etapa de cierre - UTT N°1 Y UNODC, en la revisión y organización de expedientes físicos a cargo, así como en su digitalización en el aplicativo de gestión de proyectos 
</t>
    </r>
    <r>
      <rPr>
        <b/>
        <u/>
        <sz val="10"/>
        <rFont val="Arial"/>
        <family val="2"/>
      </rPr>
      <t>Evidencia Ver carpeta  Hallazgo 3- fila 23</t>
    </r>
    <r>
      <rPr>
        <sz val="10"/>
        <rFont val="Arial"/>
        <family val="2"/>
      </rPr>
      <t xml:space="preserve">
</t>
    </r>
    <r>
      <rPr>
        <b/>
        <sz val="10"/>
        <rFont val="Arial"/>
        <family val="2"/>
      </rPr>
      <t xml:space="preserve">2022: </t>
    </r>
    <r>
      <rPr>
        <sz val="10"/>
        <rFont val="Arial"/>
        <family val="2"/>
      </rPr>
      <t>Teniendo en cuenta que actualmente la UTT N1 dispone de profesionales responsables de la implementación y cierre los PIDAR,  que son responsables de realizan de manera individual esta actividad (impresión, organización física de la documentación  en expedientes) adicionalmente se tiene una persona contratada para el manejo documental, quien actualmente está realizando la organización de los expedientes físicos. Sin embargo se resalta que actualmente la infromación de los PIDAR CERRADOS (F-IMP-007 Cierre físico y financiero.) está digital y  montada en el aplicativo al momento de emitir el  - PIDAR CERRADOS.</t>
    </r>
    <r>
      <rPr>
        <b/>
        <sz val="10"/>
        <rFont val="Arial"/>
        <family val="2"/>
      </rPr>
      <t xml:space="preserve">
2023: </t>
    </r>
    <r>
      <rPr>
        <sz val="10"/>
        <rFont val="Arial"/>
        <family val="2"/>
      </rPr>
      <t xml:space="preserve">No se evidencia avance de la acción propuesta, se sugiere replantear la acción propuesta.
</t>
    </r>
    <r>
      <rPr>
        <b/>
        <sz val="10"/>
        <rFont val="Arial"/>
        <family val="2"/>
      </rPr>
      <t>2024:</t>
    </r>
    <r>
      <rPr>
        <sz val="10"/>
        <rFont val="Arial"/>
        <family val="2"/>
      </rPr>
      <t xml:space="preserve"> La UTT realizó la entrega de la siguiente documentación:
Formato F-DER-001 de fecha 14 y 20 de diciembre de 2023, Acta Mesa de Control PIDAR en Ejecución UTT 1- objetivo, Realizar la Mesa de Control del mes de noviembre de 2023, para la verificación del avance técnico, administrativo y financiero de los PIDAR en ejecución de la UTT 1.
Formato F-DER-001 de fecha 18 y 21 de marzo de 2024, Acta Mesa de Control PIDAR en Ejecución UTT 1- objetivo, Realizar la Mesa de Control de los meses de febrero y marzo de 2024, para la verificación del avance técnico, administrativo y financiero de los PIDAR en ejecución en la UTT 1
Formato F-DER-001 de fecha 22 al 24 de abril 2024, Acta Mesa de Control PIDAR en Ejecución UTT 1- objetivo, Realizar la Mesa de Verificación de la ejecución de los PIDAR de la UTT 1, del mes de abril de 2024, para la revisión del avance técnico, administrativo y financiero. </t>
    </r>
  </si>
  <si>
    <t>Plan modificado mediante memorando 20243510049743 del 14 de junio de 2024 (ajuste redacción)</t>
  </si>
  <si>
    <t>4. Solicitar al nivel central la contratación del personal idóneo mínimo y suficiente para la operación en la jurisdicción de la UTT1.</t>
  </si>
  <si>
    <r>
      <rPr>
        <b/>
        <sz val="10"/>
        <rFont val="Arial"/>
        <family val="2"/>
      </rPr>
      <t>2022:</t>
    </r>
    <r>
      <rPr>
        <sz val="10"/>
        <rFont val="Arial"/>
        <family val="2"/>
      </rPr>
      <t xml:space="preserve"> Se remitio a la VIP Memorando N° 20203510039723 (</t>
    </r>
    <r>
      <rPr>
        <b/>
        <u/>
        <sz val="10"/>
        <rFont val="Arial"/>
        <family val="2"/>
      </rPr>
      <t xml:space="preserve">Evidencia Ver carpeta  Hallazgo 3- fila 24)
</t>
    </r>
    <r>
      <rPr>
        <b/>
        <sz val="10"/>
        <rFont val="Arial"/>
        <family val="2"/>
      </rPr>
      <t>2023:</t>
    </r>
    <r>
      <rPr>
        <sz val="10"/>
        <rFont val="Arial"/>
        <family val="2"/>
      </rPr>
      <t xml:space="preserve"> la acción se encuentra cumplida sin embargo no se ha logrado corroborar su efectividad por tanto se sugiere replantear el plan de mejoramiento.</t>
    </r>
  </si>
  <si>
    <t>Deficiencias en el monitoreo y seguimiento de los PIDAR por parte del equipo de la UTT.</t>
  </si>
  <si>
    <t>5. Continuar con la realización de comités mensuales de seguimiento a los PIDAR, con la participación de los profesionales responsables de la ejecución, secretaría técnica y seguimiento, para dar cumplimiento a los monitoreos de avances de los PIDAR.</t>
  </si>
  <si>
    <r>
      <t xml:space="preserve">Un (1) Acta de Comité Técnico de Gestión Local –CTGL </t>
    </r>
    <r>
      <rPr>
        <u/>
        <sz val="10"/>
        <rFont val="Arial"/>
        <family val="2"/>
      </rPr>
      <t>mensual</t>
    </r>
    <r>
      <rPr>
        <sz val="10"/>
        <rFont val="Arial"/>
        <family val="2"/>
      </rPr>
      <t xml:space="preserve"> de seguimiento a los PIDAR en ejecución
</t>
    </r>
  </si>
  <si>
    <r>
      <rPr>
        <b/>
        <sz val="10"/>
        <rFont val="Arial"/>
        <family val="2"/>
      </rPr>
      <t xml:space="preserve">Nota: </t>
    </r>
    <r>
      <rPr>
        <u/>
        <sz val="10"/>
        <rFont val="Arial"/>
        <family val="2"/>
      </rPr>
      <t xml:space="preserve">Plan de mejoramiento reformulado en virtud de la solicitud presentada por la UTT a través de memorando N° 220243510049743
</t>
    </r>
    <r>
      <rPr>
        <sz val="10"/>
        <rFont val="Arial"/>
        <family val="2"/>
      </rPr>
      <t xml:space="preserve">
</t>
    </r>
    <r>
      <rPr>
        <b/>
        <sz val="10"/>
        <rFont val="Arial"/>
        <family val="2"/>
      </rPr>
      <t xml:space="preserve">2021: </t>
    </r>
    <r>
      <rPr>
        <sz val="10"/>
        <rFont val="Arial"/>
        <family val="2"/>
      </rPr>
      <t xml:space="preserve">Se han realzado 9 comités técnicos de seguimiento mensuales de los PIDAR bajo modalidad de convenios. 
</t>
    </r>
    <r>
      <rPr>
        <b/>
        <u/>
        <sz val="10"/>
        <rFont val="Arial"/>
        <family val="2"/>
      </rPr>
      <t xml:space="preserve">Evidencia Ver carpeta  Hallazgo 3- fila 25
</t>
    </r>
    <r>
      <rPr>
        <sz val="10"/>
        <rFont val="Arial"/>
        <family val="2"/>
      </rPr>
      <t xml:space="preserve">
</t>
    </r>
    <r>
      <rPr>
        <b/>
        <sz val="10"/>
        <rFont val="Arial"/>
        <family val="2"/>
      </rPr>
      <t xml:space="preserve">2022: </t>
    </r>
    <r>
      <rPr>
        <sz val="10"/>
        <rFont val="Arial"/>
        <family val="2"/>
      </rPr>
      <t xml:space="preserve">1. Para los Pidar de ejecución bajo modelo de convenios se realiza una  reunión de seguimiento y programación mesnual
2. A partir del 29 de junio 2022 se realizará  Mesa de Control de Implementación PIDAR "PROCEDIMIENTO EJECUCIÓN DE LOS PROYECTOS INTEGRALES DE DESARROLLO AGROPECUARIO Y RURAL CON ENFOQUE TERRITORIAL A TRAVÉS DE MODALIDAD DIRECTA vrsn 4"
3. Se remitirá memorando a los Responsables de la implemetación de los PIDAR del cargue en el palicativo de la información correspondiente.
La matriz no se remite debido a que no hace parte del procediento, por lo que se solicita sea retirada esta meta. 
</t>
    </r>
    <r>
      <rPr>
        <b/>
        <sz val="10"/>
        <rFont val="Arial"/>
        <family val="2"/>
      </rPr>
      <t xml:space="preserve">2023: </t>
    </r>
    <r>
      <rPr>
        <sz val="10"/>
        <rFont val="Arial"/>
        <family val="2"/>
      </rPr>
      <t xml:space="preserve">No se aportó documentación que sustente el cumplimiento total de la acción.
</t>
    </r>
    <r>
      <rPr>
        <b/>
        <sz val="10"/>
        <rFont val="Arial"/>
        <family val="2"/>
      </rPr>
      <t>2024:</t>
    </r>
    <r>
      <rPr>
        <sz val="10"/>
        <rFont val="Arial"/>
        <family val="2"/>
      </rPr>
      <t xml:space="preserve"> La UTT realizó la entrega de las evidencias de los Comités Técnicos de Gestión Local Correspondiente a los siguientes PIDAR: 
</t>
    </r>
    <r>
      <rPr>
        <u/>
        <sz val="10"/>
        <rFont val="Arial"/>
        <family val="2"/>
      </rPr>
      <t>PIDAR 552 de 2021 - 6 acta</t>
    </r>
    <r>
      <rPr>
        <sz val="10"/>
        <rFont val="Arial"/>
        <family val="2"/>
      </rPr>
      <t xml:space="preserve">
1. Acta F-DER-001 de 24 de julio de 2023, Objetivo, Comité técnico de gestión Local CTGL de revisión estado del proyecto con Resolución 552 de 2021 (ASOAGROPESAN) denominado “MEJORAR LA CADENA PRODUCTIVA DEL CULTIVO DE AHUYAMA, COMO ESTRATEGIA ECONOMICA SOSTENIBLE, EN LOS CAMPESINOS DE SAN JUAN DEL CESAR DEPARTAMENTO DE LA GUAJIRA”
2. Acta F-DER-001 de 24 de agosto de 2023, Objetivo, Comité técnico de gestión Local CTGL de revisión estado del proyecto con Resolución 552 de 2021 (ASOAGROPESAN) denominado “MEJORAR LA CADENA PRODUCTIVA DEL CULTIVO DE AHUYAMA, COMO ESTRATEGIA ECONOMICA SOSTENIBLE, EN LOS CAMPESINOS DE SAN JUAN DEL CESAR DEPARTAMENTO DE LA GUAJIRA” 
3. Acta F-DER-001 de 15 de septiembre de 2023, Objetivo, Comité técnico de gestión Local CTGL de revisión estado del proyecto con Resolución 552 de 2021 (ASOAGROPESAN) denominado “MEJORAR LA CADENA PRODUCTIVA DEL CULTIVO DE AHUYAMA, COMO ESTRATEGIA ECONOMICA SOSTENIBLE, EN LOS CAMPESINOS DE SAN JUAN DEL CESAR DEPARTAMENTO DE LA GUAJIRA”
4. Acta F-DER-001 de 18 de octubre de 2023, Objetivo, Evaluación de propuestas y selección de oferentes invitación No. 03 de 2023, Términos de Referencia para la Prestación de Servicios Logísticos para la Realización de una Gira de Aprendizaje Dentro de los Entregables del Proyecto Denominado "Mejorar La Cadena Productiva del Cultivo de Ahuyama, como Estrategia Económica Sostenible, en los Campesinos de San Juan del Cesar Departamento de la Guajira"
5. Acta F-DER-001 de 22 de noviembre de 2023, Objetivo, Comité técnico de gestión Local CTGL de revisión estado del proyecto con Resolución 552 de 2021 (ASOAGROPESAN) denominado “MEJORAR LA CADENA PRODUCTIVA DEL CULTIVO DE AHUYAMA, COMO ESTRATEGIA ECONOMICA SOSTENIBLE, EN LOS CAMPESINOS DE SAN JUAN DEL CESAR DEPARTAMENTO DE LA GUAJIRA” y aprobación de pagos honorarios del equipo técnico.
6. Acta F-DER-001 de 22 y 23 de enero de 2024, Objetivo, Comité técnico de gestión Local CTGL de revisión estado del proyecto con Resolución 552 de 2021 (ASOAGROPESAN) denominado “MEJORAR LA CADENA PRODUCTIVA DEL CULTIVO DE AHUYAMA, COMO ESTRATEGIA ECONOMICA SOSTENIBLE, EN LOS CAMPESINOS DE SAN JUAN DEL CESAR DEPARTAMENTO DE LA GUAJIRA”, aprobación de pagos honorarios del equipo técnico y gira de aprendizaje; Modificación POI.
</t>
    </r>
    <r>
      <rPr>
        <b/>
        <u/>
        <sz val="10"/>
        <rFont val="Arial"/>
        <family val="2"/>
      </rPr>
      <t xml:space="preserve">
PIDAR 577 de 2021 - 6 actas</t>
    </r>
    <r>
      <rPr>
        <sz val="10"/>
        <rFont val="Arial"/>
        <family val="2"/>
      </rPr>
      <t xml:space="preserve">
1. Acta F-DER-001 de 06 de julio de 2023, Acta F-DER-001 de 22 y 23 de enero de 2024, Objetivo Comité Técnico de Gestión Local - Aprobación TDR proceso de adquisición bombas de espalda del PIDAR denominado “Fortalecer las Capacidades Productivas y Socio empresariales de los Productores de Banano Pertenecientes a la Asociación de Bananeros de Colombia – AUGURA, en los Municipios de Zona Bananera y Ciénaga, Departamento del Magdalena.
2. Acta F-DER-001 de 09 de agosto de 2023, Comité Técnico de Gestión Local para evaluar las propuestas de adquisición de 207 bombas de espalda del PIDAR con resolución 577/2021 denominado “Fortalecer las Capacidades Productivas y Socio empresariales de los Productores de Banano Pertenecientes a la Asociación de Bananeros de Colombia – AUGURA, en los Municipios de Zona Bananera y Ciénaga, Departamento del Magdalena.
3. Acta F-DER-001 de 28 de agosto de 2023, Aprobación TDR N° 2 proceso de adquisición bombas de espalda del PIDAR denominado “Fortalecer las Capacidades Productivas y Socio empresariales de los Productores de Banano Pertenecientes a la Asociación de Bananeros de Colombia – AUGURA, en los Municipios de Zona Bananera y Ciénaga, Departamento del Magdalena.
4. Acta F-DER-001 de 13 de septiembre de 2023, Comité Técnico de Gestión Local para evaluar las propuestas de adquisición de 207 bombas de espalda TDR N° 2- 2023, del PIDAR con resolución 577/2021 denominado “Fortalecer las Capacidades Productivas y Socio empresariales de los Productores de Banano Pertenecientes a la Asociación de Bananeros de Colombia – AUGURA, en los Municipios de Zona Bananera y Ciénaga, Departamento del Magdalena.
5. Acta F-DER-001 de 10 de octubre de 2023, Comité Técnico de Gestión Local para aprobar el pago del anticipo al proveedor para la adquisición de 207 bombas de espalda TDR N° 2- 2023, del PIDAR con resolución 577/2021 denominado “Fortalecer las Capacidades Productivas y Socio empresariales de los Productores de Banano Pertenecientes a la Asociación de Bananeros de Colombia – AUGURA, en los Municipios de Zona Bananera y Ciénaga, Departamento del Magdalena.
6. Acta F-DER-001 de 15 de noviembre de 2023, Comité Técnico de gestión Local para Revisar el Otro sí al contrato para la adquisición de 207 bombas de espalda TDR N° 2- 2023, del PIDAR con resolución 577/2021 denominado “Fortalecer las Capacidades Productivas y Socio empresariales de los Productores de Banano Pertenecientes a la Asociación de Bananeros de Colombia – AUGURA, en los Municipios de Zona Bananera y Ciénaga, Departamento del Magdalena.
Frente a la información recibida en la Oficina de Control interno, se considera que la UTT ha dado cumplimiento al lineamiento de sesionar en el CTGL mensualmente, realizando seguimiento a los avances del PIDAR, por ende, se consdiera se corrigió lo observado en el hallazgo frente a los incumplimientos en las sesiones del comité.
</t>
    </r>
  </si>
  <si>
    <t>6. Los profesionales a cargo de apoyar la supervisión de PIDAR actualizarán la información derivada de la implementación y cargarán en el aplicativo Gestión de Proyectos el formato de seguimiento mensual de los proyectos a su cargo, y remitirán los mismos a la Vicepresidencia de Integración Productiva o lo reportarán en el repositorio destinado para ello</t>
  </si>
  <si>
    <t>Reporte mes vencido del formato F-IMP-014 Seguimiento a la ejecución PIDAR modalidad ejecución directa  y formato F-IMP-006 Seguimiento a la ejecución PIDAR modalidad de ejecución Convenios de Cooperación.</t>
  </si>
  <si>
    <r>
      <rPr>
        <b/>
        <sz val="10"/>
        <rFont val="Arial"/>
        <family val="2"/>
      </rPr>
      <t>Nota:</t>
    </r>
    <r>
      <rPr>
        <sz val="10"/>
        <rFont val="Arial"/>
        <family val="2"/>
      </rPr>
      <t xml:space="preserve"> </t>
    </r>
    <r>
      <rPr>
        <u/>
        <sz val="10"/>
        <rFont val="Arial"/>
        <family val="2"/>
      </rPr>
      <t>Plan de mejoramiento reformulado en virtud de la solicitud presentada por la UTT a través de memorando N° 220243510049743</t>
    </r>
    <r>
      <rPr>
        <sz val="10"/>
        <rFont val="Arial"/>
        <family val="2"/>
      </rPr>
      <t xml:space="preserve">
</t>
    </r>
    <r>
      <rPr>
        <b/>
        <sz val="10"/>
        <rFont val="Arial"/>
        <family val="2"/>
      </rPr>
      <t xml:space="preserve">2021: </t>
    </r>
    <r>
      <rPr>
        <sz val="10"/>
        <rFont val="Arial"/>
        <family val="2"/>
      </rPr>
      <t xml:space="preserve">Se remite correo mensual  con informes de seguimiento por PIDAR F-EFP-006 de los PIDAR implementación bajo modalidad convenios - Los PIDAR de ejecuciión directo se monta directamente al aplicativo
</t>
    </r>
    <r>
      <rPr>
        <b/>
        <u/>
        <sz val="10"/>
        <rFont val="Arial"/>
        <family val="2"/>
      </rPr>
      <t xml:space="preserve">Evidencia Ver carpeta  Hallazgo 3- fila 26
</t>
    </r>
    <r>
      <rPr>
        <sz val="10"/>
        <rFont val="Arial"/>
        <family val="2"/>
      </rPr>
      <t xml:space="preserve">
</t>
    </r>
    <r>
      <rPr>
        <b/>
        <sz val="10"/>
        <rFont val="Arial"/>
        <family val="2"/>
      </rPr>
      <t xml:space="preserve">2022: </t>
    </r>
    <r>
      <rPr>
        <sz val="10"/>
        <rFont val="Arial"/>
        <family val="2"/>
      </rPr>
      <t xml:space="preserve">El cargue d ela información se viene desarrollando con normalidad desde el 2022, sin embargo.
A Partir del 01/07/2022 por medio de memorando se designará a uno de los profesionales de verificar el cumplimiento de esta actividad (elaboración y cargue en el aplicativo correspondiente)
</t>
    </r>
    <r>
      <rPr>
        <b/>
        <sz val="10"/>
        <rFont val="Arial"/>
        <family val="2"/>
      </rPr>
      <t xml:space="preserve">2023: </t>
    </r>
    <r>
      <rPr>
        <sz val="10"/>
        <rFont val="Arial"/>
        <family val="2"/>
      </rPr>
      <t xml:space="preserve">No se remite documentos soporte del cumplimiento a la acción propuesta
</t>
    </r>
    <r>
      <rPr>
        <b/>
        <sz val="10"/>
        <rFont val="Arial"/>
        <family val="2"/>
      </rPr>
      <t>2024:</t>
    </r>
    <r>
      <rPr>
        <sz val="10"/>
        <rFont val="Arial"/>
        <family val="2"/>
      </rPr>
      <t xml:space="preserve"> La UTT entrego los siguientes soportes, mismos que corresponden a los siguientes PIDAR:
cuatro (4) soportes del envío a la VIP de los formatos F_IMP-006 de seguimiento a la ejecución de los PIDAR modalidad convenios, correspondientes a los meses de diciembre de 2023, enero, febrero y marzo de 2024.  
ocho (8) formatos F-IMP-014 correspondientes al PIDAR 552 de 2021, denominado </t>
    </r>
    <r>
      <rPr>
        <i/>
        <sz val="10"/>
        <rFont val="Arial"/>
        <family val="2"/>
      </rPr>
      <t xml:space="preserve">“Mejorar la cadena productiva del cultivo de ahuyama, como estrategia sostenible, en los campesinos de San Juan del Cesar departamento de la Guajira” </t>
    </r>
    <r>
      <rPr>
        <sz val="10"/>
        <rFont val="Arial"/>
        <family val="2"/>
      </rPr>
      <t xml:space="preserve">formatos correspondientes a: julio, agosto, septiembre, octubre, noviembre y diciembre de 2023 y febrero y marzo de 2024. 
Seis (6) formatos F-IMP-014 correspondientes al PIDAR 557 de 2021,  denominado </t>
    </r>
    <r>
      <rPr>
        <i/>
        <sz val="10"/>
        <rFont val="Arial"/>
        <family val="2"/>
      </rPr>
      <t>“Fortalecer las Capacidades Productivas y Socio empresariales de Los Productores de Banano pertenecientes a la Asociación de Bananeros de Colombia – AUGURA, en los Municipios de la Zona Bananera y Ciénaga, Departamento del Magdalena”</t>
    </r>
    <r>
      <rPr>
        <sz val="10"/>
        <rFont val="Arial"/>
        <family val="2"/>
      </rPr>
      <t xml:space="preserve"> formatos correspondientes a los meses de Julio, septiembre, octubre y noviembre de 2023 y marzo de 2024.  
tres (3) soportes del envío a la VIP de los formatos F_IMP-014 de seguimiento a la ejecución de los PIDAR modalidad ejecución directa, correspondientes a los meses de noviembre y diciembre de 2023 y enero, marzo de 2024. (correo electrónico).
</t>
    </r>
  </si>
  <si>
    <t>Disposiciones para validación de requisitos financieros no aplicadas en la estructuración de los PIDAR.</t>
  </si>
  <si>
    <t>Falta de aplicabilidad de lineamientos por desconocimiento de lo requerido procedimentalmente.</t>
  </si>
  <si>
    <t>Solicitar y realizar capacitación frente a la actualización del procedimiento de Estructuración y Formulación de los PIDAR.</t>
  </si>
  <si>
    <t>Una (1) jornada de capacitación para los responsables de estructuración de PIDAR con evaluación.</t>
  </si>
  <si>
    <t>13/06/2022
19/12/2023
30/11/2023</t>
  </si>
  <si>
    <t>CESAR DAVID RODRIGUEZ
Tania Valentina Peralta 
Maicol Stiven Zipamocha</t>
  </si>
  <si>
    <r>
      <rPr>
        <b/>
        <sz val="10"/>
        <color theme="1"/>
        <rFont val="Arial"/>
        <family val="2"/>
      </rPr>
      <t xml:space="preserve">
Nota: </t>
    </r>
    <r>
      <rPr>
        <u/>
        <sz val="10"/>
        <color theme="1"/>
        <rFont val="Arial"/>
        <family val="2"/>
      </rPr>
      <t xml:space="preserve">Plan de mejoramiento reformulado en virtud de la solicitud presentada por la UTT a través de memorando N° 220243510049743
</t>
    </r>
    <r>
      <rPr>
        <sz val="10"/>
        <color theme="1"/>
        <rFont val="Arial"/>
        <family val="2"/>
      </rPr>
      <t xml:space="preserve">
</t>
    </r>
    <r>
      <rPr>
        <b/>
        <sz val="10"/>
        <color theme="1"/>
        <rFont val="Arial"/>
        <family val="2"/>
      </rPr>
      <t xml:space="preserve">2021: </t>
    </r>
    <r>
      <rPr>
        <sz val="10"/>
        <color theme="1"/>
        <rFont val="Arial"/>
        <family val="2"/>
      </rPr>
      <t xml:space="preserve">Se indicó por parte de la Territoial que en la actualidad los Pidar se estructuran y se realiza mesa de capacitación con evaluadores de la VP, para aclarar algunos dudas frente a la estrucuración presentada
</t>
    </r>
    <r>
      <rPr>
        <b/>
        <u/>
        <sz val="10"/>
        <color theme="1"/>
        <rFont val="Arial"/>
        <family val="2"/>
      </rPr>
      <t xml:space="preserve">Evidencia Ver carpeta  Hallazgo 4 - fila 29
</t>
    </r>
    <r>
      <rPr>
        <b/>
        <sz val="10"/>
        <color theme="1"/>
        <rFont val="Arial"/>
        <family val="2"/>
      </rPr>
      <t>2022:</t>
    </r>
    <r>
      <rPr>
        <b/>
        <u/>
        <sz val="10"/>
        <color theme="1"/>
        <rFont val="Arial"/>
        <family val="2"/>
      </rPr>
      <t xml:space="preserve"> </t>
    </r>
    <r>
      <rPr>
        <sz val="10"/>
        <color theme="1"/>
        <rFont val="Arial"/>
        <family val="2"/>
      </rPr>
      <t xml:space="preserve">Entre febrero y mayo se realizaron 3 jornadas de capacitación al equipo ténico de la UTT N°1 y a nivel nacional por parte de funcionarios de la VIP. Se continuará con estas jornadas de capacitación.
</t>
    </r>
    <r>
      <rPr>
        <b/>
        <sz val="10"/>
        <color theme="1"/>
        <rFont val="Arial"/>
        <family val="2"/>
      </rPr>
      <t>2024</t>
    </r>
    <r>
      <rPr>
        <sz val="10"/>
        <color theme="1"/>
        <rFont val="Arial"/>
        <family val="2"/>
      </rPr>
      <t>: La Oficina de Control Intern evidenció que la UTT participó en actividades de capacitación respecto a los procedimientos de Estructuración de PIDAR en dos (2) ocasiones, una el 1 de marzo de 2022, y otra el 6 de septiembre de 2023. En esta última se hizo enfásis en la reglamentación adoptada en 2023, donde cambia las disposiciones de la estructuración, ahora contemplando las etapas de radicación de perfiles, prefactibilidad y factibilidad.
De acuerdo con lo anterior, se evidenció cumplimiento de la acción.</t>
    </r>
  </si>
  <si>
    <t>Plan modificado mediante  memorando 20233510039333
Plan modificado mediante memorando 20243510049743 del 14 de junio de 2024 (ajuste redacción)</t>
  </si>
  <si>
    <t>A partir de los soportes aportados por la UTT, se evidenció el cumplimiento de la acción a través de la ejecución de diferentes procesos de capacitación asociados al proceso de "Estructuración de PIDAR",con lo cual se da por cumplida la acción. 
Es de precisar, que  las disposiciones del reglamento de la ruta PIDAR vigente a la fecha del seguimiento realizado (Acuerdo 011 de 2023 modificado por el Acuerdo 016 de 2023), la metodología para la estructuración de proyectos cambio desde el proceso de recepción de la iniciativa, siendo en el nivel central que se determina la instancia que lleva a cabo el proceso de estructuración. Aunado a ello, se omitió el criterio evaluado por la OCI en su momento y citado en el hallazgo, por lo cual no se considera existan medidas que la UTT pueda implementar de manera preventiva, por cuanto la distribución de estrcuturación de proyectos se realiza desde el nivel central donde se conforman equipos interdisciplinarios con la participación de personal de la UTT.
Por lo expuesto se considera viable el cierre del hallazgo.</t>
  </si>
  <si>
    <t>Inobservancia de la integralidad y coherencia en la información dispuesta para la estructuración de los PIDAR.</t>
  </si>
  <si>
    <t>Desconocimiento de los lineamientos procedimentales establecidos para la verificación del cumplimiento de los requisitos que deben observar los PIDAR.</t>
  </si>
  <si>
    <t>1. A pesar que en la estructuración de los PIDAR intervienen 4 profesionales de la UTT (Técnico, Jurídico, Ambiental y Financiero), el Director asignará a un Estructurador Líder (profesional idóneo en el área productiva del PIDAR estructurado), que realice una revisión y validación de la información, verificando, además, la correlación y coherencia de los formatos en cuanto a su formulación y estructuración. Posteriormente, se realizará la revisión conjunta con el Director, para remitir el PIDAR a la VIP, para su revisión y posterior remisión a la Dirección de Evaluación y Calificación.</t>
  </si>
  <si>
    <t>Una (1) asignación de un estructurador líder, que realice la revisión previa de cada proyecto, remita concepto de conformidad y coherencia de los formatos e información de los proyectos estructurados a remitir a la VIP.</t>
  </si>
  <si>
    <t>30/06/2021  (Esta actividad se ejecutará de manera permanente).</t>
  </si>
  <si>
    <r>
      <rPr>
        <b/>
        <sz val="10"/>
        <rFont val="Arial"/>
        <family val="2"/>
      </rPr>
      <t xml:space="preserve">2021: </t>
    </r>
    <r>
      <rPr>
        <sz val="10"/>
        <rFont val="Arial"/>
        <family val="2"/>
      </rPr>
      <t xml:space="preserve">Se informo por parte de la UTT que, durante la vigenia 2021, los PIDAR que se vienen estructurando,no se está cargando la infromación al aplicativo BP, la asignación se realizó individualmente por parte del director de la UTT N 1 a los profesionales estructuradores. </t>
    </r>
    <r>
      <rPr>
        <b/>
        <u/>
        <sz val="10"/>
        <rFont val="Arial"/>
        <family val="2"/>
      </rPr>
      <t xml:space="preserve">Evidencia Ver carpeta  Hallazgo 5 - fila 32
</t>
    </r>
    <r>
      <rPr>
        <b/>
        <sz val="10"/>
        <rFont val="Arial"/>
        <family val="2"/>
      </rPr>
      <t xml:space="preserve">2023: </t>
    </r>
    <r>
      <rPr>
        <sz val="10"/>
        <rFont val="Arial"/>
        <family val="2"/>
      </rPr>
      <t>Se informo por parte de la UTT que para la vigencia 2022,  se remitio correo electronico el 10 de febrero del 2022 por parte del Director de la UTT,con la designación de responsabilidades, documento en Excel  por nombre "PERFILES EN ESTRUCTURCIÓN PRIORIZADOS I SEMESTRE 2022 UTT N° 1 "</t>
    </r>
  </si>
  <si>
    <r>
      <t xml:space="preserve">Una vez validado el cumplimiento de las acciones de mejoramientos propuestas para el presente hallazgo, la Oficina de Control Interno evidenció que, en virtud de las modificaciones realizadas al Reglamento PIDAR (Acuerdo 011 y 016 de 2023), lo relacionado con la Estructuración ha surtido modificaciones, desde la recepción de iniciativas de perfiles, en la conformación de equipos estructurados y sus responsabilidades, siendo de esta manera que la responsabilidad de este proceso de Estructuración se centraliza.
al respecto se logró evidenicar que desde el nivel central se realiza la conformación de equipos estructuradores, contando con el apoyo de las UTTs, como se evidencia en el memorando 20233000041233 del 4 de septiembre de 2023. A partir de ello, la responsabilidad en cuanto a la integridad de la información que se deriva de los proyectos estrcuturados se endilga al nivel central, por ende, la Oficina de Control Interno considera pertinente el cierre de hallazgo.
</t>
    </r>
    <r>
      <rPr>
        <b/>
        <sz val="10"/>
        <rFont val="Arial"/>
        <family val="2"/>
      </rPr>
      <t>Se deja como recomendación para la UTT, conservar la trazabilidad de las diferentes actividades que se realicen en el marco del apoyo en la estructuración, buscando tener sustento total de la información que reposará en los diferentes formatos.</t>
    </r>
  </si>
  <si>
    <t>2. Realizar a los profesionales responsables de la estructuración en la UTT, una capacitación y/o actualización del procedimiento de Estructuración y Formulación de los PIDAR.</t>
  </si>
  <si>
    <t xml:space="preserve">Una (1) jornada de capacitación para los responsables de estructuración de PIDAR </t>
  </si>
  <si>
    <r>
      <rPr>
        <b/>
        <sz val="10"/>
        <color theme="1"/>
        <rFont val="Arial"/>
        <family val="2"/>
      </rPr>
      <t xml:space="preserve">
2021: </t>
    </r>
    <r>
      <rPr>
        <sz val="10"/>
        <color theme="1"/>
        <rFont val="Arial"/>
        <family val="2"/>
      </rPr>
      <t xml:space="preserve">Se informópor parte de la UTT que en la actualidad los Pidar se estructuran y se realiza mesa de capacitación con evaluadores de la VP, para aclarar algunos dudas frente a la estrucuración presentada
</t>
    </r>
    <r>
      <rPr>
        <b/>
        <u/>
        <sz val="10"/>
        <color theme="1"/>
        <rFont val="Arial"/>
        <family val="2"/>
      </rPr>
      <t xml:space="preserve">Evidencia Ver carpeta  Hallazgo 5 - fila 33
</t>
    </r>
    <r>
      <rPr>
        <sz val="10"/>
        <color theme="1"/>
        <rFont val="Arial"/>
        <family val="2"/>
      </rPr>
      <t xml:space="preserve">
</t>
    </r>
    <r>
      <rPr>
        <b/>
        <sz val="10"/>
        <color theme="1"/>
        <rFont val="Arial"/>
        <family val="2"/>
      </rPr>
      <t>2022:</t>
    </r>
    <r>
      <rPr>
        <sz val="10"/>
        <color theme="1"/>
        <rFont val="Arial"/>
        <family val="2"/>
      </rPr>
      <t xml:space="preserve"> Entre febrero y mayo se realizaron 3 jornadas de capacitación al equipo ténico de la UTT N°1 y a nivel nacional por parte de funcionarios de la VIP. Se continuará con estas jornadas de capacitación. Y se solicitará la inclusión de la evaluación.  
</t>
    </r>
    <r>
      <rPr>
        <sz val="10"/>
        <rFont val="Arial"/>
        <family val="2"/>
      </rPr>
      <t xml:space="preserve">
</t>
    </r>
    <r>
      <rPr>
        <b/>
        <sz val="10"/>
        <rFont val="Arial"/>
        <family val="2"/>
      </rPr>
      <t>2023</t>
    </r>
    <r>
      <rPr>
        <sz val="10"/>
        <rFont val="Arial"/>
        <family val="2"/>
      </rPr>
      <t>: Se evidencencia memorando remitido a la Oficina de Control Interno con fecha de 22 de agosto del 2023 bajo radicado 20233510039343 el cual tiene como asunto la solicitud de ajuste de la acción 2, omitiendo la evaluación de las capactiaciones realizadas.</t>
    </r>
  </si>
  <si>
    <t>Plan  modificado mediante memorando 20233510039343 (modificación de causa)</t>
  </si>
  <si>
    <t>Omisión en la implementación de controles de verificación por parte de servidores de nivel jerárquico superior a las cifras registradas frente a las aprobadas por la Dirección de Calificación y Financiación.</t>
  </si>
  <si>
    <t>3. Solicitar a la VIP, la realización de mesas de trabajo semestrales, para evaluar los lineamientos y experiencias obtenidas en el ejercicio de estructuración (Lecciones Aprendidas), retroalimentación frente a los errores más comunes detectados en la revisión de los PIDAR estructurados en la UTT, con el fin de buscar alternativas a las situaciones que no se ajusten a los procedimientos y normatividad.</t>
  </si>
  <si>
    <t>Un (1) memorando interno remitido a la VIP, con los resultados del hallazgo de control interno, informando los compromisos adquiridos y solicitando la realización de mesas de trabajo</t>
  </si>
  <si>
    <r>
      <rPr>
        <b/>
        <sz val="10"/>
        <color theme="1"/>
        <rFont val="Arial"/>
        <family val="2"/>
      </rPr>
      <t xml:space="preserve">2021: </t>
    </r>
    <r>
      <rPr>
        <sz val="10"/>
        <color theme="1"/>
        <rFont val="Arial"/>
        <family val="2"/>
      </rPr>
      <t xml:space="preserve">Se remitio a la VIP Memorando N° 20203510039723 </t>
    </r>
    <r>
      <rPr>
        <b/>
        <u/>
        <sz val="10"/>
        <color theme="1"/>
        <rFont val="Arial"/>
        <family val="2"/>
      </rPr>
      <t>Evidencia Ver carpeta  Hallazgo 5 - fila 34</t>
    </r>
  </si>
  <si>
    <t>Inexistencia de Contratos de Administración, Operación y Conservación (AOC), Inconsistencias en Licencias de Concesión de Aguas y falta de acompañamiento a Distritos de Pequeña Escala por parte de la UTT.</t>
  </si>
  <si>
    <t xml:space="preserve">Vacío procedimental de la ADR para Distritos que no cuentan con contratos de AOC suscritos.
</t>
  </si>
  <si>
    <t>1. Solicitud formal, desde la UTT hacia la Sede Central, de una comunicación para que adelante el trámite correspondiente para la elaboración y suscripción de los 5 contratos de AOC, con el apoyo de la UTT.</t>
  </si>
  <si>
    <t>Un (1) memorando de solicitud a la sede central.</t>
  </si>
  <si>
    <t>13/06/2022
30/11/2023
19/06/2024</t>
  </si>
  <si>
    <t>CESAR DAVID RODRIGUEZ
Maria Paula Urquijo
Maicol Stiven Zipamocha</t>
  </si>
  <si>
    <r>
      <rPr>
        <b/>
        <sz val="10"/>
        <rFont val="Arial"/>
        <family val="2"/>
      </rPr>
      <t xml:space="preserve">2021: </t>
    </r>
    <r>
      <rPr>
        <sz val="10"/>
        <rFont val="Arial"/>
        <family val="2"/>
      </rPr>
      <t xml:space="preserve">Se informo por parte de la UTT que, el 30/12/2020 se envió un memorando al VIP, solicitando que enviara directrices para firma de contratos de AOC a firmar con las Asociaciones de Usuarios. El VIP ordenó visitas de seguimiento a Distritos y Charlas con Directivos de 5 Distritos de Pequeña Escala, para firmar contratos de AOM. En Septiembre se visitaron los Distritos de Pequeña escala y se gestionó la firma de 4 contratos de AOM, porque 1 está bastante colapsado
</t>
    </r>
    <r>
      <rPr>
        <b/>
        <sz val="10"/>
        <rFont val="Arial"/>
        <family val="2"/>
      </rPr>
      <t xml:space="preserve">
2022: </t>
    </r>
    <r>
      <rPr>
        <sz val="10"/>
        <rFont val="Arial"/>
        <family val="2"/>
      </rPr>
      <t xml:space="preserve">Actualmente no se ha elaborado por la VIP el modelo de contrato de AOC, por lo cual no se tienen suscritos por parte de la UTT1. No se ha obtenido ninguna respuesta por parte de Nivel central. No se tiene plan de capacitaciones y respuesta por parte de Nivel central.
</t>
    </r>
    <r>
      <rPr>
        <b/>
        <sz val="10"/>
        <rFont val="Arial"/>
        <family val="2"/>
      </rPr>
      <t>2023</t>
    </r>
    <r>
      <rPr>
        <sz val="10"/>
        <rFont val="Arial"/>
        <family val="2"/>
      </rPr>
      <t xml:space="preserve">: se informo por parte de la UTT, la solicitud  de minuta de contrato de AOC bajo radicado 20233510039093 del 18 de agosto del 2023.
</t>
    </r>
    <r>
      <rPr>
        <b/>
        <sz val="10"/>
        <rFont val="Arial"/>
        <family val="2"/>
      </rPr>
      <t xml:space="preserve">2024: </t>
    </r>
    <r>
      <rPr>
        <sz val="10"/>
        <rFont val="Arial"/>
        <family val="2"/>
      </rPr>
      <t>La Oficina de Control Interno realizó visita a la UTT N° 1 entre el 11 y 14 de junio de 2024, con el fin de realizar seguimiento a los planes de mejoramiento, en la cual no se logró concertar mesa de trabajo con el personal que tiene a su cargo las actividades asociadas al proceso de Adecuación de Tierras. Al respecto, a través de correo electrónico se informó de la documentación necesaria para realizar las verificaciones por parte de la OCI, socitando fuera aportada a más tardar el 19 de junio de 2024, sobre lo cual no hubo respuesta, por lo cual la presente acción  se mantiene en estado de CUMPLIDA - PENDIENTE EFECTIVIDAD.</t>
    </r>
  </si>
  <si>
    <r>
      <rPr>
        <b/>
        <sz val="10"/>
        <rFont val="Arial"/>
        <family val="2"/>
      </rPr>
      <t>2021:</t>
    </r>
    <r>
      <rPr>
        <sz val="10"/>
        <rFont val="Arial"/>
        <family val="2"/>
      </rPr>
      <t xml:space="preserve">Se evidencio por parte de la Oficina de Control Interno la Verificación del Memorando enviado Nivel central Informando las situaciones evidenciadas en la Auditoria de 2020. Se observa que se solicitó apoyo para la elaboración de los contratos de AOC con los 5 distritos de pequeña escala, sin embargo es requerido verificar la efectividad de la acción implementada, dado que se desea saber, ¿cual fue la respuesta por el nivel central?, ¿que gestiones se han realizado al respecto?, ¿ya se tienen los contratos con los 5 distritos?. Para la acción esta pendiente la verificación de esta efectividad. </t>
    </r>
    <r>
      <rPr>
        <b/>
        <u/>
        <sz val="10"/>
        <rFont val="Arial"/>
        <family val="2"/>
      </rPr>
      <t xml:space="preserve">Evidencia Ver carpeta  Hallazgo 5 - Acción 6.1:
</t>
    </r>
    <r>
      <rPr>
        <sz val="10"/>
        <rFont val="Arial"/>
        <family val="2"/>
      </rPr>
      <t xml:space="preserve">
</t>
    </r>
    <r>
      <rPr>
        <b/>
        <sz val="10"/>
        <rFont val="Arial"/>
        <family val="2"/>
      </rPr>
      <t xml:space="preserve">2023: </t>
    </r>
    <r>
      <rPr>
        <sz val="10"/>
        <rFont val="Arial"/>
        <family val="2"/>
      </rPr>
      <t xml:space="preserve">Teniendo en cuenta el radicado remitido por la UTT, se llevo a cabo la trazabilidad en la respuesta por parte de la VIP en la que se identifico: respuesta al radicado 20233510039093 en el que se adjuntó como documento anexo: minuta para contratos de pequeña escala, manual AOC distritos pequeña escala, modelo de presupuesto, teniendo en cuenta que por parte de la VIP se brindaron los insumos correspondientes para efectuar la acción,  para corroborar </t>
    </r>
    <r>
      <rPr>
        <b/>
        <sz val="10"/>
        <rFont val="Arial"/>
        <family val="2"/>
      </rPr>
      <t>su efectividad se requiere informar como la UTT ha gestionado los lineamientos impartidos por parte del Nivel Central, respecto a las situaciones que detallan el hallazgo.
2024:</t>
    </r>
    <r>
      <rPr>
        <sz val="10"/>
        <rFont val="Arial"/>
        <family val="2"/>
      </rPr>
      <t xml:space="preserve"> Ante la imposibilidad de obtener información adicional que permitiera validar correcitivos, mejoras o subsanación de los hechos citados en el hallazgo por lo expuesto en el avance cualitativo, el presente hallazgo continuará </t>
    </r>
    <r>
      <rPr>
        <b/>
        <sz val="10"/>
        <rFont val="Arial"/>
        <family val="2"/>
      </rPr>
      <t>abierto.</t>
    </r>
  </si>
  <si>
    <t xml:space="preserve">Débil acompañamiento por parte de la Dirección de Adecuación de Tierras a la Unidad Técnica Territorial en temas de seguimiento a las Asociaciones de usuarios.
</t>
  </si>
  <si>
    <t>2. Solicitud formal, desde la UTT hacia la Sede Central, de una comunicación para que se implemente un Plan de Capacitación y Seguimiento a los usuarios de los 5 DAT de pequeña escala de Jolonuras, Torcoroma, Tabacorubio, El Molino y Cabrera.</t>
  </si>
  <si>
    <t xml:space="preserve">
Un (1) memorando de solicitud a la sede central</t>
  </si>
  <si>
    <r>
      <rPr>
        <b/>
        <sz val="10"/>
        <color theme="1"/>
        <rFont val="Arial"/>
        <family val="2"/>
      </rPr>
      <t>2023</t>
    </r>
    <r>
      <rPr>
        <sz val="10"/>
        <color theme="1"/>
        <rFont val="Arial"/>
        <family val="2"/>
      </rPr>
      <t xml:space="preserve">: se remitio por parte de la UTT el plan de acción anual 2023, de visitas de acompañamiento y capacitación a distritos de pequeña escla de la UTT 1, en el que se adjunta el formato F-ADT-067 para los distritos pequela escala El Molino, Tabacorubio,  Cañaverales y Cabrera,. 
</t>
    </r>
    <r>
      <rPr>
        <b/>
        <sz val="10"/>
        <color theme="1"/>
        <rFont val="Arial"/>
        <family val="2"/>
      </rPr>
      <t xml:space="preserve">
2024: </t>
    </r>
    <r>
      <rPr>
        <sz val="10"/>
        <color theme="1"/>
        <rFont val="Arial"/>
        <family val="2"/>
      </rPr>
      <t>La Oficina de Control Interno realizó visita a la UTT N° 1 entre el 11 y 14 de junio de 2024, con el fin de realizar seguimiento a los planes de mejoramiento, en la cual no se logró concertar mesa de trabajo con el personal que tiene a su cargo las actividades asociadas al proceso de Adecuación de Tierras. Al respecto, a través de correo electrónico se informó de la documentación necesaria para realizar las verificaciones por parte de la OCI, socitando fuera aportada a más tardar el 19 de junio de 2024, sobre lo cual no hubo respuesta, por lo cual la presente acción  se mantiene en estado de CUMPLIDA - PENDIENTE EFECTIVIDAD.</t>
    </r>
  </si>
  <si>
    <r>
      <t xml:space="preserve">2021: Se evidencio por parte de la Oficina de Control Interno la Verificación del Memorando enviado Nivel central Informando las situaciones evidenciadas en la Auditoria de 2020. Se observa que se solicitó apoyo para la elaboración de los contratos de AOC con los 5 distritos de pequeña escala, sin embargo es requerido verificar la efectividad de la acción implementada, dado que se desea saber, ¿cual fue la respuesta por el nivel central?, ¿que gestiones se han realizado al respecto?, ¿se tiene establecido el plan de capacitaciones?. ¿se han realizado capacitaciones a los Distritos?. Para la acción esta pendiente la verificación de esta efectividad. </t>
    </r>
    <r>
      <rPr>
        <b/>
        <u/>
        <sz val="10"/>
        <rFont val="Arial"/>
        <family val="2"/>
      </rPr>
      <t xml:space="preserve">
</t>
    </r>
    <r>
      <rPr>
        <sz val="10"/>
        <rFont val="Arial"/>
        <family val="2"/>
      </rPr>
      <t xml:space="preserve">
</t>
    </r>
    <r>
      <rPr>
        <b/>
        <sz val="10"/>
        <rFont val="Arial"/>
        <family val="2"/>
      </rPr>
      <t xml:space="preserve">2023: </t>
    </r>
    <r>
      <rPr>
        <sz val="10"/>
        <rFont val="Arial"/>
        <family val="2"/>
      </rPr>
      <t xml:space="preserve">Se observó la elaboración del plan de acción anual de visitas y acompañamiento y capacitacion a distritos de pequeña escala es importante establecer que dentro de la información allegada se presentan las siguientes observaciones: se verificó el formato F-ADT-067 para los distritos de escala El Molino, Tabacorubio,  Cañaverales y Cabrera, al respecto se considera relevante que además del formato se indique si existe acta, informe de visita o listados de asistencia que permitan veificar la labor realizada.
Adicional  dentro del  plan se identifica la programación de visitas de acompañamiento, capacitación y asesoria ambiental para obtener la nueva concesión de aguas para los distritos de TABACORUBIO, CABRERA, EL MOLINO, TORCOROMA, , programadas para los meses de mayo, junio y julio en los que se expone en la columna de ejecución que no se llevaron acabo, además se evidencian programaciónes para el mes de noviembre de la cual no se envio evidencia, por lo cual se hace necesario indicar como se trabajan dichas desviaciones en lo programado, por lo cual la acción quedará pediente de efectividad.
</t>
    </r>
    <r>
      <rPr>
        <b/>
        <sz val="10"/>
        <rFont val="Arial"/>
        <family val="2"/>
      </rPr>
      <t xml:space="preserve">2024: </t>
    </r>
    <r>
      <rPr>
        <sz val="10"/>
        <rFont val="Arial"/>
        <family val="2"/>
      </rPr>
      <t xml:space="preserve">Ante la imposibilidad de obtener información adicional que permitiera validar correcitivos, mejoras o subsanación de los hechos citados en el hallazgo por lo expuesto en el avance cualitativo, el presente hallazgo continuará abierto.
</t>
    </r>
  </si>
  <si>
    <t xml:space="preserve">Desconocimiento, omisión o falta de lineamientos de las responsabilidades de la UTT sobre los distritos entregados a Asociaciones de Usuarios.
</t>
  </si>
  <si>
    <t>3. Solicitud formal, desde la UTT hacia las	Asociaciones ASOTABACORUBIO, ASOELMOLINO y ASOCABRERA para que hagan los trámites correspondientes ante la Corporación Autónoma Regional de La Guajira.</t>
  </si>
  <si>
    <t>Tres (3) Oficios de solicitud a las 3 Asociaciones de Usuarios ASOTABACORUBIO, ASOELMOLINO Y ASOCABRERA, conminándolos a tramitar nuevos permisos de concesión de aguas.</t>
  </si>
  <si>
    <r>
      <rPr>
        <b/>
        <sz val="10"/>
        <rFont val="Arial"/>
        <family val="2"/>
      </rPr>
      <t>2021:</t>
    </r>
    <r>
      <rPr>
        <sz val="10"/>
        <rFont val="Arial"/>
        <family val="2"/>
      </rPr>
      <t xml:space="preserve"> La UTT informo que, El 28/12/2020 se envió un oficio a cada uno de los Presidentes de Asotabacorubio, Asoelmolino y Asocabrera, para que tramitaran una nueva concesion de aguas porque la que tienen está vencida. En Septiembre se hizo seguimiento a las Concesiones de Aguas de los 3 Distritos de Pequeña escala de Tabacorubio, El Molino y Cabrera.
</t>
    </r>
    <r>
      <rPr>
        <b/>
        <sz val="10"/>
        <rFont val="Arial"/>
        <family val="2"/>
      </rPr>
      <t xml:space="preserve">2022: </t>
    </r>
    <r>
      <rPr>
        <sz val="10"/>
        <rFont val="Arial"/>
        <family val="2"/>
      </rPr>
      <t xml:space="preserve">Se realizaron las Solicitudes a las Asociaciones,sin embargo no se tiene respuesta por parte de las asociaciones sobre el particular y no se han obtenido las prorrogas de las consesiones de aguas.
</t>
    </r>
    <r>
      <rPr>
        <b/>
        <sz val="10"/>
        <rFont val="Arial"/>
        <family val="2"/>
      </rPr>
      <t>2023</t>
    </r>
    <r>
      <rPr>
        <sz val="10"/>
        <rFont val="Arial"/>
        <family val="2"/>
      </rPr>
      <t xml:space="preserve">: Mediante Memorandos 20233510122022, 20233510122032, 20233510121892 y 20233510121882 la UTT solicito nuevamente a los Presidentes de ASOTABACORUBIO, ASOTORCOROMA, ASOELMOLINO y ASOCABRERA, realizar el trámite de Concesión de Aguas ante CORPOGUAJIRA. 
</t>
    </r>
    <r>
      <rPr>
        <b/>
        <sz val="10"/>
        <rFont val="Arial"/>
        <family val="2"/>
      </rPr>
      <t xml:space="preserve">2024: </t>
    </r>
    <r>
      <rPr>
        <sz val="10"/>
        <rFont val="Arial"/>
        <family val="2"/>
      </rPr>
      <t xml:space="preserve">La Oficina de Control Interno realizó visita a la UTT N° 1 entre el 11 y 14 de junio de 2024, con el fin de realizar seguimiento a los planes de mejoramiento, en la cual no se logró concertar mesa de trabajo con el personal que tiene a su cargo las actividades asociadas al proceso de Adecuación de Tierras. Al respecto, a través de correo electrónico se informó de la documentación necesaria para realizar las verificaciones por parte de la OCI, socitando fuera aportada a más tardar el 19 de junio de 2024, sobre lo cual no hubo respuesta, por lo cual la presente acción  se mantiene en estado de CUMPLIDA - PENDIENTE EFECTIVIDAD.   </t>
    </r>
  </si>
  <si>
    <r>
      <t xml:space="preserve">2021: Se evidenció por parte de la Oficina de Control Interno el envió de los oficios a los presidentes de las tres (3) asociaciones de los distritos en mención. Es necesario Verificar la Efectividad de la acción propuesta, dado que es importante verificar , ¿Que respuesta se obtuvo de las asociaciones?, ¿Ya se tramitaron y/u obtuvieron las concesiones de aguas que estaban vencidas?, ¿Que seguimiento se ha dado por parte de la UTT?. Hasta tanto no se pueda verificar la Efectividad de la acción, se mantendrá en cumplida pendiente de verificación. 
</t>
    </r>
    <r>
      <rPr>
        <b/>
        <sz val="10"/>
        <rFont val="Arial"/>
        <family val="2"/>
      </rPr>
      <t xml:space="preserve">2023: </t>
    </r>
    <r>
      <rPr>
        <sz val="10"/>
        <rFont val="Arial"/>
        <family val="2"/>
      </rPr>
      <t xml:space="preserve">Si bien se identifica por parte de la UTT los memorandos con solicitud a los distritos de adecuación de tierras de pequeña escala realizar el tramite de gestión para la renovación de la concesión de aguas no se observa respuesta alguna por parte de los presidentes de las asociaciones, por tanto para la verificación de </t>
    </r>
    <r>
      <rPr>
        <b/>
        <sz val="10"/>
        <rFont val="Arial"/>
        <family val="2"/>
      </rPr>
      <t xml:space="preserve">la efectividad de la acción se requiere remitir los radicados por parte de las asociaciones a CORPOGUAJIRA así como la respuesta remitida por la corporación si a ello hubiere lugar.
Al respecto se sugiere que la UTT articule con el Nivel Central frente a como se gestionatrá el acompañamiento a los Distritos de Adecuación de Tierras de Pequeña Escala en los aspectos ambientales.
2024: </t>
    </r>
    <r>
      <rPr>
        <sz val="10"/>
        <rFont val="Arial"/>
        <family val="2"/>
      </rPr>
      <t>Ante la imposibilidad de obtener información adicional que permitiera validar correcitivos, mejoras o subsanación de los hechos citados en el hallazgo por lo expuesto en el avance cualitativo, el presente hallazgo continuará</t>
    </r>
    <r>
      <rPr>
        <b/>
        <sz val="10"/>
        <rFont val="Arial"/>
        <family val="2"/>
      </rPr>
      <t xml:space="preserve"> abierto.</t>
    </r>
  </si>
  <si>
    <t xml:space="preserve">Debilidad en la entrega de los distritos mediante actas provisionales cuando se debe hacer mediante un contrato AOC.
</t>
  </si>
  <si>
    <t>4. Cuando se construya un Distrito de Adecuación de Tierras de pequeña escala se debe firmar un contrato de AOC con la asociación del distrito.</t>
  </si>
  <si>
    <t>Un (1) memorando para la VIP para que elabore un modelo de contrato de AOC a firmar con las nuevas asociaciones de usuarios de distritos de pequeña escala</t>
  </si>
  <si>
    <r>
      <rPr>
        <b/>
        <sz val="10"/>
        <rFont val="Arial"/>
        <family val="2"/>
      </rPr>
      <t xml:space="preserve">2021: </t>
    </r>
    <r>
      <rPr>
        <sz val="10"/>
        <rFont val="Arial"/>
        <family val="2"/>
      </rPr>
      <t>La UTT informo que, "</t>
    </r>
    <r>
      <rPr>
        <i/>
        <sz val="10"/>
        <rFont val="Arial"/>
        <family val="2"/>
      </rPr>
      <t>El 22/12/2020 se envió un memorando al VIP, solicitando que se hiciera un modelo de Contrato de Administración para firmarlo con los Presidentes de las Juntas Directivas de las Asociaciones de Usuarios de Distritos de Pequeña Escala de la Agencia.</t>
    </r>
    <r>
      <rPr>
        <sz val="10"/>
        <rFont val="Arial"/>
        <family val="2"/>
      </rPr>
      <t xml:space="preserve">"
</t>
    </r>
    <r>
      <rPr>
        <b/>
        <sz val="10"/>
        <rFont val="Arial"/>
        <family val="2"/>
      </rPr>
      <t xml:space="preserve">2023: </t>
    </r>
    <r>
      <rPr>
        <sz val="10"/>
        <rFont val="Arial"/>
        <family val="2"/>
      </rPr>
      <t>se informo por parte de la UTT, la solicitud  de minuta de contrato de AOC bajo radicado 20233510039093 del 18 de agosto del 2023.</t>
    </r>
  </si>
  <si>
    <r>
      <t xml:space="preserve">2021: Se evidencio por parte de la Oficina de Control Interno la Verificación del Memorando enviado Nivel central Informando las situaciones evidenciadas en la Auditoria de 2020. Se observa que se solicitó a Nivel central la elaboración de un Modelo de contrato de Administración para firmarlo con los Presidentes de las Juntas Directivas de las Asociaciones de Usuarios de Distritos de Pequeña Escala de la Agencia. Se requiere verificar la Efectividad de la Acción dado que es importante verificar, ¿cual fue la respuesta por el nivel central?, ¿que gestiones se han realizado al respecto? ¿Ya se tiene el modelo de contrato de AOC para los distritos de pequeña escala?. </t>
    </r>
    <r>
      <rPr>
        <b/>
        <u/>
        <sz val="10"/>
        <rFont val="Arial"/>
        <family val="2"/>
      </rPr>
      <t>Evidencia Ver carpeta  Hallazgo 6 - Acción 6.1</t>
    </r>
    <r>
      <rPr>
        <sz val="10"/>
        <rFont val="Arial"/>
        <family val="2"/>
      </rPr>
      <t xml:space="preserve">
</t>
    </r>
    <r>
      <rPr>
        <b/>
        <sz val="10"/>
        <rFont val="Arial"/>
        <family val="2"/>
      </rPr>
      <t>2023:</t>
    </r>
    <r>
      <rPr>
        <sz val="10"/>
        <rFont val="Arial"/>
        <family val="2"/>
      </rPr>
      <t xml:space="preserve"> Teniendo en cuenta el radicado remitido por la UTT, se llevo a cabo la trazabilidad en la respuesta por parte de la VIP en la que se identifico: respuesta al radicado 20233510039093 en el que se adjuntó como documento anexo: minuta para contratos de pequeña escala, manual AOC distritos pequeña escala, modelo de presupuesto, teniendo en cuenta que por parte de la VIP se brindaron los insumos correspondientes, se considera la acción es efectiva teniendo en cuenta que se buscaba con ella contar con una minuta disponible para la suscribción de contrato en el momento de la construcción de un nuevo Distrito.</t>
    </r>
  </si>
  <si>
    <t xml:space="preserve">Debilidad de la Agencia en el seguimiento ambiental de los distritos de adecuación de tierras de pequeña escala
</t>
  </si>
  <si>
    <t>5. Hacer seguimiento y evaluación anual al estado de la concesión de agua de los Distritos de Adecuación de Tierras - DAT.</t>
  </si>
  <si>
    <t>Un (1) memorando informativo para la VIP del estado de la concesión de agua de los DAT de pequeña escala y elaborar un plan de acción a seguir.</t>
  </si>
  <si>
    <r>
      <rPr>
        <b/>
        <sz val="10"/>
        <rFont val="Arial"/>
        <family val="2"/>
      </rPr>
      <t>2021:</t>
    </r>
    <r>
      <rPr>
        <sz val="10"/>
        <rFont val="Arial"/>
        <family val="2"/>
      </rPr>
      <t xml:space="preserve"> La UTT informo que, "</t>
    </r>
    <r>
      <rPr>
        <i/>
        <sz val="10"/>
        <rFont val="Arial"/>
        <family val="2"/>
      </rPr>
      <t>El 22/12/2020 se envió un memorando al VIP, informamdole que las concesiones de aguas de los Distritos de Tabacorubio, El Molino y Cabrera, se encuentran  vencidas.</t>
    </r>
    <r>
      <rPr>
        <sz val="10"/>
        <rFont val="Arial"/>
        <family val="2"/>
      </rPr>
      <t xml:space="preserve">"
</t>
    </r>
    <r>
      <rPr>
        <b/>
        <sz val="10"/>
        <rFont val="Arial"/>
        <family val="2"/>
      </rPr>
      <t xml:space="preserve">2023: </t>
    </r>
    <r>
      <rPr>
        <sz val="10"/>
        <rFont val="Arial"/>
        <family val="2"/>
      </rPr>
      <t xml:space="preserve">Se remite por parte dela UTT el plan de acción para seguimiento a las concesiones de agua y la parte ambiental a los distritos de pequeña escala de la UTT1.
</t>
    </r>
    <r>
      <rPr>
        <b/>
        <sz val="10"/>
        <rFont val="Arial"/>
        <family val="2"/>
      </rPr>
      <t xml:space="preserve">2024: </t>
    </r>
    <r>
      <rPr>
        <sz val="10"/>
        <rFont val="Arial"/>
        <family val="2"/>
      </rPr>
      <t>La Oficina de Control Interno realizó visita a la UTT N° 1 entre el 11 y 14 de junio de 2024, con el fin de realizar seguimiento a los planes de mejoramiento, en la cual no se logró concertar mesa de trabajo con el personal que tiene a su cargo las actividades asociadas al proceso de Adecuación de Tierras. Al respecto, a través de correo electrónico se informó de la documentación necesaria para realizar las verificaciones por parte de la OCI, socitando fuera aportada a más tardar el 19 de junio de 2024, sobre lo cual no hubo respuesta, por lo cual la presente acción  se mantiene en estado de CUMPLIDA - PENDIENTE EFECTIVIDAD.</t>
    </r>
  </si>
  <si>
    <r>
      <rPr>
        <b/>
        <sz val="10"/>
        <rFont val="Arial"/>
        <family val="2"/>
      </rPr>
      <t>2022:</t>
    </r>
    <r>
      <rPr>
        <sz val="10"/>
        <rFont val="Arial"/>
        <family val="2"/>
      </rPr>
      <t xml:space="preserve"> Se evidencio por parte de la Oficina de Control Interno el Memorando enviado Nivel central Informando el estado de las concesiones de aguas de los distritos, sin embargo dentro de la acción se propuso, elaborar un plan de acción a seguir con respecto a estas concesiones, para el cual no se observa evidencia y/o soporte. La acción se cerrara hasta tanto no se entregue dicho plan con su seguimiento al estado de las concesiones. 
</t>
    </r>
    <r>
      <rPr>
        <b/>
        <sz val="10"/>
        <rFont val="Arial"/>
        <family val="2"/>
      </rPr>
      <t xml:space="preserve">2022: </t>
    </r>
    <r>
      <rPr>
        <sz val="10"/>
        <rFont val="Arial"/>
        <family val="2"/>
      </rPr>
      <t xml:space="preserve">Teniendo en cuenta que lo que se solicito a traves de memorando no se ha cumplido y tampoco se evidencia seguimiento por parte de la UTT, la accion quedara pendiente para validar su efectividad, y si se reitera la observación, la accion se contemplara como inefectiva.
</t>
    </r>
    <r>
      <rPr>
        <b/>
        <sz val="10"/>
        <rFont val="Arial"/>
        <family val="2"/>
      </rPr>
      <t xml:space="preserve">2023: </t>
    </r>
    <r>
      <rPr>
        <sz val="10"/>
        <rFont val="Arial"/>
        <family val="2"/>
      </rPr>
      <t xml:space="preserve">Dentro del plan adjunto se observa el seguimiento programado para las visitas de acompañamiento y asesoria ambiental de los distritos TABACORUBIO, CABRERA, EL MOLINO, LOS HATICOS, TORCOROMA, EL PORVENIR, programadas para los meses de marzo, abril, mayo, junio, julio y octubre de las cuales se reporto la realización de las programadas en el mes de marzo, para las demás no se evidencia seguimiento de realización, es por esto que para verificar la efectividad esta Oficina requiere que la UTT remita los listados de asistencia, informes o actas levantadas en las visitas con el objetivo de validar la información reportada.
De igual forma que en la acción 3, se sugiere se realice una articulación con el nivel central a fin de determinar lineamientos para proceder con acompañamientos a las asociaciones que administran Distritos, en temas ambientales.
</t>
    </r>
    <r>
      <rPr>
        <b/>
        <sz val="10"/>
        <rFont val="Arial"/>
        <family val="2"/>
      </rPr>
      <t xml:space="preserve">2024: </t>
    </r>
    <r>
      <rPr>
        <sz val="10"/>
        <rFont val="Arial"/>
        <family val="2"/>
      </rPr>
      <t xml:space="preserve">Ante la imposibilidad de obtener información adicional que permitiera validar correcitivos, mejoras o subsanación de los hechos citados en el hallazgo por lo expuesto en el avance cualitativo, el presente hallazgo continuará </t>
    </r>
    <r>
      <rPr>
        <b/>
        <sz val="10"/>
        <rFont val="Arial"/>
        <family val="2"/>
      </rPr>
      <t>abierto.</t>
    </r>
  </si>
  <si>
    <t xml:space="preserve">Ausencia de seguimiento y evaluación de los distritos de riego en pequeña escala.
</t>
  </si>
  <si>
    <t>6. Realizar apoyo, capacitación o asesoría en la administración, operación y conservación de distritos de pequeña escala de propiedad de la Agencia.</t>
  </si>
  <si>
    <t>Un (1) memorando para la VIP solicitando un plan de acción para los distritos de pequeña escala en las vigencias futuras.</t>
  </si>
  <si>
    <r>
      <rPr>
        <b/>
        <sz val="10"/>
        <color theme="1"/>
        <rFont val="Arial"/>
        <family val="2"/>
      </rPr>
      <t>2021:</t>
    </r>
    <r>
      <rPr>
        <sz val="10"/>
        <color theme="1"/>
        <rFont val="Arial"/>
        <family val="2"/>
      </rPr>
      <t xml:space="preserve"> La UTT informo que </t>
    </r>
    <r>
      <rPr>
        <i/>
        <sz val="10"/>
        <color theme="1"/>
        <rFont val="Arial"/>
        <family val="2"/>
      </rPr>
      <t xml:space="preserve">"Se envió un memorando al VIP en diciembre 2020, solicitandole se haga un Plan de Acción para los distritos de Pequeña Escala de la Agencia."
</t>
    </r>
    <r>
      <rPr>
        <sz val="10"/>
        <color theme="1"/>
        <rFont val="Arial"/>
        <family val="2"/>
      </rPr>
      <t xml:space="preserve">
</t>
    </r>
    <r>
      <rPr>
        <b/>
        <sz val="10"/>
        <color theme="1"/>
        <rFont val="Arial"/>
        <family val="2"/>
      </rPr>
      <t xml:space="preserve">2022: </t>
    </r>
    <r>
      <rPr>
        <sz val="10"/>
        <color theme="1"/>
        <rFont val="Arial"/>
        <family val="2"/>
      </rPr>
      <t xml:space="preserve">Se indica que se realizaron reuniones a los 5 distritos de pequeñe escala.
</t>
    </r>
    <r>
      <rPr>
        <b/>
        <sz val="10"/>
        <color theme="1"/>
        <rFont val="Arial"/>
        <family val="2"/>
      </rPr>
      <t>2023</t>
    </r>
    <r>
      <rPr>
        <sz val="10"/>
        <color theme="1"/>
        <rFont val="Arial"/>
        <family val="2"/>
      </rPr>
      <t xml:space="preserve">: se remitio por parte de la UTT el plan de acción anual 2023, de visitas de acompañamiento y capacitación a distritos de pequeña escla de la UTT 1, en el que se adjunta el formato F-ADT-067 para los distritos pequela escala El Molino, Tabacorubio,  Cañaverales y Cabrera,. 
</t>
    </r>
    <r>
      <rPr>
        <b/>
        <sz val="10"/>
        <color theme="1"/>
        <rFont val="Arial"/>
        <family val="2"/>
      </rPr>
      <t xml:space="preserve">2024: </t>
    </r>
    <r>
      <rPr>
        <sz val="10"/>
        <color theme="1"/>
        <rFont val="Arial"/>
        <family val="2"/>
      </rPr>
      <t>La Oficina de Control Interno realizó visita a la UTT N° 1 entre el 11 y 14 de junio de 2024, con el fin de realizar seguimiento a los planes de mejoramiento, en la cual no se logró concertar mesa de trabajo con el personal que tiene a su cargo las actividades asociadas al proceso de Adecuación de Tierras. Al respecto, a través de correo electrónico se informó de la documentación necesaria para realizar las verificaciones por parte de la OCI, socitando fuera aportada a más tardar el 19 de junio de 2024, sobre lo cual no hubo respuesta, por lo cual la presente acción  se mantiene en estado de CUMPLIDA - PENDIENTE EFECTIVIDAD.</t>
    </r>
  </si>
  <si>
    <r>
      <rPr>
        <b/>
        <sz val="10"/>
        <rFont val="Arial"/>
        <family val="2"/>
      </rPr>
      <t xml:space="preserve">2021: </t>
    </r>
    <r>
      <rPr>
        <sz val="10"/>
        <rFont val="Arial"/>
        <family val="2"/>
      </rPr>
      <t>Si bien se pudo evidenciar que se envió a nivel central Memorando en el cual se informa de la necesidad de un Plan de Acción para los distritos de pequeña escala, la acción propuesta indica  expresamente, "</t>
    </r>
    <r>
      <rPr>
        <i/>
        <sz val="10"/>
        <rFont val="Arial"/>
        <family val="2"/>
      </rPr>
      <t>Realizar apoyo, capacitación o asesoría en la administración, operación y conservación de distritos de pequeña escala de propiedad de la Agencia.</t>
    </r>
    <r>
      <rPr>
        <sz val="10"/>
        <rFont val="Arial"/>
        <family val="2"/>
      </rPr>
      <t xml:space="preserve">" para lo cual no se obtuvo evidencias y/o soportes de dichos acompañamientos a las asociaciones, por lo cual la acción no se ha cumplido del todo y permanecerá vencida hasta tanto no se pueda comprobar que se realizaron acompañamientos a los distritos de pequeña escala.
</t>
    </r>
    <r>
      <rPr>
        <b/>
        <sz val="10"/>
        <rFont val="Arial"/>
        <family val="2"/>
      </rPr>
      <t xml:space="preserve">2022: </t>
    </r>
    <r>
      <rPr>
        <sz val="10"/>
        <rFont val="Arial"/>
        <family val="2"/>
      </rPr>
      <t xml:space="preserve">Dentro de la Informacion suministrada no se evidencia las capacitaciones realizadas a los distritos de adecuacion de tierras de pequeña escala. </t>
    </r>
    <r>
      <rPr>
        <b/>
        <u/>
        <sz val="10"/>
        <rFont val="Arial"/>
        <family val="2"/>
      </rPr>
      <t>Evidencias -2. Evidencias 2022- Adecuacion de Tierras-</t>
    </r>
    <r>
      <rPr>
        <sz val="10"/>
        <rFont val="Arial"/>
        <family val="2"/>
      </rPr>
      <t xml:space="preserve">  Teniendo en cuenta que lo que se solicito a travez de memorando no se ha cumplido y tampoco se evidencia seguimiento por parte de la UTT, la accion quedara pendiente para validar su efectividad, y si se reitera la observación, la accion se contemplara como inefectiva.
</t>
    </r>
    <r>
      <rPr>
        <b/>
        <sz val="10"/>
        <rFont val="Arial"/>
        <family val="2"/>
      </rPr>
      <t xml:space="preserve">2023: </t>
    </r>
    <r>
      <rPr>
        <sz val="10"/>
        <rFont val="Arial"/>
        <family val="2"/>
      </rPr>
      <t xml:space="preserve">Se observó la elaboración del plan de acción anual de visitas y acompañamiento y capacitacion a distritos de pequeña y el diligenciamiento del formato F-ADT-067 para las visitas realizadas a los distritos de escala El Molino, Tabacorubio,  Cañaverales y Cabrera.
Adicional  dentro del  plan se identifica la programación de visitas de acompañamiento, capacitación y asesoria ambiental para obtener la nueva concesión de aguas para los distritos de TABACORUBIO, CABRERA, EL MOLINO, TORCOROMA, , programadas para los meses de mayo, junio y julio en los que se expone en la columna de ejecución que no se llevaron acabo, además se evidencian programaciónes para el mes de noviembre de la cual no se envio evidencia, por otro lado, se observa que se omitio la progrmación de acompañamiento al Distrito de JOLONURA por tanto la Oficina de Control Interno considera que si bien se cumple la acción, </t>
    </r>
    <r>
      <rPr>
        <b/>
        <sz val="10"/>
        <rFont val="Arial"/>
        <family val="2"/>
      </rPr>
      <t>se necesario indicar como se trabajan dichas desviaciones en lo programado, por lo cual la acción quedará pediente de efectividad.</t>
    </r>
    <r>
      <rPr>
        <sz val="10"/>
        <rFont val="Arial"/>
        <family val="2"/>
      </rPr>
      <t xml:space="preserve">
De otra partre, se observa que muchas acciones tienen objetivos similares, por lo cual se sugiere que, ante posibles dificultades para sustentar efectividad de lo ejecutado, se realice una propuesta de plan de mejoramiento consolidada que no genere desgaste administrativo o reprocesos.
</t>
    </r>
    <r>
      <rPr>
        <b/>
        <sz val="10"/>
        <rFont val="Arial"/>
        <family val="2"/>
      </rPr>
      <t xml:space="preserve">2024: </t>
    </r>
    <r>
      <rPr>
        <sz val="10"/>
        <rFont val="Arial"/>
        <family val="2"/>
      </rPr>
      <t>Ante la imposibilidad de obtener información adicional que permitiera validar correcitivos, mejoras o subsanación de los hechos citados en el hallazgo por lo expuesto en el avance cualitativo, el presente hallazgo continuará abierto.</t>
    </r>
  </si>
  <si>
    <t>Debilidades en el acompañamiento a las Asociaciones de Usuarios e incumplimiento de las disposiciones en la concesión de aguas.</t>
  </si>
  <si>
    <t xml:space="preserve">Debilidad en la gestión de gobierno corporativo al interior de la asociación de usuarios que se traduce en la pérdida del control de los requerimientos que se deben cumplir.
</t>
  </si>
  <si>
    <t>Solicitud formal desde la UTT hacia ASORIOFRIO, ordenándoles que no capten más agua de la concesionada porque se exponen a acciones sancionatorias por parte de la Corporación Autónoma Regional del Magdalena con ocasión del incumplimiento de las disposiciones establecidas        en        el        acto administrativo de concesión de aguas superficiales.</t>
  </si>
  <si>
    <t>Un (1) oficio de solicitud a ASORIOFRIO.</t>
  </si>
  <si>
    <t>13/06/2022
26/12/2023</t>
  </si>
  <si>
    <t>CESAR DAVID RODRIGUEZ
Tania Valentina Peralta Bermúdez</t>
  </si>
  <si>
    <r>
      <t>2021: La UTT informó: "</t>
    </r>
    <r>
      <rPr>
        <i/>
        <sz val="10"/>
        <color theme="1"/>
        <rFont val="Arial"/>
        <family val="2"/>
      </rPr>
      <t>Se envió un oficio a la Gerente del Distrito de Río Frío, ordenandole que no se capte mas agua de la concesionada por resolución de Corpamag. En las visitas de supervision se observa que ASORIOFRIO no está captando más agua de la concesionada"</t>
    </r>
    <r>
      <rPr>
        <sz val="10"/>
        <color theme="1"/>
        <rFont val="Arial"/>
        <family val="2"/>
      </rPr>
      <t xml:space="preserve">
</t>
    </r>
    <r>
      <rPr>
        <b/>
        <sz val="10"/>
        <color theme="1"/>
        <rFont val="Arial"/>
        <family val="2"/>
      </rPr>
      <t xml:space="preserve">Seguimiento 26 de diciembre de 2023:
</t>
    </r>
    <r>
      <rPr>
        <sz val="10"/>
        <color theme="1"/>
        <rFont val="Arial"/>
        <family val="2"/>
      </rPr>
      <t xml:space="preserve">Para dar cumplimiento a la acción propuesta la UTT allegó los siguientes soportes: 
1. Acta del 29 de diciembre de 2020 con objetivo "Reunión para ejecutar la señalización de la captación máxima a realizar por ASORIOFRIO, por concepto de Concesión de Aguas otorgada por CORPAMAG, en el DAT en Gran Escala de Rio Frio - Magdalena, en el cual se indica que no se debe captar más de 3.410 LPS. 
2. Formato F-DER-002 Listado de Asistencia a Reeuniones del 29 de diciembre de 2020 con objetivo "señalizar captación máxima de aguas" 
3. Formato FT-BAL-002 del DAT ASORIOFRIO "Captaciones Hidricas mensuales del año 2023" 
4. Formato FT-OP-012 del DAT ASORIOFRIO "Novedaades y recordatorio de programación de suministro de agua para riego" </t>
    </r>
  </si>
  <si>
    <r>
      <rPr>
        <b/>
        <sz val="10"/>
        <color theme="1"/>
        <rFont val="Arial"/>
        <family val="2"/>
      </rPr>
      <t xml:space="preserve">Seguimiento 26 de diciembre de 2023:
</t>
    </r>
    <r>
      <rPr>
        <sz val="10"/>
        <color theme="1"/>
        <rFont val="Arial"/>
        <family val="2"/>
      </rPr>
      <t xml:space="preserve">Teniendo en cuenta el cumplimiento de las acciones propuestas para la subsanación del hallazgo 7, la Oficina de Control Interno procedió a validar la efectividad de esta por medio de la verficación de la información aportada por parte de la UTT mediante el Formato FT-BAL-002 del DAT ASORIOFRIO "Captaciones Hidricas mensuales del año 2023" en el cual se indicó que las siguientes fueron los L/S captados en promedio mensualmente: 
Enero: 3.016
Febrero: 2.951
Marzo: 2.210
Abril: 1.861
Mayo: 1.483
Junio: 1.805
Julio: 2.784
Teniendo en cuenta lo mencionado en el Acta del 29 de diciembre de 2020 el valor máximo de captación corresponde a 3.410, por lo que de acuerdo a lo expuesto anteriormente durante los primeros siete (7) meses del año 2023 no se captó más de lo indicado. 
De igual manera la UTT remitió los siguientes soportes para evidenciar las actividades de acompañamiento que se realizan en la UTT: 
1. Formato F-ADT-067 Distritos acompañados en la prestación del Servicio Público de Adecuación de Tierras del DAT de Pequeña escala de CABRERA. 
2. Formato F-ADT-067 Distritos acompañados en la prestación del Servicio Público de Adecuación de Tierras del DAT de Pequeña escala de CAÑAVERALES
3. Formato F-ADT-067 Distritos acompañados en la prestación del Servicio Público de Adecuación de Tierras del DAT de Pequeña escala de El Molino 
4. Formato F-ADT-067 Distritos acompañados en la prestación del Servicio Público de Adecuación de Tierras del DAT de Pequeña escala de TABACORUBIO. 
Así como los oficios: 
1. Oficio 20233510121892 del 18 de agosto de 2023 con asunto: Actualización Concesión de aguas del DAT El Molino. 
2. Oficio 20233510122022 del 18 de aagosto de 2023 con asunto: Actualización Concesión de aguas del DAR ASOTABACORUBIO. 
3. Oficio 20233510122032 del 18 de agosto de 2023 con asunto: Actualización Concesión de aguas del DAT ASOTORCOROMA
4. Oficio 20233510121882 del 18 de agosto de 2023 con asunto: Actualización de Concesión de aguas del DAR ASOCABRERA
Y los Planes de: 
1. Plan de Acción para seguimiento a las concesiones de agua y la parte ambiental a DAT de pequeña escala de la UTT 1
2. Plan de Acción anual 2023 de visitas de acompañamiento y capacitación a DAT de pequeña escala de la UTT 1. 
Lo que demostraría las gestiones que se vienen adelantando desde la UTT en este tema, por lo que esta Oficina puede determinar que las acciones fueron efectivas y por ende dar por cerrado el hallazgo. . </t>
    </r>
  </si>
  <si>
    <t xml:space="preserve">En el Programa Operativo Anual (POA) solo se incluye un evento de capacitación anual en administración, operación y conservación de Distritos.
</t>
  </si>
  <si>
    <t>Programar más de un evento de capacitación en los POA de los años siguientes y diversificar la capacitación 	con 	temas ambientales, presupuestales y legales.</t>
  </si>
  <si>
    <t>Dos (2) eventos de capacitación técnica, ambiental y/o legal ejecutados, en cada vigencia.</t>
  </si>
  <si>
    <r>
      <t>2021: Se informo que, "</t>
    </r>
    <r>
      <rPr>
        <i/>
        <sz val="10"/>
        <color theme="1"/>
        <rFont val="Arial"/>
        <family val="2"/>
      </rPr>
      <t>Se envío al al VIP un memorando , solicitando que se hiciera mas de un evento de capacitación en los distritos de Aracataca, Tucurinca y Rio Frío. La VIP y la UTT programaron dos eventos de capacitación para los Distritos de Gran Escala y ya se hicieron en abril y junio 2021</t>
    </r>
    <r>
      <rPr>
        <sz val="10"/>
        <color theme="1"/>
        <rFont val="Arial"/>
        <family val="2"/>
      </rPr>
      <t xml:space="preserve">"
</t>
    </r>
    <r>
      <rPr>
        <b/>
        <sz val="10"/>
        <color theme="1"/>
        <rFont val="Arial"/>
        <family val="2"/>
      </rPr>
      <t xml:space="preserve">Seguimiento 26 de diciembre de 2023: 
</t>
    </r>
    <r>
      <rPr>
        <sz val="10"/>
        <color theme="1"/>
        <rFont val="Arial"/>
        <family val="2"/>
      </rPr>
      <t xml:space="preserve">Para dar cumplimiento a la acción propuesta la UTT allegó los siguientes soportes: 
1. Plan de Acción anual 2023 de Capacitación a Distritos de Gran Eescala de la UTT 1, en la que se contemplan 6 capacitaciones entre junio y noviembre de 2023. 
2. Formato F-DER-002 Listado de Asistencia a Reuniones con objetivo "Capacitación en AOC de DAT del 22 de junio de 2023". Distrito de ASORIOFRIO
3. Formato F-DER-002 Listado de Asistencia a Reuniones con objetivo "Capacitación en AOC de DAT del 23 de junio de 2023".  Distrito de Tucurinca
Teniendo en cuenta la acción propuesta y su meta se da como cumplida, en el entendido de que la UTT ha realizado gestiones para capacitar los Distritos de Adecuación de Tierras de Gran Escala. </t>
    </r>
  </si>
  <si>
    <t xml:space="preserve">Falta de señalización o control de la captación máxima en las compuertas de inicio del canal.
</t>
  </si>
  <si>
    <t>Señalizar en las compuertas del desarenador la apertura máxima que debe hacérsele a estas estructuras para no captar más agua de la concesionada legalmente.</t>
  </si>
  <si>
    <t>Un (1) acta de acompañamiento de la señalización.</t>
  </si>
  <si>
    <r>
      <t xml:space="preserve">2021: Se menciono que, El 29/12/2020 se hizo actividad de señalización de la captación máxima en el DAT Río Frío. Se señalizó en el canal, el nivel maxímo del caudaol a captar por el distrito. En junio se hizo seguimiento a la señalización de nivel maximo de agua a captar por el distrito. Durante las visitas de supervisión se observa continua la señal de captación maxima del distrito
</t>
    </r>
    <r>
      <rPr>
        <b/>
        <sz val="10"/>
        <color theme="1"/>
        <rFont val="Arial"/>
        <family val="2"/>
      </rPr>
      <t>Seguimiento 26 de diciembre de 2023:</t>
    </r>
    <r>
      <rPr>
        <sz val="10"/>
        <color theme="1"/>
        <rFont val="Arial"/>
        <family val="2"/>
      </rPr>
      <t xml:space="preserve">
Para dar cumplimiento a la acción propuesta la UTT allegó los siguientes soportes: 
1. Acta del 29 de diciembre de 2020 con objetivo "Reunión para ejecutar la señalización de la captación máxima a realizar por ASORIOFRIO, por concepto de Concesión de Aguas otorgada por CORPAMAG, en el DAT en Gran Escala de Rio Frio - Magdalena, en el cual se indica que no se debe captar más de 3.410 LPS. 
2. Fotografía de límite de captación. 
Teniendo en cuenta la acción y meta propuesta, esta se da como cumplida. </t>
    </r>
  </si>
  <si>
    <t xml:space="preserve">Debilidad de la UTT en la corroboración de la elaboración y presentación del PMA del Distrito de Río Frío.
</t>
  </si>
  <si>
    <t>Verificar que se cumpla los términos de presentación del Plan de Manejo Ambiental en las vigencias futuras.</t>
  </si>
  <si>
    <t>Un (1) oficio de comunicación a ASORIOFRIO para que en los próximos contratos cumpla con los términos de presentación del PMA.</t>
  </si>
  <si>
    <t>CESAR DAVID RODRIGUEZ</t>
  </si>
  <si>
    <r>
      <t xml:space="preserve">2021: Se envió un oficio a la Gerente del Distrito de Río Frío, el 30 dic-2020, solicitandole que cumpla con los terminos de presentación en los proximos PMA a presentar a Corpamag. Durante las visitas de supervisión se observa que Asoriofrio está cumpliendo con los terminos del PMA.
</t>
    </r>
    <r>
      <rPr>
        <b/>
        <sz val="10"/>
        <color theme="1"/>
        <rFont val="Arial"/>
        <family val="2"/>
      </rPr>
      <t>2022:</t>
    </r>
    <r>
      <rPr>
        <sz val="10"/>
        <color theme="1"/>
        <rFont val="Arial"/>
        <family val="2"/>
      </rPr>
      <t xml:space="preserve"> se indica por la UTT que, en los Informes de supervision bimestral se evidencia el cumplimiento a los temas ambientales de los distritos. Aso Rio frio tiene desde 2015 el plan de manejo ambiental. Compartir el informe donde se evidencie el seguimiento al plan de manejo ambiental.</t>
    </r>
  </si>
  <si>
    <t>Deficiencias en estructura organizacional y operativa y ausencia de Planes de Riego del Distrito de Adecuación de Tierras ASORIOFRIO.</t>
  </si>
  <si>
    <t xml:space="preserve">Desconocimiento de la obligatoriedad de aplicación del manual UPRA a los funcionarios antiguos de los Distritos de Adecuación de Tierras que trabajan con la Asociación desde antes de expedido el mismo.
</t>
  </si>
  <si>
    <t>Solicitud formal desde la UTT hacia la asociación ASORIOFRIO, para que establezca acuerdos con cada uno de los funcionarios para que en un término prudencial y considerable adelanten y certifiquen los estudios requeridos, de acuerdo con el cargo ocupado, de común acuerdo con la Agencia de Desarrollo Rural.</t>
  </si>
  <si>
    <t>Un (1) Oficio de solicitud de Acuerdo de estudios de funcionarios de ASORIOFRIO para obtener Títulos y Matrículas Profesionales.</t>
  </si>
  <si>
    <r>
      <t xml:space="preserve">2021: La UTT informo, </t>
    </r>
    <r>
      <rPr>
        <i/>
        <sz val="10"/>
        <color theme="1"/>
        <rFont val="Arial"/>
        <family val="2"/>
      </rPr>
      <t>"Se envió un oficio a la Gerente del Distrito de Río Frío, ordenandole que se haga un acuerdo de estudios superiores con los empleados que requieran titulos y matriculas profesionales. No se ha realizado el Acuerdo de Estudios por Asoriofrio. Durante las visitas de supervisión se observa que Asoriofrio cumple parcialmente con los acuerdos de estudios profesionales de sus empleados"</t>
    </r>
    <r>
      <rPr>
        <sz val="10"/>
        <color theme="1"/>
        <rFont val="Arial"/>
        <family val="2"/>
      </rPr>
      <t xml:space="preserve">
</t>
    </r>
    <r>
      <rPr>
        <b/>
        <sz val="10"/>
        <color theme="1"/>
        <rFont val="Arial"/>
        <family val="2"/>
      </rPr>
      <t xml:space="preserve">Seguimiento 26 de diciembre de 2023: 
</t>
    </r>
    <r>
      <rPr>
        <sz val="10"/>
        <color theme="1"/>
        <rFont val="Arial"/>
        <family val="2"/>
      </rPr>
      <t xml:space="preserve">De acuerdo con la acción y meta propuesta la UTT allegó a esta Oficina: 
Oficio 20233510122882 con asunto: Solicitud Informe de empleados No UPRA: 
</t>
    </r>
    <r>
      <rPr>
        <i/>
        <sz val="10"/>
        <color theme="1"/>
        <rFont val="Arial"/>
        <family val="2"/>
      </rPr>
      <t xml:space="preserve">(...) Con el fin de informar a la Oficina de Control de Interno sobre el avance del Plan de Mejoramiento de la UTT 1, me permito solicitarle se informe este despacho el avance del plan para que los empleados de Asoriofrio cumplan con los requisitos exigidos por el Manual de Normas Técnicas Básicas de la UPRA del Ministerio de Agricultura y
Desarrollo Rural."
</t>
    </r>
    <r>
      <rPr>
        <sz val="10"/>
        <color theme="1"/>
        <rFont val="Arial"/>
        <family val="2"/>
      </rPr>
      <t xml:space="preserve">Teniendo en cuenta la meta propuesta, la acción se da como cumplida. 
</t>
    </r>
    <r>
      <rPr>
        <b/>
        <sz val="10"/>
        <color theme="1"/>
        <rFont val="Arial"/>
        <family val="2"/>
      </rPr>
      <t xml:space="preserve">
Seguimiento Junio 2024: </t>
    </r>
    <r>
      <rPr>
        <sz val="10"/>
        <color theme="1"/>
        <rFont val="Arial"/>
        <family val="2"/>
      </rPr>
      <t xml:space="preserve">
La Oficina de Control Interno realizó visita a la UTT N° 1 entre el 11 y 14 de junio de 2024, con el fin de realizar seguimiento a los planes de mejoramiento, en la cual no se logró concertar mesa de trabajo con el personal que tiene a su cargo las actividades asociadas al proceso de Adecuación de Tierras. Al respecto, a través de correo electrónico se informó de la documentación necesaria para realizar las verificaciones por parte de la OCI, socitando fuera aportada a más tardar el 19 de junio de 2024, sobre lo cual no hubo respuesta, por lo cual la presente acción  se mantiene en estado de CUMPLIDA - PENDIENTE EFECTIVIDAD.</t>
    </r>
  </si>
  <si>
    <r>
      <rPr>
        <b/>
        <sz val="10"/>
        <color theme="1"/>
        <rFont val="Arial"/>
        <family val="2"/>
      </rPr>
      <t xml:space="preserve">2021: </t>
    </r>
    <r>
      <rPr>
        <sz val="10"/>
        <color theme="1"/>
        <rFont val="Arial"/>
        <family val="2"/>
      </rPr>
      <t xml:space="preserve">Si bien se identificó oficio enviado ASORIOFRIO, en el actual se indica que se debe dar cumplimiento al lo que establece el manual UPRA con respecto a los jefes o coordinadores de operación, y se pide tener los certificados de experiencia de los demás cargos del distrito, no se evidencia dentro del mismo que se solicite a la asociación realizar acuerdos con cada uno de los funcionarios para que en un término prudencial y considerable adelanten y certifiquen los estudios requeridos tal como se establece en el plan de mejora.  </t>
    </r>
    <r>
      <rPr>
        <b/>
        <u/>
        <sz val="10"/>
        <color theme="1"/>
        <rFont val="Arial"/>
        <family val="2"/>
      </rPr>
      <t>Evidencia Ver carpeta  Hallazgo 8 - Oficios para Gerente de RIOFRIO APLICACION MANUAL UPRA</t>
    </r>
    <r>
      <rPr>
        <sz val="10"/>
        <color theme="1"/>
        <rFont val="Arial"/>
        <family val="2"/>
      </rPr>
      <t xml:space="preserve">
Se reitera también que es importante obtener los acuerdos con los empleados del distrito dado que la acción así lo establece.
</t>
    </r>
    <r>
      <rPr>
        <b/>
        <sz val="10"/>
        <color theme="1"/>
        <rFont val="Arial"/>
        <family val="2"/>
      </rPr>
      <t xml:space="preserve">2022: </t>
    </r>
    <r>
      <rPr>
        <sz val="10"/>
        <color theme="1"/>
        <rFont val="Arial"/>
        <family val="2"/>
      </rPr>
      <t xml:space="preserve">En reunion con la UTT se indicó que se iban a enviar los soportes, sin embargo dentro de la Informacion enviada no se evidencia el oficio remitido a la asociacion. </t>
    </r>
    <r>
      <rPr>
        <b/>
        <u/>
        <sz val="10"/>
        <color theme="1"/>
        <rFont val="Arial"/>
        <family val="2"/>
      </rPr>
      <t>Evidencias - 2. Evidencias 2022 - Adecuacion de Tierras</t>
    </r>
    <r>
      <rPr>
        <sz val="10"/>
        <color theme="1"/>
        <rFont val="Arial"/>
        <family val="2"/>
      </rPr>
      <t xml:space="preserve">
Por parte de la UTT se ha realizado seguimiento sobre los cargos del distrito, sin embargo actualmente los profesionales no cumplen con lo estipulado en el manuel UPRA. Acgtualmente se presentan diferencias con los cargos requeridos por la UPRA.
</t>
    </r>
    <r>
      <rPr>
        <b/>
        <sz val="10"/>
        <color theme="1"/>
        <rFont val="Arial"/>
        <family val="2"/>
      </rPr>
      <t xml:space="preserve">2023: </t>
    </r>
    <r>
      <rPr>
        <sz val="10"/>
        <color theme="1"/>
        <rFont val="Arial"/>
        <family val="2"/>
      </rPr>
      <t xml:space="preserve">Teniendo en cuenta que la respuesta al memorando no fue aportada, no es posible validar la efectividad de las acciones para subsanar este hallazgo, por lo que este permancerá abierto, hasta que se pueda determinar si dichas actividades fueron utiles para la situación evidenciada por parte de la Oficina de Control Interno. 
</t>
    </r>
    <r>
      <rPr>
        <b/>
        <sz val="10"/>
        <color theme="1"/>
        <rFont val="Arial"/>
        <family val="2"/>
      </rPr>
      <t xml:space="preserve">2024: </t>
    </r>
    <r>
      <rPr>
        <sz val="10"/>
        <color theme="1"/>
        <rFont val="Arial"/>
        <family val="2"/>
      </rPr>
      <t>Ante la imposibilidad de obtener información adicional que permitiera validar correcitivos, mejoras o subsanación de los hechos citados en el hallazgo por lo expuesto en el avance cualitativo, el presente hallazgo continuará abierto.</t>
    </r>
  </si>
  <si>
    <t>Informar a ASORIOFRIO que cuando se vayan a vincular nuevos Jefes de Operación y Conservación, se deben vincular profesionales de la Ingeniería Agrónoma y Civil, tal como lo establece el manual de la UPRA.</t>
  </si>
  <si>
    <t>Un (1) Oficio de comunicación a ASORIOFRIO para que aplique estrictamente el manual de la UPRA cuando se vaya a vincular personal nuevo.</t>
  </si>
  <si>
    <r>
      <t xml:space="preserve">2021: La UTT informo que, se envió un oficio a la Gerente del Distrito de Río Frío, ordenandole que se aplique el Manual de la UPRA, cuando se vaya a contratar nuevo personal en el Distrito. Durante las visitas de supervisión se observa que Asoriofrio cumple con el Manual de la UPRA para AOC de Distritos.
</t>
    </r>
    <r>
      <rPr>
        <b/>
        <sz val="10"/>
        <color theme="1"/>
        <rFont val="Arial"/>
        <family val="2"/>
      </rPr>
      <t xml:space="preserve">Seguimiento 26 de diciembre de 2023: </t>
    </r>
    <r>
      <rPr>
        <sz val="10"/>
        <color theme="1"/>
        <rFont val="Arial"/>
        <family val="2"/>
      </rPr>
      <t xml:space="preserve">
De acuerdo con la acción y meta propuesta la UTT allegó a esta Oficina: 
Oficio 20233510122892 con asunto: Solicitud Informe de Vinculación Ingenieros de Operación y Conservación
</t>
    </r>
    <r>
      <rPr>
        <i/>
        <sz val="10"/>
        <color theme="1"/>
        <rFont val="Arial"/>
        <family val="2"/>
      </rPr>
      <t xml:space="preserve">(...) Con el fin de informar a la Oficina de Control de Interno sobre el avance del Plan de Mejoramiento de la UTT 1, me permito solicitarle se informe este despacho el avance del plan para vincular ingenieros agrónomos, agrícolas o civiles, para que Coordinen las áreas de operación y conservación del distrito, cuando se pensionen los actuales
coordinadores del distrito de Río Frío y así cumplir con los requisitos exigidos por el Manual de Normas Técnicas Básicas de la UPRA del Ministerio de Agricultura y Desarrollo Rural.
</t>
    </r>
    <r>
      <rPr>
        <sz val="10"/>
        <color theme="1"/>
        <rFont val="Arial"/>
        <family val="2"/>
      </rPr>
      <t xml:space="preserve">Teniendo en cuenta la meta propuesta, la acción se da como cumplida. 
</t>
    </r>
    <r>
      <rPr>
        <b/>
        <sz val="10"/>
        <color theme="1"/>
        <rFont val="Arial"/>
        <family val="2"/>
      </rPr>
      <t xml:space="preserve">Seguimiento Junio 2024: </t>
    </r>
    <r>
      <rPr>
        <sz val="10"/>
        <color theme="1"/>
        <rFont val="Arial"/>
        <family val="2"/>
      </rPr>
      <t xml:space="preserve">
La Oficina de Control Interno realizó visita a la UTT N° 1 entre el 11 y 14 de junio de 2024, con el fin de realizar seguimiento a los planes de mejoramiento, en la cual no se logró concertar mesa de trabajo con el personal que tiene a su cargo las actividades asociadas al proceso de Adecuación de Tierras. Al respecto, a través de correo electrónico se informó de la documentación necesaria para realizar las verificaciones por parte de la OCI, socitando fuera aportada a más tardar el 19 de junio de 2024, sobre lo cual no hubo respuesta, por lo cual la presente acción  se mantiene en estado de CUMPLIDA - PENDIENTE EFECTIVIDAD.</t>
    </r>
  </si>
  <si>
    <r>
      <rPr>
        <b/>
        <sz val="10"/>
        <color theme="1"/>
        <rFont val="Arial"/>
        <family val="2"/>
      </rPr>
      <t>2021:</t>
    </r>
    <r>
      <rPr>
        <sz val="10"/>
        <color theme="1"/>
        <rFont val="Arial"/>
        <family val="2"/>
      </rPr>
      <t xml:space="preserve"> Se verificó oficio en el cual se dan las indicaciones al Representante legal de la Asociación ASORIOFRIO, sobre lo que se reglamente en el manual UPRA en lo relacionado a la contratación de personal. Queda pendiente la verificación de la efectividad por parte de la Oficina de Control Interno, con el fin de validar que el personal del distrito cumple con las especificaciones que menciona el Manual UPRA. </t>
    </r>
    <r>
      <rPr>
        <b/>
        <u/>
        <sz val="10"/>
        <color theme="1"/>
        <rFont val="Arial"/>
        <family val="2"/>
      </rPr>
      <t xml:space="preserve">Evidencia Ver carpeta  Hallazgo 8 - Oficios para Gerente de RIOFRIO APLICACION MANUAL UPRA
</t>
    </r>
    <r>
      <rPr>
        <b/>
        <sz val="10"/>
        <color theme="1"/>
        <rFont val="Arial"/>
        <family val="2"/>
      </rPr>
      <t xml:space="preserve">2023: </t>
    </r>
    <r>
      <rPr>
        <sz val="10"/>
        <color theme="1"/>
        <rFont val="Arial"/>
        <family val="2"/>
      </rPr>
      <t xml:space="preserve">Teniendo en cuenta que la respuesta al memorando no fue aportada, no es posible validar la efectividad de las acciones para subsanar este hallazgo, por lo que este permancerá abierto, hasta que se pueda determinar si dichas actividades fueron utiles para la situación evidenciada por parte de la Oficina de Control Interno. 
</t>
    </r>
    <r>
      <rPr>
        <b/>
        <sz val="10"/>
        <color theme="1"/>
        <rFont val="Arial"/>
        <family val="2"/>
      </rPr>
      <t xml:space="preserve">2024: </t>
    </r>
    <r>
      <rPr>
        <sz val="10"/>
        <color theme="1"/>
        <rFont val="Arial"/>
        <family val="2"/>
      </rPr>
      <t>Ante la imposibilidad de obtener información adicional que permitiera validar correcitivos, mejoras o subsanación de los hechos citados en el hallazgo por lo expuesto en el avance cualitativo, el presente hallazgo continuará abierto.</t>
    </r>
  </si>
  <si>
    <t>Debilidades en acceso a la información sobre Planes de Riego de ASORIOFRIO.</t>
  </si>
  <si>
    <t>Solicitar a ASORIOFRIO la creación de un usuario con clave del aplicativo de operación KONTROLID para consultas, accesos, seguimiento y evaluación de los Planes de Riego.</t>
  </si>
  <si>
    <t>Un (1) Oficio de solicitud de un usuario con clave en el aplicativo KONTROLID para la UTT.</t>
  </si>
  <si>
    <r>
      <t xml:space="preserve"> 2021: se informo por la UTT que, se envió un oficio a la Gerente del Distrito de Río Frío, ordenandole que se abra una cuenta con clave para el Director de la UTT en el sistema Kontrolid. Durante las visitas de supervisión se observó que Asoriofrio no ha cumplido con la apertura de una cuenta en Kontrolid para el Director de la UTT.
2022: Se tiene el usuario del Kontrolid a nombre del director de la UTT1, y de indica que se hace seguimiento a este plan de riego. Se realizan ajustes al plan de riesgo cada 15 dias. Queda pendiente el envio de las evidencias del aplicativo para hacer seguimiento al plan de riego
</t>
    </r>
    <r>
      <rPr>
        <b/>
        <sz val="10"/>
        <color theme="1"/>
        <rFont val="Arial"/>
        <family val="2"/>
      </rPr>
      <t>Seguimiento 26 de diciembre de 2023:</t>
    </r>
    <r>
      <rPr>
        <sz val="10"/>
        <color theme="1"/>
        <rFont val="Arial"/>
        <family val="2"/>
      </rPr>
      <t xml:space="preserve"> 
De acuerdo con la acción y meta propuesta la UTT allegó a esta Oficina: 
Oficio 20233510122852 con asunto: Solicitud de cuenta y clave Kontrolid 
</t>
    </r>
    <r>
      <rPr>
        <i/>
        <sz val="10"/>
        <color theme="1"/>
        <rFont val="Arial"/>
        <family val="2"/>
      </rPr>
      <t xml:space="preserve">(...) Con el fin de hacer seguimiento al Plan de Riego del Distrito de Río Frío e informar a la Oficina de Control de Interno sobre el avance del Plan de Mejoramiento de la UTT 1, me permito solicitarle la apertura o nombre de la cuenta con clave en el sistema Kontrolid de operación del sistema de riego del distrito de Río Frío
</t>
    </r>
    <r>
      <rPr>
        <sz val="10"/>
        <color theme="1"/>
        <rFont val="Arial"/>
        <family val="2"/>
      </rPr>
      <t xml:space="preserve">Teniendo en cuenta la meta propuesta, la acción se da como cumplida. </t>
    </r>
    <r>
      <rPr>
        <i/>
        <sz val="10"/>
        <color theme="1"/>
        <rFont val="Arial"/>
        <family val="2"/>
      </rPr>
      <t xml:space="preserve">
</t>
    </r>
    <r>
      <rPr>
        <sz val="10"/>
        <color theme="1"/>
        <rFont val="Arial"/>
        <family val="2"/>
      </rPr>
      <t xml:space="preserve">
</t>
    </r>
    <r>
      <rPr>
        <b/>
        <sz val="10"/>
        <color theme="1"/>
        <rFont val="Arial"/>
        <family val="2"/>
      </rPr>
      <t xml:space="preserve">Seguimiento Junio 2024: 
</t>
    </r>
    <r>
      <rPr>
        <sz val="10"/>
        <color theme="1"/>
        <rFont val="Arial"/>
        <family val="2"/>
      </rPr>
      <t xml:space="preserve">
La Oficina de Control Interno realizó visita a la UTT N° 1 entre el 11 y 14 de junio de 2024, con el fin de realizar seguimiento a los planes de mejoramiento, en la cual no se logró concertar mesa de trabajo con el personal que tiene a su cargo las actividades asociadas al proceso de Adecuación de Tierras. Al respecto, a través de correo electrónico se informó de la documentación necesaria para realizar las verificaciones por parte de la OCI, socitando fuera aportada a más tardar el 19 de junio de 2024, sobre lo cual no hubo respuesta, por lo cual la presente acción  se mantiene en estado de CUMPLIDA - PENDIENTE EFECTIVIDAD.</t>
    </r>
    <r>
      <rPr>
        <i/>
        <sz val="10"/>
        <color theme="1"/>
        <rFont val="Arial"/>
        <family val="2"/>
      </rPr>
      <t xml:space="preserve">
</t>
    </r>
  </si>
  <si>
    <r>
      <rPr>
        <b/>
        <sz val="10"/>
        <color theme="1"/>
        <rFont val="Arial"/>
        <family val="2"/>
      </rPr>
      <t>2021:</t>
    </r>
    <r>
      <rPr>
        <sz val="10"/>
        <color theme="1"/>
        <rFont val="Arial"/>
        <family val="2"/>
      </rPr>
      <t xml:space="preserve"> Se valido por parte de la oficina de control interno el envió de oficio al gerente de ASORIOFRIO, solicitando la creación del usuario y/o cuenta con clave para el Director de la UTT en el sistema Kontrolid, con el fin de verificar el seguimiento al plan de riego. Esta pendiente verificar la efectividad de la acción, con el fin de validar si se creo finalmente este usuario, y si se cuenta con el plan de riesgo establecido para el distrito.  </t>
    </r>
    <r>
      <rPr>
        <b/>
        <u/>
        <sz val="10"/>
        <color theme="1"/>
        <rFont val="Arial"/>
        <family val="2"/>
      </rPr>
      <t xml:space="preserve">Evidencia Ver carpeta  Hallazgo 8 - Oficios para Gerente de Riofrio Usuario Aplicativo KONTROLID
</t>
    </r>
    <r>
      <rPr>
        <sz val="10"/>
        <color theme="1"/>
        <rFont val="Arial"/>
        <family val="2"/>
      </rPr>
      <t xml:space="preserve">
</t>
    </r>
    <r>
      <rPr>
        <b/>
        <sz val="10"/>
        <color theme="1"/>
        <rFont val="Arial"/>
        <family val="2"/>
      </rPr>
      <t xml:space="preserve">2022: </t>
    </r>
    <r>
      <rPr>
        <sz val="10"/>
        <color theme="1"/>
        <rFont val="Arial"/>
        <family val="2"/>
      </rPr>
      <t xml:space="preserve">Dentro de la Informacion solicitada, no se observa soporte y/o eviedncia del usuario del Director en el aplicativo, y tampoco el seguimiento a los planes de riesgo, solo se evidencian listados de "NOVEDADES Y RECORDATORIO DE PROGRAMACIÓN DE SUMINISTRO DE AGUA PARA RIEGO", por lo tanto no se puede verificar la efectividad de la accion. </t>
    </r>
    <r>
      <rPr>
        <b/>
        <u/>
        <sz val="10"/>
        <color theme="1"/>
        <rFont val="Arial"/>
        <family val="2"/>
      </rPr>
      <t>Evidencias - 2. Evidencias 2022 - Adecuacion de Tierras</t>
    </r>
    <r>
      <rPr>
        <sz val="10"/>
        <color theme="1"/>
        <rFont val="Arial"/>
        <family val="2"/>
      </rPr>
      <t xml:space="preserve">
</t>
    </r>
    <r>
      <rPr>
        <b/>
        <sz val="10"/>
        <color theme="1"/>
        <rFont val="Arial"/>
        <family val="2"/>
      </rPr>
      <t xml:space="preserve">2023: </t>
    </r>
    <r>
      <rPr>
        <sz val="10"/>
        <color theme="1"/>
        <rFont val="Arial"/>
        <family val="2"/>
      </rPr>
      <t xml:space="preserve">Teniendo en cuenta que la respuesta al memorando no fue aportada, no es posible validar la efectividad de las acciones para subsanar este hallazgo, por lo que este permancerá abierto, hasta que se pueda determinar si dichas actividades fueron utiles para la situación evidenciada por parte de la Oficina de Control Interno. 
Dado que las tres (3) acciones aca propuestas se limitaron a extender una solicitud, y ante la no obtención de respuesta oportuna o que pueda llegar a generar algún valor o crrectivo frente al hallazgo, se sugiere determinar una única acción que propenda por mostrar un objetivo tangible y determinable en el marco del hallazgo.
</t>
    </r>
    <r>
      <rPr>
        <b/>
        <sz val="10"/>
        <color theme="1"/>
        <rFont val="Arial"/>
        <family val="2"/>
      </rPr>
      <t xml:space="preserve">2024: </t>
    </r>
    <r>
      <rPr>
        <sz val="10"/>
        <color theme="1"/>
        <rFont val="Arial"/>
        <family val="2"/>
      </rPr>
      <t>Ante la imposibilidad de obtener información adicional que permitiera validar correcitivos, mejoras o subsanación de los hechos citados en el hallazgo por lo expuesto en el avance cualitativo, el presente hallazgo continuará abierto.</t>
    </r>
  </si>
  <si>
    <t>Inoportunidad en el reporte de las evaluaciones anuales realizadas a las Asociaciones de Usuarios.</t>
  </si>
  <si>
    <t>Debilidad de lineamientos procedimentales para el desarrollo de evaluaciones objetivas y cuantitativas que permitan determinar el nivel de competencia de la Asociación de usuarios para la continuación de las actividades de administración, operación y conservación.</t>
  </si>
  <si>
    <t>Solicitud formal desde la UTT hacia la Sede Central de una comunicación para que adelante una capacitación sobre evaluación anual de la gestión de los DAT de gran escala administrados por Asociaciones de Usuarios.</t>
  </si>
  <si>
    <t>Un (1) Memorando de solicitud a la Sede Central.</t>
  </si>
  <si>
    <r>
      <rPr>
        <b/>
        <sz val="10"/>
        <color theme="1"/>
        <rFont val="Arial"/>
        <family val="2"/>
      </rPr>
      <t xml:space="preserve">2021: </t>
    </r>
    <r>
      <rPr>
        <sz val="10"/>
        <color theme="1"/>
        <rFont val="Arial"/>
        <family val="2"/>
      </rPr>
      <t>La UTT1 indicó que, el 22/12/2020 se envió un memorando al VIP, solicitando que se hiciera un un evento de capacitación sobre Evaluacion Anual de Gestion de los Distritos administrados por las Asociaciones de Usuarios de la UTT 1. No se ha realizado ningún evento de capacitación sobre evalución de Distritos de Gran Escala.
2022: Se entrego evaluacion anual de los dsitritos de gran escala de la UTT 1 de Santamarta.</t>
    </r>
  </si>
  <si>
    <r>
      <t xml:space="preserve">2021: La Oficina de Control Interno verificó la información entregada por la UTT1 evidenciando memorando enviado a la Vicepresidencia de integración productiva, sin embargo, dentro de éste no se solicita expresamente la realización de una capacitación, solamente de la elaboración de una matriz evaluativa de los diferentes componentes de los Distritos de adecuación de tierras. Al no evidenciar tampoco que se haya realizado alguna capacitación, cabe señalar que la acción se encuentra vencida y no se evidencia cumplimiento de la misma. </t>
    </r>
    <r>
      <rPr>
        <b/>
        <u/>
        <sz val="10"/>
        <color theme="1"/>
        <rFont val="Arial"/>
        <family val="2"/>
      </rPr>
      <t>Evidencia Ver carpeta  Hallazgo 9 - Ausencia evaluación anual de Distritos</t>
    </r>
    <r>
      <rPr>
        <sz val="10"/>
        <color theme="1"/>
        <rFont val="Arial"/>
        <family val="2"/>
      </rPr>
      <t xml:space="preserve">
2022: Teniendo en cuenta que en la evidencia se entrega la evaluacion de los 3 distritos de 2020 y 2021, se puede concluir que si bien no se ha implementado la accion, se esta ejecutando el control por lo cual se evidencia efectividad por parte de la UTT con la evaluacion de los dsitritos de gran escala.</t>
    </r>
    <r>
      <rPr>
        <b/>
        <u/>
        <sz val="10"/>
        <color theme="1"/>
        <rFont val="Arial"/>
        <family val="2"/>
      </rPr>
      <t xml:space="preserve"> Evidencias - 2. Evidencias 2022 - Adecuacion de Tierras - Acta de Evaluacion de Distritos de Tucurinca, Aracataca y Rio Frío Vigencia 2021</t>
    </r>
  </si>
  <si>
    <t>Ausencia de un sistema de evaluación anual de los Distritos con indicadores evaluativos en las partes administrativas, operativas, de mantenimiento, organizacional, ambiental, jurídica.</t>
  </si>
  <si>
    <t>Solicitar a la VIP la elaboración de una matriz evaluativa de los diferentes componentes de un Distrito de Adecuación de Tierras (DAT).</t>
  </si>
  <si>
    <t>Un (1) memorando a la VIP solicitando una herramienta integral para evaluar las vigencias de los DAT.</t>
  </si>
  <si>
    <r>
      <rPr>
        <b/>
        <sz val="10"/>
        <color theme="1"/>
        <rFont val="Arial"/>
        <family val="2"/>
      </rPr>
      <t xml:space="preserve">2021: </t>
    </r>
    <r>
      <rPr>
        <sz val="10"/>
        <color theme="1"/>
        <rFont val="Arial"/>
        <family val="2"/>
      </rPr>
      <t>Se indico que, el 22/12/2020 se envió un memorando al VIP, solicitando que se hiciera una matriz evaluativa de los distritos administrados por las asociaciones de usuarios. La VIP esta trabajando en la elaboración de una matriz de evalución de Distritos de Gran Escala.</t>
    </r>
  </si>
  <si>
    <r>
      <t xml:space="preserve">2021: Se verificó por parte de la oficina de Control Interno el envió de memorando a nivel central solicitando la elaboración de la Matriz de evaluación de los distritos de adecuación de tierras. Se tiene que validar la efectividad de la Acción propuesta con la validación de la elaboración de la Matriz, si esta se ha implementada y se ha realizado debidamente la evaluación de los Distritos como lo establece el procedimiento. </t>
    </r>
    <r>
      <rPr>
        <b/>
        <u/>
        <sz val="10"/>
        <color theme="1"/>
        <rFont val="Arial"/>
        <family val="2"/>
      </rPr>
      <t>Evidencia Ver carpeta  Hallazgo 9 - Ausencia evaluación anual de Distritos</t>
    </r>
    <r>
      <rPr>
        <sz val="10"/>
        <color theme="1"/>
        <rFont val="Arial"/>
        <family val="2"/>
      </rPr>
      <t xml:space="preserve">
2022: Teniendo en cuenta que en la evidencia se entrega la evaluacion de los 3 distritos de 2020 y 2021, se puede concluir que si bien no se ha implementado la accion, se esta ejecutando el control por lo cual se evidencia efectividad por parte de la UTT con la evaluacion de los dsitritos de gran escala. </t>
    </r>
    <r>
      <rPr>
        <b/>
        <u/>
        <sz val="10"/>
        <color theme="1"/>
        <rFont val="Arial"/>
        <family val="2"/>
      </rPr>
      <t>Evidencias - 2. Evidencias 2022 - Adecuacion de Tierras - Acta de Evaluacion de Distritos de Tucurinca, Aracataca y Rio Frío Vigencia 2021</t>
    </r>
  </si>
  <si>
    <t>Ausencia de información de facturación y recaudo de cartera del Servicio Público de Adecuación de Tierras.</t>
  </si>
  <si>
    <t>Ausencia de personal en las instalaciones de la Unidad Técnica Territorial para atender los requerimientos en el plazo establecido.</t>
  </si>
  <si>
    <t>Solicitud formal desde la UTT hacia la sede central de una comunicación para que adelante el trámite correspondiente para la contratación de un profesional que se encargue de hacer seguimiento e informes de la cartera de los 3 grandes Distritos de la UTT.</t>
  </si>
  <si>
    <t>Un (1) memorando de solicitud a la Sede Central.</t>
  </si>
  <si>
    <r>
      <t xml:space="preserve">2021: Se indico que, el 22/12/2020 se envió un memorando al VIP, solicitando que se contratara un profesional para el seguimiento y control de la cartera de los tres distritos de riego en gran escala de la UTT 1. No se ha contratado el Profesional para seguimiento y Control de la Cartera de los 3 grandes Distritos de lsa UTT 1.
2022: No se ha contratado profesional para seguimiento a cartera, por parte de la VIP. A travez de los informes bimentrales se hace seguimiento a la cartera del distrito. Actualmente la informacion de cartera de la UTT1 no lleva el control de la informacion de cartera del distrito dado la falta de personal.
</t>
    </r>
    <r>
      <rPr>
        <b/>
        <sz val="10"/>
        <color theme="1"/>
        <rFont val="Arial"/>
        <family val="2"/>
      </rPr>
      <t xml:space="preserve">Seguimiento 26 de diciembre de 2023: </t>
    </r>
    <r>
      <rPr>
        <sz val="10"/>
        <color theme="1"/>
        <rFont val="Arial"/>
        <family val="2"/>
      </rPr>
      <t xml:space="preserve">
La UTT indicó:</t>
    </r>
    <r>
      <rPr>
        <i/>
        <sz val="10"/>
        <color theme="1"/>
        <rFont val="Arial"/>
        <family val="2"/>
      </rPr>
      <t xml:space="preserve"> "Se contrató profesionales para revisiòn de cartera de los distritos y se adjuntan 18 Informes de seguimiento mensuales a las carteras de los distritos de Aracataca, Tucurinca y Rio Frìo, de Enero a Junio de 2023"</t>
    </r>
    <r>
      <rPr>
        <sz val="10"/>
        <color theme="1"/>
        <rFont val="Arial"/>
        <family val="2"/>
      </rPr>
      <t xml:space="preserve">, </t>
    </r>
  </si>
  <si>
    <r>
      <rPr>
        <b/>
        <sz val="10"/>
        <color theme="1"/>
        <rFont val="Arial"/>
        <family val="2"/>
      </rPr>
      <t>ACCIÓN 1:</t>
    </r>
    <r>
      <rPr>
        <sz val="10"/>
        <color theme="1"/>
        <rFont val="Arial"/>
        <family val="2"/>
      </rPr>
      <t xml:space="preserve">
2021: Se verificó por parte de la Oficina de control Interno el envió de un oficio a nivel central solicitando la contratación de personal encargado de la elaboración de los informes de elaboración de cartera. Sin embargo se tiene que verificar la efectividad de esta acción verificando si, ¿cual fue la respuesta dad por la VIP?, ¿finalmente se contrato al personal para hacer estas actividades?, ¿se están remitiendo los informes de recuado de cartera con la periodicidad y condiciones establecidas en el procedimiento?. </t>
    </r>
    <r>
      <rPr>
        <b/>
        <u/>
        <sz val="10"/>
        <color theme="1"/>
        <rFont val="Arial"/>
        <family val="2"/>
      </rPr>
      <t>Evidencia Ver carpeta  Hallazgo 10 - Ausencia de Personal en UTT 1.</t>
    </r>
    <r>
      <rPr>
        <sz val="10"/>
        <color theme="1"/>
        <rFont val="Arial"/>
        <family val="2"/>
      </rPr>
      <t xml:space="preserve">
</t>
    </r>
    <r>
      <rPr>
        <b/>
        <sz val="10"/>
        <color theme="1"/>
        <rFont val="Arial"/>
        <family val="2"/>
      </rPr>
      <t xml:space="preserve">ACCIÓN 2:
</t>
    </r>
    <r>
      <rPr>
        <sz val="10"/>
        <color theme="1"/>
        <rFont val="Arial"/>
        <family val="2"/>
      </rPr>
      <t xml:space="preserve">2021: Se validó por parte de la OCI, el envió de los oficios a los gerentes de los tres distritos de gran escala solicitando el envió oportuno de la información de recaudo de cartera, sin embargo es necesario validar por parte de la oficina de Control Interno la efectividad de esta acción verificando el cumplimiento por parte de dichas asociaciones en la entrega con oportunidad y calidad de los informes de recaudo de Cartera demás información y la evolución de la facturación del servicio publico de adecuación de tierras. Evidencia Ver carpeta  Hallazgo 10 
</t>
    </r>
    <r>
      <rPr>
        <b/>
        <sz val="10"/>
        <color theme="1"/>
        <rFont val="Arial"/>
        <family val="2"/>
      </rPr>
      <t xml:space="preserve">Seguimiento  2023: 
</t>
    </r>
    <r>
      <rPr>
        <sz val="10"/>
        <color theme="1"/>
        <rFont val="Arial"/>
        <family val="2"/>
      </rPr>
      <t>La UTT indicó: "</t>
    </r>
    <r>
      <rPr>
        <i/>
        <sz val="10"/>
        <color theme="1"/>
        <rFont val="Arial"/>
        <family val="2"/>
      </rPr>
      <t>Se contrató profesionales para revisiòn de cartera de los distritos y se adjuntan 18 Informes de seguimiento mensuales a las carteras de los distritos de Aracataca, Tucurinca y Rio Frìo, de Enero a Junio de 2023", y "Todos los meses los gerentes de Usoaracataca, Asotucurinca y Asoriofrio, enviar los informes mensuales de Gestiòin de Cartera y recaudos por Tarifas de Prestaciòn de Servicios. - Se adjuntan 18 Informes mensuales de Gestiòn de Cartera y Recaudos de USOARACATACA, ASOTUCURINCA y ASORIOFRIO, de Enero a Junio 2023"</t>
    </r>
    <r>
      <rPr>
        <sz val="10"/>
        <color theme="1"/>
        <rFont val="Arial"/>
        <family val="2"/>
      </rPr>
      <t>.
Es preciso indicar que los cirterios citados en el hallazgo del  procedimiento “Recaudo de Cartera por concepto del Servicio Público de Adecuación de Tierras, Recuperación de la Inversión y Transferencia de Distritos” (PR-ADT-006), fueron modificados en la actualidad, observando que los mismos son aplicables únicamente a los distritos adminsitrados directamente por la ADR, por lo cual el presente hallazgo no es viable</t>
    </r>
  </si>
  <si>
    <t xml:space="preserve">Debilidad en el suministro de información de facturación y recaudo de los Distritos de Riego de Adecuación de Tierras.
</t>
  </si>
  <si>
    <t>Solicitar a los gerentes de los Distritos para que todos los meses envíen oportunamente las cifras de recaudo y bimestralmente las cifras de facturación a las oficinas de la UTT.</t>
  </si>
  <si>
    <t>Un (1) oficio a los gerentes de los 3 Distritos para que envíen oportunamente las cifras de recaudo y facturación a la UTT.</t>
  </si>
  <si>
    <r>
      <t xml:space="preserve">2021: La UTT indico que, se hicieron los 3 oficios requerido y se enviaron a los gerentes de Asoriofrio, Asotucurinca y Usoaracataca, para que envieran oportunamente la información de cartera de los 3 distritos. Los Gerentes de Rio Frío y Tucurinca están enviando oportunamente la información de cartera y el de Aracataca no.
2022: Se indico en la UTT que , Solamente se hace seguimiento a la ejecucuon presupuestal del distrito y se hace una revision a la facturacion y recuado de manera global.
</t>
    </r>
    <r>
      <rPr>
        <b/>
        <sz val="10"/>
        <color theme="1"/>
        <rFont val="Arial"/>
        <family val="2"/>
      </rPr>
      <t xml:space="preserve">Seguimiento 26 de diciembre de 2023: 
</t>
    </r>
    <r>
      <rPr>
        <sz val="10"/>
        <color theme="1"/>
        <rFont val="Arial"/>
        <family val="2"/>
      </rPr>
      <t xml:space="preserve">
La UTT indicó: "Todos los meses los gerentes de Usoaracataca, Asotucurinca y Asoriofrio, enviar los informes mensuales de Gestiòin de Cartera y recaudos por Tarifas de Prestaciòn de Servicios.
- Se adjuntan 18 Informes mensuales de Gestiòn de Cartera y Recaudos de USOARACATACA, ASOTUCURINCA y ASORIOFRIO, de Enero a Junio 2023", sin embargo, no fue posible validar dicho avance para la efectividad, pues no se evidenciaron los 18 informes de seguimiento mensuales a las carteras, por lo que se agradece sean enviados, recordando que deberá ubicarse las evidencias en ordende informe - hallazgo y acción para mayor comprensión. </t>
    </r>
  </si>
  <si>
    <t>Debilidades en la ejecución de actividades para la estructuración de Planes Integrales Departamentales de Desarrollo Agropecuario y Rural.</t>
  </si>
  <si>
    <t>Falta de emisión de lineamientos frente a posibles desviaciones presentadas en la ejecución del proceso de Estructuración de Planes Integrales Departamentales.</t>
  </si>
  <si>
    <t>Realizar consulta formal a la Vicepresidencia de Integración Productiva (VIP) si el aplicativo SIAPSTER está en funcionamiento y solicitar lineamientos frente al cargue de información en este, y capacitación a la UTT sobre su manejo y cargue de la información generada en la formulación del PIDARET La Guajira.</t>
  </si>
  <si>
    <t>Un (1) memorando emitido de consulta y solicitud de lineamientos frente al manejo del SIAPSTER dirigido a la VIP.</t>
  </si>
  <si>
    <t>CESAR DAVID RODRIGUEZ
Tania Valentina Peralta</t>
  </si>
  <si>
    <r>
      <rPr>
        <b/>
        <sz val="10"/>
        <color theme="1"/>
        <rFont val="Arial"/>
        <family val="2"/>
      </rPr>
      <t xml:space="preserve">Nota: </t>
    </r>
    <r>
      <rPr>
        <u/>
        <sz val="10"/>
        <color theme="1"/>
        <rFont val="Arial"/>
        <family val="2"/>
      </rPr>
      <t>Plan modificado mediante memorando 20243510049743 del 14 de junio de 2024 (Eliminación de una acción)</t>
    </r>
    <r>
      <rPr>
        <b/>
        <sz val="10"/>
        <color theme="1"/>
        <rFont val="Arial"/>
        <family val="2"/>
      </rPr>
      <t xml:space="preserve">
2021:</t>
    </r>
    <r>
      <rPr>
        <sz val="10"/>
        <color theme="1"/>
        <rFont val="Arial"/>
        <family val="2"/>
      </rPr>
      <t xml:space="preserve"> La UTT1 indicó, se envio un (1) memorando a la VIP con radicado ADR 20203510041293 solicitando  lineamientos frente al manejo del SIAPSTER. Ver evidencias en carpeta "HALLAZGO 11 (PIDARET)".
</t>
    </r>
    <r>
      <rPr>
        <b/>
        <sz val="10"/>
        <color theme="1"/>
        <rFont val="Arial"/>
        <family val="2"/>
      </rPr>
      <t xml:space="preserve">2023: </t>
    </r>
    <r>
      <rPr>
        <sz val="10"/>
        <color theme="1"/>
        <rFont val="Arial"/>
        <family val="2"/>
      </rPr>
      <t xml:space="preserve">La UTT mencionó que en respuesta a memorando ADR 20233510018173 se remite desde oficina central correo electrónico en donde se encuentra lo Tomos de PIDARET La Guajira, cargados en la herramienta Sharepoint, por lo que se da respuesta a la solicitud y se evidencia cumplimiento efectivo frente a posibles desviaciones presentadas en la ejecución del proceso de Estructuración de Planes Integrales Departamentales PIDARET La Guajira  recientemente aprobado por Ordenanza por la Asamblea del departamento de La Guajira, por lo que se puede categorizar como efectiva
</t>
    </r>
  </si>
  <si>
    <t>Plan modificado mediante memorando 20243510049743 del 14 de junio de 2024 (Eliminación de una acción)</t>
  </si>
  <si>
    <r>
      <t xml:space="preserve">Una vez verificado el cumplimiento de las acciones propuestas por la UTT para el presente hallazgo, la Oficina de Control Interno llevó a cabo la verificación de correctivos o subsanación de los hechos expuestos en lo hallazgo, evidenciando lo siguiente:
Frente a "Ausencia de Acuerdo de Voluntades con la Gobernación Departamental", la UTT aportó el documento ACUERDO DE VOLUNTADES Y PACTO POR EL DESARROLLO AGROPECUARIO Y RURAL, suscrito el 26 de febrero de 2021 por la la entonces Presidente de la ADR y diferentes gobernadores de departamentos del país, considerando con ello se corrige la observación indicada.
Respecto a </t>
    </r>
    <r>
      <rPr>
        <i/>
        <sz val="10"/>
        <color theme="1"/>
        <rFont val="Arial"/>
        <family val="2"/>
      </rPr>
      <t>"Falta de aprobación del Plan de Trabajo Departamental por parte de la Unidad del Plan"</t>
    </r>
    <r>
      <rPr>
        <sz val="10"/>
        <color theme="1"/>
        <rFont val="Arial"/>
        <family val="2"/>
      </rPr>
      <t xml:space="preserve"> y </t>
    </r>
    <r>
      <rPr>
        <i/>
        <sz val="10"/>
        <color theme="1"/>
        <rFont val="Arial"/>
        <family val="2"/>
      </rPr>
      <t>"Desviación en el control de cargue de Información del PIDARET en el aplicativo SIAPSTER"</t>
    </r>
    <r>
      <rPr>
        <sz val="10"/>
        <color theme="1"/>
        <rFont val="Arial"/>
        <family val="2"/>
      </rPr>
      <t>, la UTT manifestó que que actualmente ya se cuenta con el PIDARET de la Guajira aprobado bajo ordenanza 560 de 2023, situación corroborada por la Oficina de COntrol Interno.
Al respecto, y dado que la estrcuturación del PIDARET ya se llevó a feliz término y no existen en la actualidad gestiones adicionales de corrección puesto que la etapa siguiente corresponde a la implementación del plan allí dispuesto la OCI considera viable el cierre del hallazgo, generando la recomendación a la UTT de solicitar lineamientos frente al seguimiento que se debe realizar a dicha implementación, buscando esto genere las alertas oportunas principalmente frente a aquellas actividades que tienen injerencia con la ADR.</t>
    </r>
  </si>
  <si>
    <t>Frente a la actividad relacionada con el acuerdo de voluntades, que se especifique en el procedimiento quien es el responsable de dicha actividad, toda vez que, no es claro si son los profesionales de la VIP o de la UTT; así mismo, ajustar procedimentalmente las posibles desviaciones que ocurran en la ejecución de los principales controles, y de igual manera, la documentación en el sistema integrado de gestión del control incluido en el mapa de riesgos del proceso, relacionado con el uso del aplicativo SIAPSTER.</t>
  </si>
  <si>
    <t>Un (1) memorando emitido a la VIP para que efectúe los ajustes procedimentales indicados en la acción propuesta.</t>
  </si>
  <si>
    <r>
      <t xml:space="preserve">2021: Se envio un (1) memorando a la VIP con radicado ADR 20203510041293 solicitando que efectúe los ajustes procedimentales indicados en la acción propuesta.Ver evidencias en carpeta "HALLAZGO 11 (PIDARET)".
</t>
    </r>
    <r>
      <rPr>
        <b/>
        <sz val="10"/>
        <color theme="1"/>
        <rFont val="Arial"/>
        <family val="2"/>
      </rPr>
      <t>Seguimiento 26 de diciembre de 2023:</t>
    </r>
    <r>
      <rPr>
        <sz val="10"/>
        <color theme="1"/>
        <rFont val="Arial"/>
        <family val="2"/>
      </rPr>
      <t xml:space="preserve"> 
La UTT indicó: </t>
    </r>
    <r>
      <rPr>
        <i/>
        <sz val="10"/>
        <color theme="1"/>
        <rFont val="Arial"/>
        <family val="2"/>
      </rPr>
      <t xml:space="preserve">"En cuanto al hallazgo identificado, desde la UTT No 1 se elevó solicitud a la VIP,   radicado ADR 20233510017283 solicitando lineamientos frente a quien es el responsable de la aactividad relacionada con el acuerdo de voluntades, hasta la fecha, sin respuesta. No obstante, en respuesta a memorando ADR 20233510018173 se remite desde oficina central correo electrónico en donde se encuentra el acuerdo de voluntades firmado en el proceso de estructuración de PIDARET, sin mayor claridad del proceso, de tal manera que se cumple con la solicitud, por lo que se puede categorizar como efectiva" </t>
    </r>
    <r>
      <rPr>
        <sz val="10"/>
        <color theme="1"/>
        <rFont val="Arial"/>
        <family val="2"/>
      </rPr>
      <t xml:space="preserve">Sin embargo, la OCI no pudo acceder al Link donde estaban incluidos los soportes: </t>
    </r>
  </si>
  <si>
    <t xml:space="preserve">Falta de acompañamiento por parte de la Vicepresidencia de Integración Productiva para la adecuada ejecución de las fases de estructuración del PIDARET.
</t>
  </si>
  <si>
    <t>Realizar consulta formal a la Vicepresidencia de Integración Productiva y/o el enlace designado por esta para el proceso de Estructuración de PIDARET, sobre el apoyo requerido por parte de la UTT para la firma del Acuerdo de Voluntades del PIDARET La Guajira, dado que esta dependencia informó a la UTT que está organizando el mismo, por lo que es un evento de alto nivel con los gobernadores y algunas entidades del orden nacional.</t>
  </si>
  <si>
    <t>Un (1) memorando emitido a la VIP y/o el enlace designado por ésta.</t>
  </si>
  <si>
    <r>
      <rPr>
        <b/>
        <sz val="10"/>
        <color theme="1"/>
        <rFont val="Arial"/>
        <family val="2"/>
      </rPr>
      <t>2021:</t>
    </r>
    <r>
      <rPr>
        <sz val="10"/>
        <color theme="1"/>
        <rFont val="Arial"/>
        <family val="2"/>
      </rPr>
      <t xml:space="preserve"> La UTT1 indico que, Se envio un (1) memorando a la VIP con radicado ADR 20203510041253 consultando el apoyo requerido para la firma del acuerdo de voluntades del PIDARET de La Guajira. Ver evidencias en carpeta "HALLAZGO 11 (PIDARET)".
</t>
    </r>
    <r>
      <rPr>
        <b/>
        <sz val="10"/>
        <color theme="1"/>
        <rFont val="Arial"/>
        <family val="2"/>
      </rPr>
      <t xml:space="preserve">2023: 
</t>
    </r>
    <r>
      <rPr>
        <sz val="10"/>
        <color theme="1"/>
        <rFont val="Arial"/>
        <family val="2"/>
      </rPr>
      <t>La UTT indicó que en la actualidad el PIDARET La Guajira se encuentra reglamentado/formalizado por la Ordenanza 560 del 30 de mayo de 2023, por lo que la acción se da por cumplida y efectiva dado que se obtuvo el objetivo trazado de reglamantación/formalización por parte de la Asamblea del departamento de La Guajira, por lo que se puede categorizar como efectiva.</t>
    </r>
  </si>
  <si>
    <t>Errores u omisiones en el seguimiento al cumplimiento de requisitos habilitantes de las EPSEAS.</t>
  </si>
  <si>
    <t xml:space="preserve">Debilidades en la reglamentación de los requisitos habilitantes que deben cumplir las personas jurídicas interesadas en habilitarse como EPSEA.
</t>
  </si>
  <si>
    <r>
      <rPr>
        <b/>
        <sz val="10"/>
        <color theme="1"/>
        <rFont val="Arial"/>
        <family val="2"/>
      </rPr>
      <t xml:space="preserve">1. </t>
    </r>
    <r>
      <rPr>
        <sz val="10"/>
        <color theme="1"/>
        <rFont val="Arial"/>
        <family val="2"/>
      </rPr>
      <t>Realizar solicitud formal a la Dirección de Asistencia Técnica ajustar las listas de chequeo de acuerdo con los requisitos normativos.</t>
    </r>
  </si>
  <si>
    <t>Un (1) memorando de solicitud de ajuste de las listas de chequeo a la Dirección de Asistencia Técnica de la ADR.</t>
  </si>
  <si>
    <t>13/06/2022
26/12/2023
12/06/2024</t>
  </si>
  <si>
    <t>CESAR DAVID RODRIGUEZ
Tania Valentina Peralta
Maicol Stiven Zipamocha</t>
  </si>
  <si>
    <r>
      <t xml:space="preserve">2021: La UTT indico que, se envio un (1) memorando a la DAT con radicado ADR </t>
    </r>
    <r>
      <rPr>
        <b/>
        <u/>
        <sz val="10"/>
        <color theme="1"/>
        <rFont val="Arial"/>
        <family val="2"/>
      </rPr>
      <t>20203510039583</t>
    </r>
    <r>
      <rPr>
        <sz val="10"/>
        <color theme="1"/>
        <rFont val="Arial"/>
        <family val="2"/>
      </rPr>
      <t xml:space="preserve"> solicitando  ajustes de las listas de chequeo. Ver evidencias en carpeta "HALLAZGO 12 (EPSEA)".
</t>
    </r>
    <r>
      <rPr>
        <b/>
        <sz val="10"/>
        <color theme="1"/>
        <rFont val="Arial"/>
        <family val="2"/>
      </rPr>
      <t xml:space="preserve">Seguimiento 26 de diciembre de 2023: </t>
    </r>
    <r>
      <rPr>
        <sz val="10"/>
        <color theme="1"/>
        <rFont val="Arial"/>
        <family val="2"/>
      </rPr>
      <t xml:space="preserve">
La UTT indicó: </t>
    </r>
    <r>
      <rPr>
        <i/>
        <sz val="10"/>
        <color theme="1"/>
        <rFont val="Arial"/>
        <family val="2"/>
      </rPr>
      <t>"En cuanto al hallazgo identificado, es preciso mencionar que se estuvo remitiendo memorando a la DAT el 31 de marzo de 2023 con radicado ADR 20233510016703 solicitando ajustes a la lista de chequeo, reiterado por  memorando a la DAT el 07 de junio de 2023 con radicado ADR 20233510028203 reiterando la solicitud de ajustes a la lista de chequeo  hasta la fecha, sin respuesta. No obstante, desde el equipo de extensión agropecuaria de la UTT1 se propone adoptar acciones de mejoramiento adicionales a la lista de chequeo para tener claridad en cuanto a la reglamentación de los requisitos habilitantes que deben cumplir las personas jurídicas interesadas en habilitarse como EPSEA. Tales propuestas (la primera de ellas ya en implementación) corresponden a: ofrecer a las organizaciones interesadas en habilitarse como EPSEA acompañamiento durante el proceso de validación de información en el proceso de habilitación como EPSEA, y;  informar a las organizaciones habilitadas periódicamente de las fechas de vencimiento de sus resoluciones de habilitación, haciendo énfasis en lo establecido en la normativa en tiempos para el proceso de validación de la información y en cuanto a los requisitos mínimos de la organización y del equipo mínimo."</t>
    </r>
  </si>
  <si>
    <t>La Oficina de Control Interno, en el seguimiento realizado en la vigencia 2021 evidenció el cumplimiento de las tres (3) acciones de mejoramiento con la emisión de los comunicados internos N° 20203510039583, 20203510039813 y 20203510039573, de los cuales luego de los seguimientos realizados en 2022 y 2023, no se logró corroborar hubiera respuesta por parte del nivel central a la UTT.
Al respecto, y con el fin de determinar si a nivel general la territorial tomó correctivos frente a los hechos expuestos en el hallazgo, en visita realizada a la UTT entre el 11 y 14 de junio de 2024, se informó lo siguiente:
En la página Web la Agencia dispuso del procedimiento y reglamentación para presentarse para habilitación como EPSEA. Al analizar el procedimiento PR-SPE-003 "HABILITACIÓN DE LAS ENTIDADES PRESTADORAS DEL SERVICIO DE EXTENSIÓN AGROPECUARIA –
EPSEA" versión 3, se observa que la actividad para la habilitación de EPSEAS se divide en tres etapas, de lo cual, la etapa inicial de VALIDACIÓN se encuentra a cargo de las UTTs, y las siguientes etapas de EVALUACIÓN y HABILITACIÓN se encuentran a cargo del nivel central.
Al respecto, sde evidenció que para la recepción de una solicitud de habilitación de EPSEA, las terroriales deben conservar como trazabilidad de las gestiones que se realicen, en primera medida, los siguientes documentos:
- Oficio de presentación de la solicitud del trámite de habilitación como EPSEA (F-SPE-005)
- Formulario de registro para la habilitación de EPSEA (F-SPE-001)
- Lista de Chequeo de Verificación de requisitos mínimos habilitantes (F-SPE002)
Al respecto, la UTT informó que frente a las entidades que solicitaron habilitación en la vigencia 2023 (las cuales se relacionan a continuación), se cuenta con los soportes mencionados previamente:
ASORPOACOL
ASOPROTECCO *
FEGACESAR
FUNDECERP
UNIVERSIDAD POPULAR DEL CESAR
FUNDACIÓN CHIRIGUA *
UNIVERSIDAD DE LA GUAJIRA
FUPARCIS *
UNIVERSIDAD DEL MAGDALENA *
CORPORACIÓN GE-PROYECTOS *
De las anteriores solo 5 (*) lograron habilitarse como EPSEA, sustentado en que, la UTT validó la documentación aportada, para luego remitir a nivel central para evaluar la solicitud y emitir su consideración. se informó que a nivel ADR se cuenta con repositorio por parte de la DAT para el cargue de la documentación final de las entidades habilitadas.
Se informó a la OCI que posterior al 12 de diciembre de 2023 no se recibían solicitudes de evaluación para proceder con la habilitación. Dada la ausencia de personal a comienzos de año, se remitió al nivel central las solictudes existentes en la territorial para proceder con el proceso evaluativo. Así como, se indicó que actualmente se remite toda solicitud de habilitación al nivel central por directriz dada por la DAT.
Por parte de la OCI se obtuvo evidencia de: formulario de registro de presentación, lista de chequeo, Oficio de presentación y soporte de registro de la información en el SharePoint de las cinco (5) entidades que se habilitaron en 2023 y cuya verificación se realizó por parte de la UTT.
De esta manera, se considera que, luego de la auditoría la ADR implementó nuevos puntos de control procedimentales para evitar errores en la revisión documental para la habilitación de EPSEAS, aunado a que laOficina de Control Interno evidenció la aplicación de los formatos dispuestos para cumplir con la etapa de VALIDACIÓN.
En este orden de ideas, se considera viable el cierre del hallazgo, recomendando a la UTT tomar medidas que prevengan elincumplimiento de los términos dispuestos para cumplir cada etapa.</t>
  </si>
  <si>
    <t xml:space="preserve">Errores o deficiente acompañamiento y asesoría por parte de la Vicepresidencia de Integración Productiva a los responsables del proceso en las UTT.
</t>
  </si>
  <si>
    <r>
      <rPr>
        <b/>
        <sz val="10"/>
        <color theme="1"/>
        <rFont val="Arial"/>
        <family val="2"/>
      </rPr>
      <t xml:space="preserve">2. </t>
    </r>
    <r>
      <rPr>
        <sz val="10"/>
        <color theme="1"/>
        <rFont val="Arial"/>
        <family val="2"/>
      </rPr>
      <t>Realizar memorando de solicitud formal a la Dirección de Asistencia Técnica sobre las EPSEA habilitadas, a las cuales la UTT debe realizar seguimiento.</t>
    </r>
  </si>
  <si>
    <t xml:space="preserve">Un (1) memorando de solicitud a la Dirección de Asistencia Técnica sobre las EPSEA habilitadas a las cuales la UTT debe realizar seguimiento.
</t>
  </si>
  <si>
    <r>
      <t xml:space="preserve">2021: Se envio un (1) memorando a la DAT con radicado ADR </t>
    </r>
    <r>
      <rPr>
        <b/>
        <u/>
        <sz val="10"/>
        <color theme="1"/>
        <rFont val="Arial"/>
        <family val="2"/>
      </rPr>
      <t>20203510039813</t>
    </r>
    <r>
      <rPr>
        <sz val="10"/>
        <color theme="1"/>
        <rFont val="Arial"/>
        <family val="2"/>
      </rPr>
      <t xml:space="preserve"> solicitando  las EPSEA habilitadas a las cuales la UTT debe realizar seguimiento. Ver evidencias en carpeta "HALLAZGO 12 (EPSEA)".
</t>
    </r>
    <r>
      <rPr>
        <b/>
        <sz val="10"/>
        <color theme="1"/>
        <rFont val="Arial"/>
        <family val="2"/>
      </rPr>
      <t xml:space="preserve">Seguimiento 26 de diciembre de 2023: 
</t>
    </r>
    <r>
      <rPr>
        <sz val="10"/>
        <color theme="1"/>
        <rFont val="Arial"/>
        <family val="2"/>
      </rPr>
      <t xml:space="preserve">La UTT indicó: </t>
    </r>
    <r>
      <rPr>
        <i/>
        <sz val="10"/>
        <color theme="1"/>
        <rFont val="Arial"/>
        <family val="2"/>
      </rPr>
      <t>" En cuanto al hallazgo identificado, es preciso mencionar que se estuvo remitiendo memorando a la DAT el 31 de marzo de 2023 con radicado ADR 20233510016703 solicitando directriz en cuanto las EPSEA habilitadas, a las cuales la UTT debe realizar seguimiento, reiterado por  memorando a la DAT el 07 de junio de 2023 con radicado ADR 20233510028203, sin respuesta hasta la fecha</t>
    </r>
    <r>
      <rPr>
        <sz val="10"/>
        <color theme="1"/>
        <rFont val="Arial"/>
        <family val="2"/>
      </rPr>
      <t>"</t>
    </r>
  </si>
  <si>
    <r>
      <rPr>
        <b/>
        <sz val="10"/>
        <color theme="1"/>
        <rFont val="Arial"/>
        <family val="2"/>
      </rPr>
      <t xml:space="preserve">3. </t>
    </r>
    <r>
      <rPr>
        <sz val="10"/>
        <color theme="1"/>
        <rFont val="Arial"/>
        <family val="2"/>
      </rPr>
      <t>Realizar una solicitud a la Dirección de Asistencia Técnica para que se socialicen los lineamientos, formatos y criterios de la selección de las EPSEA que van a ser objeto de seguimiento, con base en lo dispuesto en el artículo décimo noveno de la Res 422 del 2019.</t>
    </r>
  </si>
  <si>
    <t>Un (1) memorando de solicitud a la Dirección de Asistencia Técnica de socialización de las directrices y lineamientos sobre seguimiento a las EPSEA habilitadas.</t>
  </si>
  <si>
    <r>
      <t xml:space="preserve">2021: Se envio un (1) memorando a la DAT con radicado ADR  </t>
    </r>
    <r>
      <rPr>
        <b/>
        <u/>
        <sz val="10"/>
        <color theme="1"/>
        <rFont val="Arial"/>
        <family val="2"/>
      </rPr>
      <t xml:space="preserve">20203510039573 </t>
    </r>
    <r>
      <rPr>
        <sz val="10"/>
        <color theme="1"/>
        <rFont val="Arial"/>
        <family val="2"/>
      </rPr>
      <t xml:space="preserve"> solicitando  socialización de las directrices y lineamientos sobre seguimiento a las EPSEA habilitadas. Ver evidencias en carpeta "HALLAZGO 12 (EPSEA)".
</t>
    </r>
    <r>
      <rPr>
        <b/>
        <sz val="10"/>
        <color theme="1"/>
        <rFont val="Arial"/>
        <family val="2"/>
      </rPr>
      <t xml:space="preserve">Seguimiento 26 de diciembre de 2023: 
</t>
    </r>
    <r>
      <rPr>
        <sz val="10"/>
        <color theme="1"/>
        <rFont val="Arial"/>
        <family val="2"/>
      </rPr>
      <t xml:space="preserve">La UTT indicó: </t>
    </r>
    <r>
      <rPr>
        <i/>
        <sz val="10"/>
        <color theme="1"/>
        <rFont val="Arial"/>
        <family val="2"/>
      </rPr>
      <t>"En cuanto al hallazgo identificado, es preciso mencionar que se estuvo remitiendo memorando a la DAT el 31 de marzo de 2023 con radicado ADR 20233510016703 solicitando lineamientos, formatos y criterios de la selección de las EPSEA que van a ser objeto de seguimiento, con base en lo dispuesto en el artículo décimo noveno de la Res 422 del 2019, reiterado por  memorando a la DAT el 07 de junio de 2023 con radicado ADR 20233510028203, sin respuesta hasta la fecha"</t>
    </r>
  </si>
  <si>
    <t>Diferencia en cantidad de Proyectos subrogados por el INCODER y asignados a la UTT frente a los efectivamente cerrados.</t>
  </si>
  <si>
    <t>Debilidad y/o ausencia de lineamientos procedimentales y/o en el establecimiento de un flujo operativo articulado con los procesos de la ADR en el Sistema Integrado de Gestión.</t>
  </si>
  <si>
    <t>Se remitirá a la VIP el reporte de Control Interno - Hallazgo correspondiente a “Diferencia en cantidad de Proyectos subrogados INCODER asignados a la UTT N° 1 frente a los efectivamente cerrados”, solicitando: Se programarán mesas de trabajo con el/los responsables del manejo de la información de los proyectos subrogados por el INCODER asignados a la UTT N° 1, para que se aclare la diferencia de los proyectos asignados (98 versus los reportados 102), con el fin de conciliar las cifras a cargo de la UTT – solicitud de certificación.</t>
  </si>
  <si>
    <t>Un (1) memorando interno con solicitudes, remitido por la UTT N° 1 a la VIP.</t>
  </si>
  <si>
    <t xml:space="preserve">CESAR DAVID RODRIGUEZ
Tania Valentina Peralta </t>
  </si>
  <si>
    <r>
      <rPr>
        <b/>
        <sz val="10"/>
        <color theme="1"/>
        <rFont val="Arial"/>
        <family val="2"/>
      </rPr>
      <t xml:space="preserve">Nota: </t>
    </r>
    <r>
      <rPr>
        <u/>
        <sz val="10"/>
        <color theme="1"/>
        <rFont val="Arial"/>
        <family val="2"/>
      </rPr>
      <t>Plan de mejoramiento reformulado en virtud de la solicitud presentada por la UTT a través de memorando N° 220243510049743</t>
    </r>
    <r>
      <rPr>
        <b/>
        <sz val="10"/>
        <color theme="1"/>
        <rFont val="Arial"/>
        <family val="2"/>
      </rPr>
      <t xml:space="preserve">
2021: </t>
    </r>
    <r>
      <rPr>
        <sz val="10"/>
        <color theme="1"/>
        <rFont val="Arial"/>
        <family val="2"/>
      </rPr>
      <t>Se indicó por parte de la UTT que, se remitió el memorando a la VIP N° 20203510039783, solicitando paz y salvo ejecución proyectos INCODER</t>
    </r>
  </si>
  <si>
    <t>Plan modificado mediante memorando 20243510049743 del 14 de junio de 2024 (eliminación acciones 2 y 3)</t>
  </si>
  <si>
    <r>
      <t xml:space="preserve">Por parte de la Oficina de Control interno se verificó el cumplimiento de laacción a través de la emisión del memorando enviado a la VIP solicitando una mesa de trabajo con el fin de aclarar la diferencia de proyectos del INCODER reportados de la UTT 1 o la emisión de paz y salvo frente a la no existencia de proyectos en la territorial.
Al respecto se debe señalar que no se observó la existencia de respuesta por parte del nivel central a la solicitud mencionada.
</t>
    </r>
    <r>
      <rPr>
        <b/>
        <sz val="10"/>
        <color theme="1"/>
        <rFont val="Arial"/>
        <family val="2"/>
      </rPr>
      <t xml:space="preserve">
</t>
    </r>
    <r>
      <rPr>
        <sz val="10"/>
        <color theme="1"/>
        <rFont val="Arial"/>
        <family val="2"/>
      </rPr>
      <t>Se debe tener presente que</t>
    </r>
    <r>
      <rPr>
        <i/>
        <sz val="10"/>
        <color theme="1"/>
        <rFont val="Arial"/>
        <family val="2"/>
      </rPr>
      <t xml:space="preserve"> </t>
    </r>
    <r>
      <rPr>
        <sz val="10"/>
        <color theme="1"/>
        <rFont val="Arial"/>
        <family val="2"/>
      </rPr>
      <t>en el hallazgo el equipo auditor indicó en el informe que</t>
    </r>
    <r>
      <rPr>
        <i/>
        <sz val="10"/>
        <color theme="1"/>
        <rFont val="Arial"/>
        <family val="2"/>
      </rPr>
      <t xml:space="preserve"> "se pudo corroborar que efectivamente al 31 de agosto de 2020 la UTT N° 1 no contaba con Proyectos productivos subrogados por el INCODER en ejecución y/o abiertos", </t>
    </r>
    <r>
      <rPr>
        <sz val="10"/>
        <color theme="1"/>
        <rFont val="Arial"/>
        <family val="2"/>
      </rPr>
      <t>y que la UTT cumplió con la acción que estaba a su alcance, considerando no se encuentra bajo el control de la territorial determinar la verificación, corrección o aclaración de los hechos expuestoss en el hallazgo, por lo que se considera pertinente cerrar el presente hallazgo, con la salvedad de que la Oficina de Control Interno a través del seguimientode los planes de mejoramiento suscritos con la CGR, buscará se de claridad a lo relacionado con la cantidad de proyectos realmente heredados por el INCODER y el estado de estos.</t>
    </r>
  </si>
  <si>
    <t>Incumplimiento de metas del Plan Operativo y debilidades en la ejecución de las actividades que las componen.</t>
  </si>
  <si>
    <t>Ausencia de seguimiento al cumplimiento del plan operativo de la UTT</t>
  </si>
  <si>
    <t>Realizar monitoreo trimestral al plan operativo de la UTT y generar alertas al nivel central frente a posibles desviaciones</t>
  </si>
  <si>
    <t>Reporte trimestral a nivel central de resultado del monitoreo a indicadores</t>
  </si>
  <si>
    <t>Gestor adscrito a la UTT N° 1</t>
  </si>
  <si>
    <r>
      <rPr>
        <b/>
        <sz val="10"/>
        <color theme="1"/>
        <rFont val="Arial"/>
        <family val="2"/>
      </rPr>
      <t xml:space="preserve">Nota: </t>
    </r>
    <r>
      <rPr>
        <u/>
        <sz val="10"/>
        <color theme="1"/>
        <rFont val="Arial"/>
        <family val="2"/>
      </rPr>
      <t>Plan de mejoramiento reformulado en virtud de la solicitud presentada por la UTT a través de memorando N° 220243510049743</t>
    </r>
    <r>
      <rPr>
        <sz val="10"/>
        <color theme="1"/>
        <rFont val="Arial"/>
        <family val="2"/>
      </rPr>
      <t xml:space="preserve">
En virtud de la modificación solicitada al plan de mejoramiento del presente hallazgo, la acción se encuentra en términos de ejecución.</t>
    </r>
  </si>
  <si>
    <t>Plan modificado mediante memorando 20243510049743 del 14 de junio de 2024 (Ajuste en redacción)</t>
  </si>
  <si>
    <t>En virtud de la modificación solicitada al plan de mejoramiento del presente hallazgo, la acción se encuentra en términos de ejecución.</t>
  </si>
  <si>
    <t>INFORME 2022 (OCI-2022-014)</t>
  </si>
  <si>
    <t>Auditoría Interna a la Unidad Técnica Territorial N° 1 Santa Marta</t>
  </si>
  <si>
    <t xml:space="preserve">Debilidades en el monitoreo y seguimiento realizado a la ejecución de los PIDAR y en la conformación del grupo estructurador </t>
  </si>
  <si>
    <t>Omisión de los Lineamientos establecidos en los procedimientos y de la Normativa Aplicable a la ejecución y seguimiento de los PIDAR.</t>
  </si>
  <si>
    <t>1. A través de memorando, se solicitará al VIP la Realización de dos jornadas de  capacitación al equipo técnico de la UTT N° 1, en los procedimientos de implementación de ejecución directa y ejecución bajo modelo de convenios de los PIDAR  en ejecución.</t>
  </si>
  <si>
    <t xml:space="preserve">Realizar 2 jornadas de Capacitación presencial al equipo implementador. </t>
  </si>
  <si>
    <t>Director de la UTT N° 1</t>
  </si>
  <si>
    <t>20/12/2023
26/06/2024</t>
  </si>
  <si>
    <t>Tania Valentina Peralta
Emilcen Monroy Vega</t>
  </si>
  <si>
    <r>
      <t xml:space="preserve">Diciembre 2023: </t>
    </r>
    <r>
      <rPr>
        <sz val="10"/>
        <color theme="1"/>
        <rFont val="Arial"/>
        <family val="2"/>
      </rPr>
      <t xml:space="preserve">Teniendo en cuenta la fecha de finalización de las acciones y que la Oficina de Control Interno no evidenció soportes para el cumplimiento de la acción y su respectiva meta esta será calificada como Incumplida. 
</t>
    </r>
    <r>
      <rPr>
        <b/>
        <sz val="10"/>
        <color theme="1"/>
        <rFont val="Arial"/>
        <family val="2"/>
      </rPr>
      <t xml:space="preserve">Junio 2024: </t>
    </r>
    <r>
      <rPr>
        <sz val="10"/>
        <color theme="1"/>
        <rFont val="Arial"/>
        <family val="2"/>
      </rPr>
      <t>La UTT realizó la entrega de la siguiente documentación. 
- Memorando de fecha 14 de abril de 2023, con radicado numero 20233510018193, enviado a Vicepresidencia de Proyectos, de asunto "Solicitud Capacitación Actualización PIDAR". 
- Memorando de fecha 07 de noviembre de 2023, con radicado No. 20233510055063, enviado a Vicepresidencia de Integración Productiva, de asunto "solicitud de capacitación procedimiento Implementación UTT1".  
- Soporte correo electrónico de invitación por parte de Dirección de Acceso a Activos Productivos a la UTT1 para capacitación sobre Estructuración de PIDAR. (01/06/2023)
- F-DER-002 de fecha 11 de diciembre de 2023, listado de asistencia a capacitación sobre Operación de los Convenios de Cooperación, 11 asistentes de la UTT1. 
- F-DER-002 de fecha 6 de septiembre de 2023, listado de asistencia a mesa de trabajo para la etapa de Factibilidad de los proyectos 3389,3391 y 3392. 
Teniendo en cuenta el análisis de los soporte allegados la OCI considera que se cumple parcialmente con lo propuesto en la acción, al observar capacitación frente a la operación de los convenios de cooperación, sin embargo no se evidenció la capacitación frente al procedimiento de Ejecución Directa, por lo cual la acción queda tipificada como INCUMPLIDA VENCIDA.</t>
    </r>
  </si>
  <si>
    <t>Plan modificado mediante memorando 20243510049743 del 14 de junio de 2024 (eliminación acciones 3 y 4)</t>
  </si>
  <si>
    <t>La Oficina de Control Interno evidención que la UTT solicitó a la Vicepresidencia de Integración Productiva realizar una capacitación a la UTT frente a la Implementación de PIDAR, al respecto se evidenció que el 11 de diciembre de 2023 se realizó capacitación frente a la operatividad de los convenios de cooperación. Aunado a ello, se evidenció que la territorial ha participado en capacitaciones frente a la estructuración de proyectos.
Frente a lo anterior, se evidenció el cumplimiento parcial de la acción de mejoramiento, haciendo falta los soportes que evidencien la participación en capacitaciones relacionadas con el procedimiento de implementación de proyectos bajo modalidad directa, por ende, la acción queda como INCUMPLIDA VENCIDA, y se sugiere priorizar si ejecución.
Al respecto, la OCI sugiere validar el impacto que esta actividad generaría frente a la subsanación de los hechos del hallazgo, recordando que es indispensable evidenciar la corrección o prevención de dichas situaciones.</t>
  </si>
  <si>
    <t>1.  Código: PR-IMP-001 Ejecución de los proyectos integrales de desarrollo agropecuario y rural con enfoque territorial en el marco de convenios de cooperación – Versión 8</t>
  </si>
  <si>
    <t>2.  Código: PR-IMP-004 Ejecución de los proyectos integrales de desarrollo agropecuario y rural con enfoque territorial a través de Modalidad Directa – Versión 3
Entregable: 2 listados de asistencia</t>
  </si>
  <si>
    <t>Falta del cargue total de la Información de cada uno de los proyectos del PIDAR.</t>
  </si>
  <si>
    <t xml:space="preserve">2.       Los profesionales de la UTT N° 1 designados para el apoyo a la supervisión de los PIDAR, realizarán conjuntamente con los profesionales de apoyo a la Supervisión designados por la VIP, una revisión de la Información cargada al APLICATIVO de cada uno de los PIDAR para que se establezca su estado de actualización. </t>
  </si>
  <si>
    <r>
      <t xml:space="preserve">Un acta de verificación conjunta UTT/VIP </t>
    </r>
    <r>
      <rPr>
        <u/>
        <sz val="10"/>
        <color theme="1"/>
        <rFont val="Arial"/>
        <family val="2"/>
      </rPr>
      <t>trimestra</t>
    </r>
    <r>
      <rPr>
        <sz val="10"/>
        <color theme="1"/>
        <rFont val="Arial"/>
        <family val="2"/>
      </rPr>
      <t>l con:
1.  Información generada en la implementación de los PIDAR, cargada en el aplicativo</t>
    </r>
  </si>
  <si>
    <r>
      <t xml:space="preserve">Diciembre 2023: </t>
    </r>
    <r>
      <rPr>
        <sz val="10"/>
        <color theme="1"/>
        <rFont val="Arial"/>
        <family val="2"/>
      </rPr>
      <t xml:space="preserve">Teniendo en cuenta la fecha de finalización de las acciones y que la Oficina de Control Interno no evidenció soportes para el cumplimiento de la acción y su respectiva meta esta será calificada como Incumplida. 
</t>
    </r>
    <r>
      <rPr>
        <b/>
        <sz val="10"/>
        <color theme="1"/>
        <rFont val="Arial"/>
        <family val="2"/>
      </rPr>
      <t>Junio 2024:</t>
    </r>
    <r>
      <rPr>
        <sz val="10"/>
        <color theme="1"/>
        <rFont val="Arial"/>
        <family val="2"/>
      </rPr>
      <t xml:space="preserve"> La UTT realizó la entrega de la siguiente documentación. 
Formato F-DER-001 de fecha 14 y 20 de diciembre de 2023, Acta Mesa de Control PIDAR en Ejecución UTT 1- objetivo, Realizar la Mesa de Control del mes de noviembre de 2023, para la verificación del avance técnico, administrativo y financiero de los PIDAR en ejecución de la UTT 1.
Formato F-DER-001 de fecha 18 y 21 de marzo de 2024, Acta Mesa de Control PIDAR en Ejecución UTT 1- objetivo, Realizar la Mesa de Control de los meses de febrero y marzo de 2024, para la verificación del avance técnico, administrativo y financiero de los PIDAR en ejecución en la UTT 1
Formato F-DER-001 de fecha 22 al 24 de abril 2024, Acta Mesa de Control PIDAR en Ejecución UTT 1- objetivo, Realizar la Mesa de Verificación de la ejecución de los PIDAR de la UTT 1, del mes de abril de 2024, para la revisión del avance técnico, administrativo y financiero. </t>
    </r>
  </si>
  <si>
    <r>
      <t xml:space="preserve">La Oficina de Control Interno evidenció que la UTT, en conjunto con la Dirección de Seguimiento y Control llevó a cabo mesas de control en los meses de diciembre 2023, febrero, marzo y abril de 2024, a través de las cuales se realiza un seguimiento técnico a la implementación de los PIDAR en la zona de jurisdicción de la UTT. en dichas mesas se analizan, entre otros aspectos, las actividades asociadas a la gestión documental de cada PIDAR.
Al respecto, la OCI considera dichas mesas de control como un punto clave para hacer seguimiento al cumplimiento de las diferentes actividades ligadas a la ejecución de los proyectos, sobre lo cual, se considera pertinente que se soporte la ejecución periódica de las mismas, aunado a que se evidencien los resultados de los compromisos asociados a la revisión o gestiones de completitud de la documentación que debe reposar frente a cada proyecto, y a la toma de correctivos frente a lo observado por la Dirección de Seguimiento y Control, considerando esta actividad como lo que previene la reiteración de los hechos observados en el hallazgo, relacioandos con:
</t>
    </r>
    <r>
      <rPr>
        <u/>
        <sz val="10"/>
        <color theme="1"/>
        <rFont val="Arial"/>
        <family val="2"/>
      </rPr>
      <t>Falta de soportes de las reuniones de verificación de la ejecución de los PIDAR bajo Modalidad de Convenios de cooperación 2021:</t>
    </r>
    <r>
      <rPr>
        <sz val="10"/>
        <color theme="1"/>
        <rFont val="Arial"/>
        <family val="2"/>
      </rPr>
      <t xml:space="preserve">
</t>
    </r>
    <r>
      <rPr>
        <u/>
        <sz val="10"/>
        <color theme="1"/>
        <rFont val="Arial"/>
        <family val="2"/>
      </rPr>
      <t>Falta de soportes de envío de los informes de seguimiento a la ejecución de los PIDAR bajo modalidad de convenios y modalidad directa</t>
    </r>
    <r>
      <rPr>
        <sz val="10"/>
        <color theme="1"/>
        <rFont val="Arial"/>
        <family val="2"/>
      </rPr>
      <t xml:space="preserve">
</t>
    </r>
    <r>
      <rPr>
        <u/>
        <sz val="10"/>
        <color theme="1"/>
        <rFont val="Arial"/>
        <family val="2"/>
      </rPr>
      <t xml:space="preserve">
Debilidades en el almacenamiento de la documentación en el repositorio destinado para la ejecución de los PIDAR</t>
    </r>
    <r>
      <rPr>
        <sz val="10"/>
        <color theme="1"/>
        <rFont val="Arial"/>
        <family val="2"/>
      </rPr>
      <t xml:space="preserve">
Por lo anterior, se considera relevante mantener el hallazgo abierto, buscando que se soporte la ejecución continua de las mesas de control y el cumplimiento de compromisos derivados de estas (seguimiento en cada mesa de control).</t>
    </r>
  </si>
  <si>
    <t>Falta de seguimiento y elaboración y envió de los Informes de cada uno de los proyectos bajo la jurisdicción de la UTT 1.</t>
  </si>
  <si>
    <t>3.       Se remitirá un memorando a la VIP solicitando directrices, y la dirección del correo electrónico de planeación al cual se deberá remitir los informes.</t>
  </si>
  <si>
    <t xml:space="preserve">1.       Un memorando  </t>
  </si>
  <si>
    <t xml:space="preserve">Director/Supervisor de la UTT N° 1 </t>
  </si>
  <si>
    <t xml:space="preserve">Permanente </t>
  </si>
  <si>
    <r>
      <t xml:space="preserve">Diciembre 2023: </t>
    </r>
    <r>
      <rPr>
        <sz val="10"/>
        <color theme="1"/>
        <rFont val="Arial"/>
        <family val="2"/>
      </rPr>
      <t xml:space="preserve">Teniendo en cuenta la fecha de finalización de las acciones y que la Oficina de Control Interno no evidenció soportes para el cumplimiento de la acción y su respectiva meta esta será calificada como Incumplida. 
</t>
    </r>
    <r>
      <rPr>
        <b/>
        <sz val="10"/>
        <color theme="1"/>
        <rFont val="Arial"/>
        <family val="2"/>
      </rPr>
      <t>Junio 2024:</t>
    </r>
    <r>
      <rPr>
        <sz val="10"/>
        <color theme="1"/>
        <rFont val="Arial"/>
        <family val="2"/>
      </rPr>
      <t xml:space="preserve"> La UTT realizó la entrega de la siguiente documentación. 
Memorando de fecha 17 de junio de 2024, con número de radicado 20243510050093, dirigido a Jefe de oficina de Planeación, con asunto, Reporte informes Formatos F-IMP-014 y F-IMP-006 Mes de Mayo 2024.
Si bien dicho memorando es dirigido a la Oficina de Planeación y no a la Vicepresidencia de Integración Productiva, se considera el mismo cumple el metido esperado por la acción, por ende se da cumplimiento a la misma.
</t>
    </r>
    <r>
      <rPr>
        <b/>
        <sz val="10"/>
        <color theme="1"/>
        <rFont val="Arial"/>
        <family val="2"/>
      </rPr>
      <t/>
    </r>
  </si>
  <si>
    <t xml:space="preserve">Frente al incumplimiento del Artículo 22, Numeral 8. del Decreto 2364 de 2015, que indica como obligación de las UTTs "Suministrar a la Oficina de Planeación, la información sobre el estado de avance de los proyectos integrales de desarrollo agropecuario y rural”, se emitió el memorando 20243510050093 del 17 de junio de 2024, remitiendo a la Oficina de Planeación los formatos F-IMP-006 y F-IMP-014 de seguimiento a la implementación de PIDAR del mes de mayo de 2024, y requieriendo instrucciones para continuar con dicho reporte.
Dado que este lineamiento corresponde a un Decreto Ley de creación de la entidad, se considera que se debe continuar con el seguimiento a la presente acción a fin de determinar el cumplimiento al mismo o las directrices que se impartan al respecto.
</t>
  </si>
  <si>
    <t>Vacíos Procedimentales en la designación del grupo Interdisciplinario y formatos para la estructuración de PIDAR.</t>
  </si>
  <si>
    <t xml:space="preserve">4.       Se remitirá un memorando a la Vicepresidencia de Integración Productiva indicando la necesidad de la contratación de los profesionales con Perfil profesional financiero y comercial, para la conformación del total del equipo estructurador y/o apoyo con profesionales de la Dirección de Acceso a Activos Productivos. </t>
  </si>
  <si>
    <t xml:space="preserve">1.       Un memorando a la VIP, solicitando la contratación de profesionales con perfil comercial y financiero para la UTT N° 1 </t>
  </si>
  <si>
    <t xml:space="preserve">Director UTT N° 1 </t>
  </si>
  <si>
    <r>
      <t xml:space="preserve">Diciembre 2023: </t>
    </r>
    <r>
      <rPr>
        <sz val="10"/>
        <color theme="1"/>
        <rFont val="Arial"/>
        <family val="2"/>
      </rPr>
      <t xml:space="preserve">Teniendo en cuenta la fecha de finalización de las acciones y que la Oficina de Control Interno no evidenció soportes para el cumplimiento de la acción y su respectiva meta esta será calificada como Incumplida. 
</t>
    </r>
    <r>
      <rPr>
        <b/>
        <sz val="10"/>
        <color theme="1"/>
        <rFont val="Arial"/>
        <family val="2"/>
      </rPr>
      <t xml:space="preserve">
Junio 2024:</t>
    </r>
    <r>
      <rPr>
        <sz val="10"/>
        <color theme="1"/>
        <rFont val="Arial"/>
        <family val="2"/>
      </rPr>
      <t xml:space="preserve"> La UTT realizó la entrega de la siguiente documentación.
Memorando de fecha 16 de diciembre de 2020, con número de radicado 20203510039723, dirigido a Vicepresidente de Integración Productiva, con asunto Solicitud de vinculación profesionales a la UTT N° 1.
De lo anterior se debe mencionar que el radicado presentado por la UTT se encuentra por fuera de los términos de ejecución de la acción, por ende no se considera como soporte para el cumplimiento de la acción.</t>
    </r>
  </si>
  <si>
    <t>Dado lo expuesto en el avance cualitativo, el soporte aportado por la UTT corresponde a un memorando de la vigencia 2020, lo cual se encuentra por fuera de los términos de ejecución de la acción, incluso, anterior a la ejecución de la auditoría. Por lo expuesto, la acción queda en estado cumplida vencida, y se sugiere validar la pertinencia de mantener la acción, analizando si la misma genera un impacto frente a lo observado en el hallazgo.</t>
  </si>
  <si>
    <t xml:space="preserve">5.       Mientras continúe la actualización y entre en funcionamiento el aplicativo Banco de proyectos se remitirá un memorando al equipo estructurador de las iniciativas en estructuración, en el cual se indicarán los roles de cada profesional. </t>
  </si>
  <si>
    <t xml:space="preserve">2.       Un memorando interno designando al equipo estructurador por cada iniciativa en estructuración. </t>
  </si>
  <si>
    <r>
      <t xml:space="preserve">Diciembre 2023: </t>
    </r>
    <r>
      <rPr>
        <sz val="10"/>
        <color theme="1"/>
        <rFont val="Arial"/>
        <family val="2"/>
      </rPr>
      <t xml:space="preserve">Teniendo en cuenta la fecha de finalización de las acciones y que la Oficina de Control Interno no evidenció soportes para el cumplimiento de la acción y su respectiva meta esta será calificada como Incumplida. 
</t>
    </r>
    <r>
      <rPr>
        <b/>
        <sz val="10"/>
        <color theme="1"/>
        <rFont val="Arial"/>
        <family val="2"/>
      </rPr>
      <t>Junio 2024:</t>
    </r>
    <r>
      <rPr>
        <sz val="10"/>
        <color theme="1"/>
        <rFont val="Arial"/>
        <family val="2"/>
      </rPr>
      <t xml:space="preserve"> La UTT realizó la entrega de la siguiente documentación. 
Memorando de fecha 09 de agosto de 2023, con número de radicado 20233000037713, dirigido a Dirección de Accesos Productivos Unidad Técnica Territorial No. 1, con asunto, Designación equipo estructurador etapa de factibilidad del Perfil con Código BP 3389 – 2023.  
Memorando de fecha 31 de agosto de 2023, con número de radicado 20233000041023, dirigido a Vicepresidencia de Proyectos, Dirección de Acceso a Activos productivos, Dirección de Comercialización y Dirección de Asistencia técnica de la Unidad Técnica territorial No.1, con asunto, Designación equipo estructurador etapa de factibilidad del Proyecto con código BP 3392 – 2023.
Memorando de fecha 04 de septiembre de 2023, con número de radicado 20233000041233, dirigido a Vicepresidencia de Proyectos, Dirección de Acceso a Activos productivos, Dirección de Comercialización y Dirección de Asistencia técnica de la Unidad Técnica territorial No.1, con asunto, Designación equipo estructurador etapa de factibilidad del Proyecto con código BP 3391 – 2023.
Soporte de Correo Electrónico Director UTT N° 1 - Designación Profesionales Estructuración e Implementación 2022.
Memorando de fecha 15 de septiembre de 2023, con número de radicado 20233510043553, dirigido a  Grupo Estructurador PIDAR UTT No.1, con asunto, Equipo estructurador etapa de factibilidad del perfil con código BP 3391-2023, código BP 3389-2023, código BP3392-2023.
Formato Excel que contiene los Perfiles en Estructuración Priorizados I Semestre 2022 UTT N° 1
Una vez analizada la información descrita anteriormente la OCI considera favorable el cumplimiento del plan de mejora. 
</t>
    </r>
    <r>
      <rPr>
        <b/>
        <sz val="10"/>
        <color theme="1"/>
        <rFont val="Arial"/>
        <family val="2"/>
      </rPr>
      <t/>
    </r>
  </si>
  <si>
    <r>
      <t xml:space="preserve">
Una vez validado el cumplimiento de la acción con los soportes paortados por la UTT, se considera estos se corrigen lo observado en el hallazgo respecto a </t>
    </r>
    <r>
      <rPr>
        <i/>
        <sz val="10"/>
        <color theme="1"/>
        <rFont val="Arial"/>
        <family val="2"/>
      </rPr>
      <t>"Falta de evidencias de la conformación del grupo estructurador de PIDAR y e. Falta de soportes de la Designación del Líder Estructurador"</t>
    </r>
    <r>
      <rPr>
        <sz val="10"/>
        <color theme="1"/>
        <rFont val="Arial"/>
        <family val="2"/>
      </rPr>
      <t xml:space="preserve">, en donde se ha logrado documentar la conformación de los equipos estructuradores de cada proyecto, según la competencia del personal y experticia requerida.
Por lo anterior, la presente acción se considera como Efectiva.
</t>
    </r>
  </si>
  <si>
    <t>Inconsistencias en la notificación de resoluciones de Habilitación de EPSEAS y extemporaneidad en la revisión y respuesta en los requisitos Habilitantes</t>
  </si>
  <si>
    <t>Falta de claridad en los criterios procedimentales establecidos</t>
  </si>
  <si>
    <t>Realizar la notificación de habilitación a la EPSEA por parte de la UTT y/o DAT de acuerdo a lo establecido en el procedimiento y conservar soporte de ello</t>
  </si>
  <si>
    <t>Soporte de notificación de Resolución de habilitación</t>
  </si>
  <si>
    <t>Persona UTT y/o Personal Dirección Asistencia Técnica</t>
  </si>
  <si>
    <r>
      <t xml:space="preserve">Nota: </t>
    </r>
    <r>
      <rPr>
        <u/>
        <sz val="10"/>
        <color theme="1"/>
        <rFont val="Arial"/>
        <family val="2"/>
      </rPr>
      <t>Plan de mejoramiento reformulado en virtud de la solicitud presentada por la UTT a través de memorando N° 20243510049743</t>
    </r>
    <r>
      <rPr>
        <sz val="10"/>
        <color theme="1"/>
        <rFont val="Arial"/>
        <family val="2"/>
      </rPr>
      <t xml:space="preserve">
En virtud de lo dispuesto en la acción,la UTT aportó como evidencia los soportes de notificaciones de habilitación de EPSEA por correo electrónico de FUPARCIS, FUNDACIÓN CHIRIGUA, ASOPROTECCO, UNIVERSIDAD DEL MAGDALENA Y CORPORACIÓN GEPROYECTOS, teniendo presente que las solicitudes de habilitación fueron gestionadas desde la territorial en 2023.</t>
    </r>
  </si>
  <si>
    <t>Plan modificado mediante memorando 20243510049743 del 14 de junio de 2024 (Ajuste acción)</t>
  </si>
  <si>
    <r>
      <t xml:space="preserve">Teniendo en cuenta que el hallazgo se generó por omisión al criterio vigente en su momento, en el cual se señalaba que la UTT tenía la responsabilidad de notificar las Resoluciones de habilitación de EPSEAS, en visita realizada a la territorial entre el 11 y 14 dejunio de 2024, se informó que, para el proceso de habilitación, La UTT luego de la verificación documental remite al nivel central para evaluación, quienes son los que se encargan de realizar la evaluación final, y ante el cumplimiento de requisitos, es desde allí que se realiza el proceso de notificar a la empresa y a la UTT se le remite copia de la notificación de habilitación, que reposa en el correo electtónico del director.
Al respecto, se debe mencionar que, el procedimiento PR-SPE-001 versión 3, ajustado en marzo de 2023, en el numeral 6 "Desarrollo", en su actividad 16 estableció siguiente: </t>
    </r>
    <r>
      <rPr>
        <i/>
        <sz val="10"/>
        <color theme="1"/>
        <rFont val="Arial"/>
        <family val="2"/>
      </rPr>
      <t>“Notificar Resolución que decide sobre la habilitación de  la EPSEA: El colaborador de la UTT o de la DAT encargado de las notificaciones  cita a la empresa que solicitó el trámite de Habilitación como EPSEA. El envío de  la citación se hará dentro de los cinco (5) días hábiles siguientes a la recepción de  la resolución por parte de la UTT o la DAT. La notificación se realiza acorde con lo  establecido en los artículos 67 y siguientes de la Ley 1437 de 2011, dejando  constancia en la respectiva acta (F-SPE009). Si se realiza la notificación por  correo electrónico se deja constancia de entrega que se anexará a la carpeta. Una vez surtido el trámite de notificación el colaborador de la UTT o de la DAT que haya realizado la Notificación cargará en el Expediente del sistema documental Orfeo de cada EPSEA dentro de los cinco (5) días siguientes a la notificación los  documentos soportes que dieron paso a la Habilitación o No de la misma”</t>
    </r>
    <r>
      <rPr>
        <sz val="10"/>
        <color theme="1"/>
        <rFont val="Arial"/>
        <family val="2"/>
      </rPr>
      <t>. 
Al respecto, teniendo en cuenta que en la actualidad el criterio que dio origen al hallazgo fue modificado y da viabilidad para o la UTT o la Dirección de asistencia Técnica notifiquen las resoluciones de habilitación, y de acuerdo con las evidencias de cumplimiento de la acción, se puede concluir que es viable cerrar el hallazgo ante la adecuada ejecución del control vigente.</t>
    </r>
  </si>
  <si>
    <t>Falta de soporte documental para la verificación de lineamientos normativos y/o procedimentales frente a la Atención de PQRSD por parte de la Unidad Técnica Territorial</t>
  </si>
  <si>
    <t>Debilidades en el seguimiento a la gestión Peticiones, Quejas, Reclamos, Sugerencias y Denuncias (PQRSD).</t>
  </si>
  <si>
    <t xml:space="preserve"> Seguimiento semanal a la matriz de PQRSD con el fin de recordar por correo electrónico a los profesionales de la UTT1 las solicitudes que se encuentran próximas a vencer</t>
  </si>
  <si>
    <t>Correo electrónico semanal con resumen de solicitudes</t>
  </si>
  <si>
    <t>Profesional de gestión documental
Director UTT1</t>
  </si>
  <si>
    <t>Periódico</t>
  </si>
  <si>
    <t>Tania Valentina Peralta</t>
  </si>
  <si>
    <r>
      <rPr>
        <b/>
        <sz val="10"/>
        <color theme="1"/>
        <rFont val="Arial"/>
        <family val="2"/>
      </rPr>
      <t xml:space="preserve">Seguimiento 20 de diciembre de 2023: 
</t>
    </r>
    <r>
      <rPr>
        <sz val="10"/>
        <color theme="1"/>
        <rFont val="Arial"/>
        <family val="2"/>
      </rPr>
      <t xml:space="preserve">Para el cumplimiento de esta acción la UTT allegó a esta Oficina: 
1. Correo electrónico del 6 de mayo de 2022 con asunto "Seguimiento a PQRSD hasta el 30 de abril en la UTT 1.
2. Correlo electrónico del 14 de junio de 2022 con asunto "Seguimiento a radicados hasta el 10 de junio en la UTT 1.
3. Correo electrónico del 14 de julio de 2022 con asunto "Seguimeinto a Radicados hastsa 14 de julio en la UTT 1."
4. Correo electrónico del 19 de julio de 2022 con asunto "Seguimiento a radicados hasta 18 de julio en la UTT 1"
5. Correo electrónico del 25 de mayo de 2022 con asunto "Seguimiento a radicados hasta hoy 25 de mayo en la UTT 1"
De igual manera allegó las basses de PQRSD de los meses de febrero,marzo,abril,mayo,junio,julio,agosto,septiembre,octubre,noviembre y diciembre de 2022 y primer trimestre de 2023. 
Si bien la meta para esta accion esta definida como "Correo electrónico semanal con resumen de solicitudes" esta Oficina por medio de las evidencias remitidas pudo observar un seguimiento a las PQRSD, por lo que da la acción como cumplida.  </t>
    </r>
  </si>
  <si>
    <r>
      <t xml:space="preserve">Seguimiento 20 de diciembre de 2023: 
</t>
    </r>
    <r>
      <rPr>
        <sz val="10"/>
        <color theme="1"/>
        <rFont val="Arial"/>
        <family val="2"/>
      </rPr>
      <t xml:space="preserve">Teniendo en cuenta el cumplimiento de las acciones propuestas para subsanar el hallazgo, esta Oficina con el fin de validar la efectividad de las mismas procedió a extraer una muestra aleatoria de tres (3) radicados de las bases suministradas de las vigencias 2022 y 2023 para evidenciar el cumplimiento de lo establecido en el Procedimiento PR-PSC-001 Gestión de Peticiones, Quejas, Reclamos, Sugerencias, Denuncias y Felicitaciones - PQRSDF Numeral 4 DEFINICIONES 
"(...) Petición: Entiéndase por petición toda solicitud mediante la cual una persona puede acudirante las autoridades para que dentro de los términos que determine la ley, se le expida un pronunciamiento oportuno. Toda persona tiene derecho de presentar peticionesrespetuosas a las autoridades, por motivos de interés particular o general, y a obtener pronta resolución. El plazo para resolverla es dentro de los quince (15) días siguientes a su recepción." , sobre esto la Oficina obtuvo el siguiente resultado: 
Ver: Sharepoint - Evidencias - OCI-2022-014- 0. Efectividad
De acuerdo con lo anteriormente relacionado se evidencia que dos (2) de los tres (3) radicados, es decir, el 66% de a población evaluada cumplieron con los plazos dictados para dar respuesta por parte de la UTT, por lo que se considera pertinente dar el hallazgo como CERRADO, no sin antes extender la recomendación de continuar con el fortalecimiento de las actividades de control que permitan que se cumplan los tiempos de respuesta en la entidad. </t>
    </r>
  </si>
  <si>
    <t>Inconsistencias en el cumplimiento de las funciones 2 y 9 del decreto 2364 de 2015 relacionadas con el proceso de Asociatividad.</t>
  </si>
  <si>
    <t xml:space="preserve">Incumplimiento de las disposiciones para el reporte de información de inventarios de instancias de participación que operan en las regiones. </t>
  </si>
  <si>
    <t>Dar cumplimiento al Acuerdo de nivel de servicios entre la Vicepresidencia de Integración Productiva y la Vicepresidencia de Proyectos, en lo que respecta a la elaboración y reporte de los inventarios de CDMR, CONSEAS y OSCPR.</t>
  </si>
  <si>
    <t>Correos electrónicos de reportes de información a la Dirección de Participación y Asociatividad</t>
  </si>
  <si>
    <t>Colaborador UTT N° 1</t>
  </si>
  <si>
    <r>
      <t xml:space="preserve">Nota: </t>
    </r>
    <r>
      <rPr>
        <u/>
        <sz val="10"/>
        <color theme="1"/>
        <rFont val="Arial"/>
        <family val="2"/>
      </rPr>
      <t>Plan de mejoramiento reformulado en virtud de la solicitud presentada por la UTT a través de memorando N° 20243510049743</t>
    </r>
    <r>
      <rPr>
        <sz val="10"/>
        <color theme="1"/>
        <rFont val="Arial"/>
        <family val="2"/>
      </rPr>
      <t xml:space="preserve">
En virtud de lo dispuesto en la acción,la UTT aportó como evidencia</t>
    </r>
    <r>
      <rPr>
        <b/>
        <sz val="10"/>
        <color theme="1"/>
        <rFont val="Arial"/>
        <family val="2"/>
      </rPr>
      <t xml:space="preserve"> </t>
    </r>
    <r>
      <rPr>
        <sz val="10"/>
        <color theme="1"/>
        <rFont val="Arial"/>
        <family val="2"/>
      </rPr>
      <t>lo siguiente:
1. Correo del 22 de junio de 2023, mediante el cual se remitió las bases de inventarios de los CONSEA, CMDR y OSCPR dela UTT1, que abarca los departamentos de Magdalena, Cesar y La Guajira desde la UTT a la DPA.
2. Correo del 15 de Diciembre de 2023, mediante el cual se remitió las bases de inventarios de los CONSEA, CMDR y OSCPR dela UTT1, que abarca los departamentos de Magdalena, Cesar y La Guajira desde la UTT a la DPA.</t>
    </r>
  </si>
  <si>
    <r>
      <t xml:space="preserve">A partir de lo evidenciado en el avance cualitativo, y teniendo en cuenta que el hallazgo se originó por incumplimiento de la función N° 9 del artículo 22 del Decreto 2364 de 2015 respecto a la consolidación de inventarios de las instancias de participación que operan en las regiones y el de las organizaciones sociales, comunitarias y productivas, se debe mencionar que frente a ello la Entidad expidió el </t>
    </r>
    <r>
      <rPr>
        <i/>
        <sz val="10"/>
        <color theme="1"/>
        <rFont val="Arial"/>
        <family val="2"/>
      </rPr>
      <t>"Acuerdo de nivel de servicios entre la Vicepresidencia de Integración Productiva y la Vicepresidencia de Proyectos Circular 065 del 15 de julio de 2020 - Ley 1712 de 2014 - Artículos 22 y 26 del Decreto 2364 de 2015"</t>
    </r>
    <r>
      <rPr>
        <sz val="10"/>
        <color theme="1"/>
        <rFont val="Arial"/>
        <family val="2"/>
      </rPr>
      <t>, a través del cual se reglamenta el reporte de inventarios de organizaciones sociales, comunitarias y productivas y las instancias de participación que operan en las regiones. Producto de ello, la Oficina de Control Interno evidenció que se ha dado cumplimiento por parte de la territorial al reporte de los inventarios de CONSEA, CDMR y OSCPR de acuerdo con la periodicidad que señala dicho acuerdo y atendiendo los plazos que la Dirección de Asistencia Técnica interpone.
Aunado a lo anterior, en visita realizada del 11 al 14 de junio de 2024, la territorial manifestó que se encuentra consolidando la información, a través de comunicación individual a cada entidad territorial para el reporte que se debe realizar al nivel central el 15 de julio de 2024, de acuerdo con el plazo dado por la DPA. Esta actividad además busca promover la oferta institucional de la ADR en cuanto al apoyo en fomento a la asociatividad.
Dado lo expuesto, se considera por parte de la Oficina de Control Interno existen fundamentos que sustentan correctivos frente a lo expuesto en el hallazgo, por lo cual se da por cerrado el mismo.</t>
    </r>
  </si>
  <si>
    <t>INFORME 2023 (OCI-2023-021)</t>
  </si>
  <si>
    <t>Auditoría Interna Especial a la Supervisión de contratos en Unidades Técnicas Territoriales</t>
  </si>
  <si>
    <t>Debilidades en el cumplimiento de las funciones de supervisión del contrato de administración, operación y conservación N° 748 de 2019 suscrito entre la Agencia de Desarrollo Rural y la Asociación de Usuarios del Distrito de Adecuación de Tierras del Rio Tucurinca- ASOTUCURINCA</t>
  </si>
  <si>
    <t>Desconocimiento del supervisor y equipo de apoyo de algunas cláusulas contractuales establecidas en el contrato 748 de 2019.</t>
  </si>
  <si>
    <t>Se efectuará reunión entre la UTT 1 y ASOTUCURINCA, para designar y legalizar el Comité de Seguimiento y Evaluación del 
Contrato 748 de 2019.</t>
  </si>
  <si>
    <t>Designación de 1 comité de Seguimiento y Evaluación y elaboración del Acta respectiva, por el abogado</t>
  </si>
  <si>
    <t>Director UTT
Contratista UTT</t>
  </si>
  <si>
    <t>19/12/2023
19/06/2024</t>
  </si>
  <si>
    <t>Tania Valentina Peralta
Maicol Stiven Zipamocha</t>
  </si>
  <si>
    <r>
      <rPr>
        <b/>
        <sz val="10"/>
        <color theme="1"/>
        <rFont val="Arial"/>
        <family val="2"/>
      </rPr>
      <t xml:space="preserve">Seguimiento 19 de diciembre de 2023: 
</t>
    </r>
    <r>
      <rPr>
        <sz val="10"/>
        <color theme="1"/>
        <rFont val="Arial"/>
        <family val="2"/>
      </rPr>
      <t xml:space="preserve">Teniendo en cuenta que la visita de seguimiento a Planes de Mejoramiento fue realizada desde la Oficina de Control Interno el 27 de julio de 2023 y la auditoría que originó este hallazgo finalizó el 31 de julio de 2023, no se realizó solicitud de información ni observaciones sobre las acciones propuestas, sin embargo, y teniendo en cuenta la fecha de finalización de las actividades se solicita a la UTT No. 1 allegar a esta Oficina las respectivas evidencias que permitan validar el cumplimiento de las acciones indicadas para la subsanación del hallazgo, de este modo la acción será calificada como abierta.
</t>
    </r>
    <r>
      <rPr>
        <b/>
        <sz val="10"/>
        <color theme="1"/>
        <rFont val="Arial"/>
        <family val="2"/>
      </rPr>
      <t>Seguimiento 19 de junio de 2024:</t>
    </r>
    <r>
      <rPr>
        <sz val="10"/>
        <color theme="1"/>
        <rFont val="Arial"/>
        <family val="2"/>
      </rPr>
      <t xml:space="preserve">
La Oficina de Control Interno realizó visita a la UTT N° 1 entre el 11 y 14 de junio de 2024, con el fin de realizar seguimiento a los planes de mejoramiento, en la cual no se logró concertar mesa de trabajo con el personal que tiene a su cargo las actividades asociadas al proceso de Adecuación de Tierras. Al respecto, a través de correo electrónico se informó de la documentación necesaria para realizar las verificaciones por parte de la OCI, socitando fuera aportada a más tardar el 19 de junio de 2024, sobre lo cual no hubo respuesta, por lo cual la presente acción queda en estado INCUMPLIDA - VENCIDA.</t>
    </r>
  </si>
  <si>
    <r>
      <rPr>
        <sz val="10"/>
        <color theme="1"/>
        <rFont val="Arial"/>
        <family val="2"/>
      </rPr>
      <t xml:space="preserve">De acuerdo con lo indicado en el avance cualitativo de las acciones, se solicita se allegue a esta oficina los soportes que sustenten el cumplimiento de las acciones y gestiones que permitan la subsanación del hallazgo </t>
    </r>
    <r>
      <rPr>
        <i/>
        <sz val="10"/>
        <color theme="1"/>
        <rFont val="Arial"/>
        <family val="2"/>
      </rPr>
      <t>"</t>
    </r>
    <r>
      <rPr>
        <b/>
        <i/>
        <sz val="10"/>
        <color theme="1"/>
        <rFont val="Arial"/>
        <family val="2"/>
      </rPr>
      <t>Debilidades en el cumplimiento de las funciones de supervisión del contrato de administración, operación y conservación N° 748 de 2019 suscrito entre la Agencia de Desarrollo Rural y la Asociación de Usuarios del Distrito de Adecuación de Tierras del Rio Tucurinca- ASOTUCURINCA".</t>
    </r>
    <r>
      <rPr>
        <b/>
        <sz val="10"/>
        <color theme="1"/>
        <rFont val="Arial"/>
        <family val="2"/>
      </rPr>
      <t xml:space="preserve">
</t>
    </r>
    <r>
      <rPr>
        <sz val="10"/>
        <color theme="1"/>
        <rFont val="Arial"/>
        <family val="2"/>
      </rPr>
      <t>Teniendo en cuenta la ausencia de soportes, el hallazgo permanece en estado ABIERTO.</t>
    </r>
  </si>
  <si>
    <t>Diferentes cambios de supervisión y la no realización de empalme entre los mismos.</t>
  </si>
  <si>
    <t>Hacer un oficio dirigido al gerente de Asotucurinca, solicitándole
puntualidad en los informes mensuales los cuales deben ser presentados a más tardar los días 15 y 20 después de vencido el mes o bimestre</t>
  </si>
  <si>
    <t>Hacer 1 oficio de solicitud de puntualidad en los informes, dirigido al gerente de  Asotucurinca</t>
  </si>
  <si>
    <t xml:space="preserve">11-ago-2023
</t>
  </si>
  <si>
    <t>Enviar nuevamente a la VGC, los informes bimestrales de Julio Agosto 2021, Mayo-Junio 2022, Julio-Agosto 2022, Enero-Febrero 2023 y Marzo-Abril 2023, para que sean colgados en el SECOP 1</t>
  </si>
  <si>
    <t>Recopilar informes y Hacer un memorando de envío de los 5 informes de supervisión bimestrales no colgados en Secop 1, dirigido al VGC.</t>
  </si>
  <si>
    <t>Debilidad en el cumplimiento de las actividades de supervisión, por falta del personal de apoyo en la supervisión</t>
  </si>
  <si>
    <t>Hacer un Memorando para los funcionarios de carrera, indicándole que deben enviar los informes de supervisión del Contrato 7482019, cuando no haya contratistas de apoyo a la supervisión</t>
  </si>
  <si>
    <t>Hacer un memorando dirigido a los funcionarios de carrera administrativa, para 
que se encarguen de elaborar y enviar los 
Informes de Supervisión</t>
  </si>
  <si>
    <t>Hacer un nuevo Plan de Trabajo para el seguimiento de la 
administración, operación y conservación de los distritos de 
Tucurinca, Aracataca y Río Frío.</t>
  </si>
  <si>
    <t>Hacer un nuevo Plan de Trabajo para el seguimiento de los Distritos acorde al Manual de supervisión de Contratos</t>
  </si>
  <si>
    <t>Hacer un oficio dirigido al gerente de Asotucurinca, solicitándole el envío oficial al supervisor, de las facturas de compra de bienes devolutivos como la Guadañadora y la Hidrolavadora</t>
  </si>
  <si>
    <t>Hacer un memorando para el gerente de Asotucurinca sobre el envío de las facturas de compra de bienes devolutivos</t>
  </si>
  <si>
    <t>Debilidades en el cumplimiento de las funciones de supervisión de la Ejecución de los Proyectos Integrales de Desarrollo Agropecuario y Rural con enfoque territorial PIDAR ejecutados bajo modalidad Directa.</t>
  </si>
  <si>
    <t xml:space="preserve">Deficiencia en la utilización del repositorio de información dispuesto por la ADR para los proyectos PIDAR.
</t>
  </si>
  <si>
    <t>1. Proceder con el cargue de Formatos F DER-001 acta de reunión, Formato F DER-002 listado de asistencia y Formato F-IMP-013 Visita de Verificación de Actividades del PIDAR modalidad ejecución Directa, de las visitas de verificación realizadas en el marco de la implementación de los PIDAR</t>
  </si>
  <si>
    <t>Cargue documental de los soportes de ejecución de las visitas de verificación realizada en virtud del ejercicio de supervisión y apoyo a la supervisión</t>
  </si>
  <si>
    <t xml:space="preserve">Director Técnico 
Territorial
Apoyo a la supervisión </t>
  </si>
  <si>
    <r>
      <rPr>
        <b/>
        <sz val="10"/>
        <color theme="1"/>
        <rFont val="Arial"/>
        <family val="2"/>
      </rPr>
      <t xml:space="preserve">Seguimiento 19 de diciembre de 2023: 
</t>
    </r>
    <r>
      <rPr>
        <sz val="10"/>
        <color theme="1"/>
        <rFont val="Arial"/>
        <family val="2"/>
      </rPr>
      <t xml:space="preserve">Teniendo en cuenta que la visita de seguimiento a Planes de Mejoramiento fue realizada desde la Oficina de Control Interno el 27 de julio de 2023 y la auditoría que originó este hallazgo finalizó el 31 de julio de 2023, no se realizó solicitud de información ni observaciones sobre las acciones propuestas, sin embargo, y teniendo en cuenta la fecha de finalización de las actividades se solicita a la UTT No. 1 allegar a esta Oficina las respectivas evidencias que permitan validar el cumplimiento de las acciones indicadas para la subsanación del hallazgo, de este modo la acción será calificada como abierta. 
</t>
    </r>
    <r>
      <rPr>
        <b/>
        <sz val="10"/>
        <color theme="1"/>
        <rFont val="Arial"/>
        <family val="2"/>
      </rPr>
      <t xml:space="preserve">Seguimiento junio de 2024:
</t>
    </r>
    <r>
      <rPr>
        <sz val="10"/>
        <color theme="1"/>
        <rFont val="Arial"/>
        <family val="2"/>
      </rPr>
      <t xml:space="preserve">
 La UTT realizó la entrega de la siguiente documentación:
Un Formato F-IMP-013 de fecha 03 de agosto de 2023 cuyo objeto fue realizar la visita de verificación a predios de los beneficiarios y seguimiento a ejecución de la contrapartida del PIDAR 552 de 2021, se anexa Informe de la visita, evidencia fotográfica y listado de asistencia. 
Pantallazo donde se evidencia el cargue de la visitas de verificación al PIDAR 552 de 2021 en el SharePoint
Mediante la información entregada por la UTT se evidencian los soportes para determinar el cumplimiento de la meta.</t>
    </r>
  </si>
  <si>
    <t>A partir de la información aportada por la UTT, la Oficina de Control Interno evidenció que para el PIDAR 552 de 2021 se llevó a cabo visita de verificación en campo con el fin de verificar la ejecución de la contrapartida. Dichos documentos se encuentran cargados en el repositorio destinado para ello, como consta en los soportes suministrados a la OCI, con lo cual se puede dar por cumplida la acción.
En la visita realizada a la UTT entre el 11 y 14 de junio de 2024, se recomendó a la UTT que esta actividad debe ser extensiva a todos los proyectos de acuerdo con los lineamientos aplicables, aún más cuando la actividad está generalizada, es decir, se considera se garantizaría para todos los proyectos. Por ende, se considera pertinente continuar con el seguimiento al presente hallazgo, a fin de corroborar se esté ejecutando las visitas de verificación que menciona el numeral 5.11. "VISITAS DE VERIFICACIÓN A LA EJECUCIÓN", del procedimiento PR-IMP-004 "EJECUCIÓN DE LOS PROYECTOS INTEGRALES DE DESARROLLO AGROPECUARIO Y RURAL CON ENFOQUE TERRITORIAL A TRAVÉS DE MODALIDAD DIRECTA".</t>
  </si>
  <si>
    <t>2. Generar una lista de chequeo con toda la documentación que debe reposar en el expediente del PIDAR, con el objetivo de 
saber cuál está pendiente y poder actualizar esta información</t>
  </si>
  <si>
    <t>Aplicar lista de chequeo por PIDAR en 
implementación o cierre, la cual debe reposar en el expediente</t>
  </si>
  <si>
    <r>
      <rPr>
        <b/>
        <sz val="10"/>
        <color theme="1"/>
        <rFont val="Arial"/>
        <family val="2"/>
      </rPr>
      <t xml:space="preserve">Seguimiento 19 de diciembre de 2023: 
</t>
    </r>
    <r>
      <rPr>
        <sz val="10"/>
        <color theme="1"/>
        <rFont val="Arial"/>
        <family val="2"/>
      </rPr>
      <t xml:space="preserve">Teniendo en cuenta que la visita de seguimiento a Planes de Mejoramiento fue realizada desde la Oficina de Control Interno el 27 de julio de 2023 y la auditoría que originó este hallazgo finalizó el 31 de julio de 2023, no se realizó solicitud de información ni observaciones sobre las acciones propuestas, sin embargo, y teniendo en cuenta la fecha de finalización de las actividades se solicita a la UTT No. 1 allegar a esta Oficina las respectivas evidencias que permitan validar el cumplimiento de las acciones indicadas para la subsanación del hallazgo, de este modo la acción será calificada como abierta. 
</t>
    </r>
    <r>
      <rPr>
        <b/>
        <sz val="10"/>
        <color theme="1"/>
        <rFont val="Arial"/>
        <family val="2"/>
      </rPr>
      <t xml:space="preserve">Seguimiento junio de 2024:
</t>
    </r>
    <r>
      <rPr>
        <sz val="10"/>
        <color theme="1"/>
        <rFont val="Arial"/>
        <family val="2"/>
      </rPr>
      <t xml:space="preserve">
 La UTT realiza la entrega de la siguiente documentación:
Dos (2) formatos Excel nombrados cono Lista de Chequeo, correspondientes a los PIDAR 552 de 2021 y 341 de 2020 los cuales se encuentran en ejecución. 
Frente a dichos documentos, la OCI evidenció que estos correspondía a formatos  F-DOC-004 "Control de Registros" asociados al proceso de Gestión Documental para el control de los expedientes físicos y por ende, no se puede tomar como  la lista de chequeo que permita verificar la completitud de la información de cada PIDAR.
Por otra parte, en acta de visita de seguimiento a los planes, se acordó la entrega de la aplicación de dicha lista de chequo para dos (2) PIDAR cerrados y dos (2) en ejecución, conforme a lo anterior la OCI no puede validar el cumplimiento de la acción.
</t>
    </r>
  </si>
  <si>
    <t>La Oficina de Control Interno considera que la acción propuesta corresponde a un control adicional a través del cual la UTT puede corroborar la existencia de la totalidad d edocumentación derivada de la ejecución de un PIDAR, así como buscando con ello garantizar su integridad (completitud en diligenciamiento y firmas). No obstante, las evidencias aportadas no corresponden a lo estipulado en la acción de mejoramiento, pues estos formatos son un control del expediente físico para la transferencia de archivo.
Por lo expuesto, la acción quedó en estado INCUMPLIDA - VENCIDA, y se sugiere a la UTT llevar a cabo las gestiones que permitan soportar su cumplimiento.</t>
  </si>
  <si>
    <t xml:space="preserve">3. Realizar mesas de trabajo periódicas con el equipo de la UTT, para revisar los expedientes de los PIDAR que se tienen en ejecución y validar los soportes faltantes o que aún no se han cargado con el fin de mantener los expedientes actualizados.
</t>
  </si>
  <si>
    <t>Continuar con la realización de comités mensuales de seguimiento a los PIDAR, con la participación de los profesionales responsables según designación</t>
  </si>
  <si>
    <r>
      <rPr>
        <b/>
        <sz val="10"/>
        <color theme="1"/>
        <rFont val="Arial"/>
        <family val="2"/>
      </rPr>
      <t xml:space="preserve">Seguimiento 19 de diciembre de 2023: 
</t>
    </r>
    <r>
      <rPr>
        <sz val="10"/>
        <color theme="1"/>
        <rFont val="Arial"/>
        <family val="2"/>
      </rPr>
      <t xml:space="preserve">Teniendo en cuenta que la visita de seguimiento a Planes de Mejoramiento fue realizada desde la Oficina de Control Interno el 27 de julio de 2023 y la auditoría que originó este hallazgo finalizó el 31 de julio de 2023, no se realizó solicitud de información ni observaciones sobre las acciones propuestas, sin embargo, y teniendo en cuenta la fecha de finalización de las actividades se solicita a la UTT No. 1 allegar a esta Oficina las respectivas evidencias que permitan validar el cumplimiento de las acciones indicadas para la subsanación del hallazgo, de este modo la acción será calificada como abierta. 
</t>
    </r>
    <r>
      <rPr>
        <b/>
        <sz val="10"/>
        <color theme="1"/>
        <rFont val="Arial"/>
        <family val="2"/>
      </rPr>
      <t xml:space="preserve">Seguimiento junio de 2024:
</t>
    </r>
    <r>
      <rPr>
        <sz val="10"/>
        <color theme="1"/>
        <rFont val="Arial"/>
        <family val="2"/>
      </rPr>
      <t xml:space="preserve">La UTT realiza la entrega de la siguiente documentación:
Acta mesa de Control diciembre 2023 F-DER-001, fechada del 14 y el 20 de diciembre de 2023, cuyo objeto fue: Realizar la mesa de control del mes de noviembre de 2023, para la verificación del avance técnico, administrativo y financiero de los PIDAR en ejecución en la UTT1. 
Acta mesa de Control diciembre 2023 F-DER-001, fechada del 18 y el 21 marzo de 2024, cuyo objeto fue: Realizar la mesa de control de los meses de febrero y marzo de 2024, para la verificación del avance técnico, administrativo y financiero de los PIDAR en ejecución en la UTT1. 
Acta mesa de Control diciembre 2023 F-DER-001, fechada del 22 y el 24 abril de 2024, cuyo objeto fue: Realizar la mesa de verificación de la ejecución de los PIDAR de la UTT 1, del mes de abril de 2024. Para la revisión del avance técnico, administrativo y financiero. </t>
    </r>
  </si>
  <si>
    <r>
      <rPr>
        <sz val="10"/>
        <color theme="1"/>
        <rFont val="Arial"/>
        <family val="2"/>
      </rPr>
      <t>La Oficina de Control Interno evidenció que la UTT, en conjunto con la Dirección de Seguimiento y Control llevó a cabo mesas de control en los meses de diciembre 2023, febrero, marzo y abril de 2024, a través de las cuales se realiza un seguimiento técnico a la implementación de los PIDAR en la zona de jurisdicción de la UTT. en dichas mesas se analizan, entre otros aspectos, las actividades asociadas a la gestión documental de cada PIDAR.</t>
    </r>
    <r>
      <rPr>
        <b/>
        <sz val="10"/>
        <color theme="1"/>
        <rFont val="Arial"/>
        <family val="2"/>
      </rPr>
      <t xml:space="preserve">
</t>
    </r>
    <r>
      <rPr>
        <sz val="10"/>
        <color theme="1"/>
        <rFont val="Arial"/>
        <family val="2"/>
      </rPr>
      <t>Al respecto, la OCI considera dichas mesas de control como un punto clave para hacer seguimiento al cumplimiento de las diferentes actividades ligadas a la ejecución de los proyectos, sobre lo cual, es importante determinar la periodicidad de su ejecución dado lo dispuesto en la acción, aunado a que se evidencien los resultados de los compromisos asociados a la revisión o gestiones de completitud de la documentación que debe reposar frente a cada proyecto, y a la toma de correctivos frente a lo observado por la Dirección de Seguimiento y Control.
Por lo anterior, se considera relevante mantener la acción pendiente de efectividad, buscando que se soporte la ejecución continua de las mesas de control y el cumplimiento de compromisos derivados de estas (seguimiento en cada mesa de control), así como determinar su relación con la acción inmediatamente anterior.</t>
    </r>
  </si>
  <si>
    <t>Perdida de la información soporte de la ejecución de los PIDAR debido a rotación 
de funcionarios y contratistas de la territorial.</t>
  </si>
  <si>
    <t>4. Garantizar la existencia de la totalidad de informes mensuales de gestión del Encargo Fiduciario emitidos por FIDUAGRARIA, de los PIDAR.</t>
  </si>
  <si>
    <t>Un informe mensual emitido por FIDUAGRARIA cargado en el SharePoint de cada PIDAR</t>
  </si>
  <si>
    <r>
      <rPr>
        <b/>
        <sz val="10"/>
        <color theme="1"/>
        <rFont val="Arial"/>
        <family val="2"/>
      </rPr>
      <t xml:space="preserve">Seguimiento 19 de diciembre de 2023: 
</t>
    </r>
    <r>
      <rPr>
        <sz val="10"/>
        <color theme="1"/>
        <rFont val="Arial"/>
        <family val="2"/>
      </rPr>
      <t xml:space="preserve">Teniendo en cuenta que la visita de seguimiento a Planes de Mejoramiento fue realizada desde la Oficina de Control Interno el 27 de julio de 2023 y la auditoría que originó este hallazgo finalizó el 31 de julio de 2023, no se realizó solicitud de información ni observaciones sobre las acciones propuestas, sin embargo, y teniendo en cuenta la fecha de finalización de las actividades se solicita a la UTT No. 1 allegar a esta Oficina las respectivas evidencias que permitan validar el cumplimiento de las acciones indicadas para la subsanación del hallazgo, de este modo la acción será calificada como abierta. 
</t>
    </r>
    <r>
      <rPr>
        <b/>
        <sz val="10"/>
        <color theme="1"/>
        <rFont val="Arial"/>
        <family val="2"/>
      </rPr>
      <t xml:space="preserve">Seguimiento junio de 2024:
</t>
    </r>
    <r>
      <rPr>
        <sz val="10"/>
        <color theme="1"/>
        <rFont val="Arial"/>
        <family val="2"/>
      </rPr>
      <t xml:space="preserve">La UTT realizo la entrega de la siguiente documentación.  
Pantallazo donde se evidencia la disposición el Share Point de los informes del encargo fiduciario de enero a diciembre de 2023, correspondientes al PIDAR 552 de 2021.
al respecto, la Oficina de Control interno considera se cumplimiento de lo dispuesto en la meta, respecto a evidenciar los informes mensuales de la fiduciaria en SharePoint. </t>
    </r>
  </si>
  <si>
    <t xml:space="preserve">La Oficina de Control Interno, a partir de los soportes aportados y registrados en la columna de avance cualitativo, considera se dio cumplimiento a la meta, respecto a evidenciar los informes fiduciarios, mensuales, cargados en SharePoint.
Al respecto, y de acuerdo con los términos en que se redactó la acción de mejoramiento, se consdiera relevante corroborar que se está dando adecuado trámite de análisis y conservación de los informes mencionados, por ende, se deberá verificar posteriormente la existencia de dichos informes en su respectivo repositorio.
Por lo anterior, la presente acción quedara cumplida, y deberá validarse posteriomente su efectividad.
</t>
  </si>
  <si>
    <t>5. Requerir la entrega del expediente actualizado del PIDAR según lista de chequeo, al momento de presentarse la rotación del personal designado como apoyo a la supervisión.</t>
  </si>
  <si>
    <t>Radicar memorando de solicitud de entrega de expedientes actualizados de los PIDAR al retiro del designado o nueva designación de apoyo a la supervisión.</t>
  </si>
  <si>
    <r>
      <rPr>
        <b/>
        <sz val="10"/>
        <color theme="1"/>
        <rFont val="Arial"/>
        <family val="2"/>
      </rPr>
      <t xml:space="preserve">Seguimiento 19 de diciembre de 2023: 
</t>
    </r>
    <r>
      <rPr>
        <sz val="10"/>
        <color theme="1"/>
        <rFont val="Arial"/>
        <family val="2"/>
      </rPr>
      <t xml:space="preserve">Teniendo en cuenta que la visita de seguimiento a Planes de Mejoramiento fue realizada desde la Oficina de Control Interno el 27 de julio de 2023 y la auditoría que originó este hallazgo finalizó el 31 de julio de 2023, no se realizó solicitud de información ni observaciones sobre las acciones propuestas, sin embargo, y teniendo en cuenta la fecha de finalización de las actividades se solicita a la UTT No. 1 allegar a esta Oficina las respectivas evidencias que permitan validar el cumplimiento de las acciones indicadas para la subsanación del hallazgo, de este modo la acción será calificada como abierta. 
</t>
    </r>
    <r>
      <rPr>
        <b/>
        <sz val="10"/>
        <color theme="1"/>
        <rFont val="Arial"/>
        <family val="2"/>
      </rPr>
      <t xml:space="preserve">Seguimiento junio de 2024:
</t>
    </r>
    <r>
      <rPr>
        <sz val="10"/>
        <color theme="1"/>
        <rFont val="Arial"/>
        <family val="2"/>
      </rPr>
      <t xml:space="preserve">
La UTT realizo la entrega de la siguiente documentación:
Memorando de fecha 15 de abril de 2024, con número de radicado 20243510031583,  mediante el cual se realizó la  solicitud de la entrega de información física y digital actualizada así como informe del estado acorde a la lista de chequeo de los PIDAR 793-2019, 820-2019 y 821-2021.</t>
    </r>
  </si>
  <si>
    <t>La Oficina de Control Interno evidenció el cumplimiento de la acción propuesto, al solicitar la entrega de los expedientes actualizados de los PIDAR por cambio de apoyo a la supervisión.
Al respecto, se considera el control busca garantizar la conservación de la trazabilidad de la información, por ende, es indispensable evidenciar que esta actividad es un control continuo, aunado a que se solicitó en el memorando la suscrición de un acta de constancia del cumplimiento de este trámite, de lo cual es relevante contar con dichos soportes o los correctivos solicitados por quien recibe.</t>
  </si>
  <si>
    <t>Debilidad en el cumplimiento de las actividades de supervisión, por falta de personal de apoyo en la supervisión</t>
  </si>
  <si>
    <t>6. Cumplimiento del procedimiento establecido en el numeral 5.5.2.9 Del Proceso de Entrega de Bienes, Insumos y/o Servicios</t>
  </si>
  <si>
    <t>Participación y suscripción del Acta por parte de la supervisión en la entrega y recibo a satisfacción de bienes e insumos y/o servicios, del  PIDAR modalidad de  Ejecución Directa</t>
  </si>
  <si>
    <t>Director Técnico 
Territorial</t>
  </si>
  <si>
    <r>
      <rPr>
        <b/>
        <sz val="10"/>
        <color theme="1"/>
        <rFont val="Arial"/>
        <family val="2"/>
      </rPr>
      <t xml:space="preserve">Seguimiento 19 de diciembre de 2023: 
</t>
    </r>
    <r>
      <rPr>
        <sz val="10"/>
        <color theme="1"/>
        <rFont val="Arial"/>
        <family val="2"/>
      </rPr>
      <t xml:space="preserve">Teniendo en cuenta que la visita de seguimiento a Planes de Mejoramiento fue realizada desde la Oficina de Control Interno el 27 de julio de 2023 y la auditoría que originó este hallazgo finalizó el 31 de julio de 2023, no se realizó solicitud de información ni observaciones sobre las acciones propuestas, sin embargo, y teniendo en cuenta la fecha de finalización de las actividades se solicita a la UTT No. 1 allegar a esta Oficina las respectivas evidencias que permitan validar el cumplimiento de las acciones indicadas para la subsanación del hallazgo, de este modo la acción será calificada como abierta. 
</t>
    </r>
    <r>
      <rPr>
        <b/>
        <sz val="10"/>
        <color theme="1"/>
        <rFont val="Arial"/>
        <family val="2"/>
      </rPr>
      <t xml:space="preserve">Seguimiento junio de 2024:
</t>
    </r>
    <r>
      <rPr>
        <sz val="10"/>
        <color theme="1"/>
        <rFont val="Arial"/>
        <family val="2"/>
      </rPr>
      <t>En visita de seguimiento a la Unidad Técnica Territorial, se informó que "en la actualidad, durante la entrega de insumos a los beneficiarios hace parte de este proceso al proveedor para que tanto la agencia como los beneficiarios puedan verificar lo adquirido, en busca de corroborar se dé cumplimiento a las especificaciones técnicas de los activos productivos contratados". 
En virtud de lo anteriorm en busca de soportar el complimiento de la acción y las mejoras existentes frente al proceso de entregas, se aportó la siguiente documentación:
PIDAR  402 de 2022 (Directo)
1. Plan Operativo de inversión
2. Acta a satisfacción de las generalidades de bienes entregados suscrita entre ADR, forma asociativa y proveedor 
3. Actas de entrega y recibo a satisfacción a beneficiarios 
4. Acta de verificación de bienes en la que participó la ADR, forma asociativa y proveedor 
PIDAR 209 DE 2018 (PIDAR Colectivo)
1. Plan Operativo de inversión
2. Acta de entrega a las Asociaciones 
De lo anterior se evidenció por parte de la OCI que los soportes asociados al PIDAR 402 de 2022 dan cumplimiento a la acción en lo que respecta a la verificación del cumplimiento de espeificaciones técnicas de los activos contratados previo a su entrega, toda vez que se observó que en 2 de abril de 2024 se realizó visita de verificación por parte del Director de la UTT, apoyo técnico, representante legal de la forma asociativa y la entidad proveedora, para validar los bienes a entregar en el marco del PIDAR previo a la entrega de beneficiarios, donde incluso, se observó que hubo situaciones que no cumplían a satisfacción lo contratado, lo cual fue corregido por el proveedor</t>
    </r>
  </si>
  <si>
    <t>Por parte de la OCI se observó que para el PIDAR 402 de 2022 se realizó verificación de especificaciones técnicas (calidad y cantidad), previo a la entrega a los beneficiarios. Aunado a ello se evidenció acta de entrega y/o recibido a satisacción del 12 de abril de 2024, suscrita por el Director de la UTT, representante lega y entidad proveedora, donde se certificó la entrega de los bienes de caracter colectivo, así como la entrega a los 95 beneficiarios de los activos de carácter individual, frente a lo cual se aportó la totalidad de actas de entrega a cada beneficiario, suscrita por el beneficiario, representante legal y Director de la UTT, en cumplimiento de lo establecido en el Procedimiento de Ejecución de los PIDAR, a través de modalidad directa - PR-IMP-004.
Al respecto, en visita de seguimiento a los planes de mejoramiento, la OCI recomiendó  a la OCI adoptar como un control general al interior de la UTT, la revisión de especificaciones de los insumos o bienes que se planeen entregar a los beneficiarios previo a la entrega formal a cada beneficiario, bien sea por ejecución directa o a través de convenios de cooperación, a finde asegurar no exista afectación de lo planteado en cada PIDAR, por ende, se considera relevante mantener la presente acción pendiente de efectividad, hasta tanto exista evidencia que demuestre la continuidad de esta actividad.</t>
  </si>
  <si>
    <t>ACCIONES  INFORME OCI-2020-034</t>
  </si>
  <si>
    <t>ACCIONES  INFORME OCI-2022-014</t>
  </si>
  <si>
    <t>ACCIONES  INFORME OCI-2023-021</t>
  </si>
  <si>
    <t>Auditoría Interna a la Unidad Técnica Territorial N° 5 - Medellin</t>
  </si>
  <si>
    <t>Inobservancia de las actividades de asesoría y acompañamiento a las asociaciones de usuarios de acuerdo con lo establecido en la función 15 del decreto 2364 de 2015 relacionadas con el proceso de Adecuación de tierras.</t>
  </si>
  <si>
    <t xml:space="preserve">Falta de personal </t>
  </si>
  <si>
    <t>Solicitar a la vicepresidencia de integración productiva posibilidad de contratar personal con rubro para el proceso técnico de acompañamiento a los distritos de pequeña escala</t>
  </si>
  <si>
    <t xml:space="preserve">contar con personal competente conforme el perfil profesional </t>
  </si>
  <si>
    <t xml:space="preserve">Director Técnico territorial  - Vicepresidente de Integración Productiva  </t>
  </si>
  <si>
    <r>
      <t xml:space="preserve">Seguimiento Julio 2024: </t>
    </r>
    <r>
      <rPr>
        <sz val="12"/>
        <color theme="1"/>
        <rFont val="Arial"/>
        <family val="2"/>
      </rPr>
      <t>Para la verificación al cumplimiento de acciones se remitio la siguiente información:
∙ Clausulado del contrato 6852023, lo observado dentro de la Cláusula 4- Obligaciones especificas del contratista además de lo establecido en el objeto "</t>
    </r>
    <r>
      <rPr>
        <i/>
        <sz val="12"/>
        <color theme="1"/>
        <rFont val="Arial"/>
        <family val="2"/>
      </rPr>
      <t>Prestar servicios profesionales a la Unidad Técnica Territorial No. 5 para realizar la caracterización, evaluación, formulación, implementación y valoración de los Planes y Proyectos Integrales de Desarrollo Agropecuario y Rural con Enfoque Territorial y apoyar la prestación del servicio público de adecuación de tierras conforme a la ley, procedimientos, manuales y documentos técnicos expedidos sobre la materia por la Agencia"</t>
    </r>
    <r>
      <rPr>
        <sz val="12"/>
        <color theme="1"/>
        <rFont val="Arial"/>
        <family val="2"/>
      </rPr>
      <t xml:space="preserve">
∙ Estudios Previos Contrato No.9452024, lo identificado en el numeral 2.1 Objeto "</t>
    </r>
    <r>
      <rPr>
        <i/>
        <sz val="12"/>
        <color theme="1"/>
        <rFont val="Arial"/>
        <family val="2"/>
      </rPr>
      <t xml:space="preserve">(...)  para apoyar el componente jurídico en la ejecución, y seguimiento a los distritos de adecuación de tierras (...)"
</t>
    </r>
    <r>
      <rPr>
        <sz val="12"/>
        <color theme="1"/>
        <rFont val="Arial"/>
        <family val="2"/>
      </rPr>
      <t xml:space="preserve">
Además de los apoyos transversales en los que se identifico:
∙ Estudios Previos Contrato No. 7872024, en el que se identifica en el numeral 2.1 Objeto </t>
    </r>
    <r>
      <rPr>
        <i/>
        <sz val="12"/>
        <color theme="1"/>
        <rFont val="Arial"/>
        <family val="2"/>
      </rPr>
      <t>"prestación de servicios profesionales a la utt 5 con sede en medellín, brindando acompañamiento jurídico en los trámites administrativos relacionados de la gestión para la intervención en territorio de los programas misionales de extensión agropecuaria, acceso a activos productivos, fortalecimiento comercial y de adecuación de tierras."</t>
    </r>
    <r>
      <rPr>
        <sz val="12"/>
        <color theme="1"/>
        <rFont val="Arial"/>
        <family val="2"/>
      </rPr>
      <t xml:space="preserve">
∙ Estudios Previos contrato No. 7942024, en el que se observo en el numeral 2.1 Objeto "</t>
    </r>
    <r>
      <rPr>
        <i/>
        <sz val="12"/>
        <color theme="1"/>
        <rFont val="Arial"/>
        <family val="2"/>
      </rPr>
      <t>prestación de servicios profesionales brindando apoyo jurídico, administrativo y contractual a la utt 5, en el marco de los programas para la intervención del territorio conforme a los procesos y procedimientos en temas PIDAR, extensión agropecuaria, adecuación de tierras y comercialización, propendiendo por la seguridad jurídica de los programas misionales."</t>
    </r>
    <r>
      <rPr>
        <sz val="12"/>
        <color theme="1"/>
        <rFont val="Arial"/>
        <family val="2"/>
      </rPr>
      <t xml:space="preserve">
∙ Estudios previos contrato No. 7162024, identificado en su númeral 2.1 Objeto "</t>
    </r>
    <r>
      <rPr>
        <i/>
        <sz val="12"/>
        <color theme="1"/>
        <rFont val="Arial"/>
        <family val="2"/>
      </rPr>
      <t>Prestación de servicios profesionales como apoyo transversal, brindando soporte jurídico, administrativo y contractual en los programas y proyectos relacionado con la gestión de las
Direcciones de Asistencia Técnica, de Adecuación de Tierras (...)"</t>
    </r>
  </si>
  <si>
    <r>
      <t xml:space="preserve">Teniendo en cuentas las circunstancias que generaron el hallazgo, de lo cual se trae a colación el criterio utilizado en el informe de auditoría, relacionado con:
</t>
    </r>
    <r>
      <rPr>
        <i/>
        <sz val="12"/>
        <color theme="1"/>
        <rFont val="Arial"/>
        <family val="2"/>
      </rPr>
      <t xml:space="preserve">Asesorar a las asociaciones de usuarios para que asuman directamente la responsabilidad de administrar, operar y conservar las obras en sus respectivos Distritos, en el marco de lo previsto en el artículo 15 de la Ley 41 de 1993.
</t>
    </r>
    <r>
      <rPr>
        <b/>
        <i/>
        <sz val="12"/>
        <color theme="1"/>
        <rFont val="Arial"/>
        <family val="2"/>
      </rPr>
      <t xml:space="preserve">
</t>
    </r>
    <r>
      <rPr>
        <sz val="12"/>
        <color theme="1"/>
        <rFont val="Arial"/>
        <family val="2"/>
      </rPr>
      <t>En cumplimiento de dicho lineamiento, se aportaron evidencias que validan el acercamiento constante con los distritos ademàs de una programación mediante cronograma así:
· Informe de comisión del 07 de mayo del 2024, en el municipio de Támesis - Antioquia, en el que se identifica el compromiso por parte de la Alcaldia a delegar profesionales jurídicos adecuados para hacer el análisis pertinente y necesario para recibir la administración del distrito de Otrabanda.
· Informe de comisión del 08 de mayo del 2024, en las veredas de la Mesa y San Isidro en Tàmesis-Antioquia, en la que se manifesto la intención de socializar el contrato de administración, operación y conservación mediante el cual la ADR busca formalizar el vinculo entre la agencia y las asociaciones de usuarios que en la actualidad son beneficiarios de los diversos sistemas de adecuación de tierra.
· Informe de comisión del 09 de mayo del 2024, en la vereda Quebrada Seca, Olaya- Antioquia, en la que se brindo una copia fisica del contrato de operación, para conocimiento del contenido con la tesorera del distrito Quebrada Seca.
· Informe de comisión del 07 de junio del 2024, en el municipio de Támesis - Antioquia, cuyo objeto se vio en una "</t>
    </r>
    <r>
      <rPr>
        <i/>
        <sz val="12"/>
        <color theme="1"/>
        <rFont val="Arial"/>
        <family val="2"/>
      </rPr>
      <t xml:space="preserve">Jornada de Capacitación a la asociación de usuarios del distrito de san isidro Támesis, asosanisidro en el área de asociatividad, extensión agropecuaria, área social, comercialización y acompañamiento jurídico correspondiente para expedición de documentación propia de una asociación organizada administrativamente."
· </t>
    </r>
    <r>
      <rPr>
        <sz val="12"/>
        <color theme="1"/>
        <rFont val="Arial"/>
        <family val="2"/>
      </rPr>
      <t xml:space="preserve">Informe de comisión del 8 de junio del 2024 en el en el municipio de Támesis - Antioquia, cuyo objeto se vio en una </t>
    </r>
    <r>
      <rPr>
        <i/>
        <sz val="12"/>
        <color theme="1"/>
        <rFont val="Arial"/>
        <family val="2"/>
      </rPr>
      <t xml:space="preserve">"Reunión con la junta directiva de asosanisidro para el análisis, y resolución de 
interrogantes que surgen del estudio del contrato de administración, operación y conservación del distrito de asosanisidro"
· </t>
    </r>
    <r>
      <rPr>
        <sz val="12"/>
        <color theme="1"/>
        <rFont val="Arial"/>
        <family val="2"/>
      </rPr>
      <t>Informe comisión del 12 de Junio del 2024, en la que se llevo a cabo  recolección de información de parte de la administración municipal acerca del distrito de riego de asoencenillos y la actualización de su junta directiva. - Asoencenillos.
· Informe de comisión del 13 de junio del 2024, en el municipio de Liborina - Antioquia, cuyo objeto establece "</t>
    </r>
    <r>
      <rPr>
        <i/>
        <sz val="12"/>
        <color theme="1"/>
        <rFont val="Arial"/>
        <family val="2"/>
      </rPr>
      <t xml:space="preserve">Desplazamiento a la vereda encenillos desde el casco urbano de Liborina con el fin 
de visitar el distrito de riego y verificar el funcionamiento del mismo y la vigencia de 
su asociación de usuarios."
</t>
    </r>
    <r>
      <rPr>
        <sz val="12"/>
        <color theme="1"/>
        <rFont val="Arial"/>
        <family val="2"/>
      </rPr>
      <t>Teniendo en cuenta lo anterior, si bien por si solas las acciones ejecutadas no sustentan ser efectivas,  se considera procedente el cierre del hallazgo teniendo en cuenta que la UTT ha realizado actividades de campo en busca de acompañar y asesorar a las asociaciones de usuarios a cargo de los Distritos de Adecuación de Pequeña escala de su jurisdicción. A esto se suma que la ADR construyó el MANUAL PARA LA ADMINISTRACIÓN, OPERACIÓN Y CONSERVACIÓN DE DISTRITOS DE ADECUACIÓN DE TIERRAS EN PEQUEÑA ESCALA (O RIEGO EN PEQUEÑA ESCALA), cuya versión inicial fue aprobada en agosto de 2022, con el cual se busca facilitar la ejecución de las labores por parte de las asociaciones, en cuanto a Administración, Operación y Conservación.
Dado lo expuesto, se encuentra procedente el cierre del hallazgo, recomendando a la UTT que en cada vigencia se elabore un plan de visitas para capactiar, asesorar y/o hacer seguimiento al cumplimiento de las labores a cargo de las asociaciones que administran distritos en su zona de jurisdicción.</t>
    </r>
  </si>
  <si>
    <t xml:space="preserve">Falta de capacitación en los procedimientos de seguimiento a los distritos de adecuación de tierras de pequeña escala </t>
  </si>
  <si>
    <t xml:space="preserve">Solicitar capacitación desde la Vicepresidencia de integración productiva – dirección de adecuación de tierras a la profesional contratada para la UTT5 </t>
  </si>
  <si>
    <t xml:space="preserve">Conocimiento de los procedimientos de seguimiento a los distritos de pequeña escala </t>
  </si>
  <si>
    <t xml:space="preserve">Contratista UTT5 </t>
  </si>
  <si>
    <r>
      <t xml:space="preserve">Seguimiento Julio 2024: </t>
    </r>
    <r>
      <rPr>
        <sz val="12"/>
        <color theme="1"/>
        <rFont val="Arial"/>
        <family val="2"/>
      </rPr>
      <t xml:space="preserve">Para la verificación al cumplimiento de la acción y meta propuesta se remitió la siguiente información:
· Listado de asistencia del 07 de mayo del 2024, cuyo objeto establece "trabajos a realizar (plan de trabajo) pequeña escala distritos UTT No. 5", en la que se indica capacitación programada para el martes 14 de mayo, se aporta adicional imagen de la mesa de trabajo sostenida.
· Se remite capacitación realizada el 14 de mayo del 2024, normativa para administración, operación y conservación en DAT de pequeña escala.
</t>
    </r>
  </si>
  <si>
    <t>Inobservancia de los lineamientos establecidos para la notificación de resoluciones de Habilitación de EPSEAS</t>
  </si>
  <si>
    <t>No se está cumpliendo por parte de la Dirección de Asistencia Técnica el procedimiento en el cual se establece que se remitirá y cargará en Share Point y se gestionara con el colaborador de la Unidad Técnica Territorial para que se proceda con la notificación</t>
  </si>
  <si>
    <t>Solicitar a la Dirección de Asistencia Técnica, después del vencimiento del término de evaluación de la información validada en la Unidad Técnica Territorial, la resolución por medio de la cual se decide sobre la habilitación de la EPSEA</t>
  </si>
  <si>
    <t>Que se remita la información para proceder con la citación y notificación de la Resolución por medio de la cual se decide sobre el proceso de habilitación de EPSEA</t>
  </si>
  <si>
    <t>Colaborador encargado de EPSEAS en la UTT</t>
  </si>
  <si>
    <r>
      <t xml:space="preserve">Seguimiento Julio 2024: </t>
    </r>
    <r>
      <rPr>
        <sz val="12"/>
        <color theme="1"/>
        <rFont val="Arial"/>
        <family val="2"/>
      </rPr>
      <t>Para la validación la UTT remitio la siguiente información:
· Resolución 643 del 26 septiembre del 2023 por la cual se habilita a Corporación Formamos como EPSEA, adicional para validar los terminos de la notificación se evidencia correo del 26/09/2023, con la notificación al representante legal de la habilitación.
· Resolución 698 del 20 de octubre del 2023, por la cual se habilita a la Federación Colombiana de Cannabis y Cañamo como EPSEA  adicional para validar los terminos de la notificación se evidencia memorando bajo radicado 20233550162272 del 23 de octubre del 2023 remitido cal representante legal y directo ejecutivo con la notificación.
· Resolución 780 del 28 de noviembre del 2023 por la cual se habilita a la Corporación Desarrollo Rural Integral CDRI, adicional para validar los terminos de la notificación se evidencia memorando bajo radicado 20233550212092 del 29 de noviembre de 2023.</t>
    </r>
    <r>
      <rPr>
        <b/>
        <sz val="12"/>
        <color theme="1"/>
        <rFont val="Arial"/>
        <family val="2"/>
      </rPr>
      <t xml:space="preserve">
· </t>
    </r>
    <r>
      <rPr>
        <sz val="12"/>
        <color theme="1"/>
        <rFont val="Arial"/>
        <family val="2"/>
      </rPr>
      <t>Resolución 505 del 03 de agosto del 2023, por la cual se habilita a Agroasesorias del Pacifico S.A.S., como EPSEA, adicional para validar los terminos de la notificación se evidencio correo electroico del 03/08/2023, con la notificación al representante legal de la habilitación.
· Resolución 586 del 07 de septiembre del 2023, por la cual se habilita a la Corporación soluciones tecnicas agropecuarioas, ambientales, agroforestales, servicios geoinformaticos y geoespaciales - AGROFORESTALESIG, adicional para validar los terminos de la notificación se evidencia correo electronico del 07/09/2023 y memorando bajo radicado 20233550161792 del 23/10/2023 al representante legal con la habilitación.
· Resolución 491 del 31 de julio del 2023, por la cual se habilita a SERVIPROYECT S.A.S., como EPSEA, adicional para validar los terminos de la notificación se evidencia correo del 01/08/2023, en la que se informa al representante legal sobre la habilitación. 
· Resolución 472 del 25 de julio del 2023, por la cual se habilita a KIBUTZIM S.A.S BIC como EPSEA, adicional para validar los terminos de la notificación se evidencia correo electronico del 27/07/2023 de comunicación con el representante legal de la habilitación-
· Resolución 425 del 07 de julio del 2023, por la cual se habilita a CULTUAGRO S.A.S, con la habilitación adicional para validar los terminos de la notificación se evidencia correo del 12/07/2023 con la comunicación al representante legal de la habilitación.
· Resolución 344 del 27 de junio del 2023, por la cual se habilita a la Corporación de estudios educaciñon e investigación ambiental - CEAM como EPSEA, adicional para validar los terminos de la notificación se evidencia correo del 27/06/2023 con la comunicación a la representante legal de la habilitación.
· Resolución 687 del 18 de octubre del 2023, por la cual se habilita la Provincia administrativa y de planeación DAP- del agua, bosques y el turismo del departamento de Antioquia, como EPSEA, adicional para validar los terminos de la notificación se evidencia bajo memorando 20233550163712 del 25 de octubre del 2023 con la comunicación al representante legal de la habilitación.
Adicional  se observó que la documentación se encuentra cargada en la herramienta SharePoint, carpeta Asistencia Tecnica, habilitación de EPSEAS 2023.</t>
    </r>
  </si>
  <si>
    <r>
      <rPr>
        <sz val="12"/>
        <color theme="1"/>
        <rFont val="Arial"/>
        <family val="2"/>
      </rPr>
      <t>En la información aportada</t>
    </r>
    <r>
      <rPr>
        <b/>
        <sz val="12"/>
        <color theme="1"/>
        <rFont val="Arial"/>
        <family val="2"/>
      </rPr>
      <t xml:space="preserve"> </t>
    </r>
    <r>
      <rPr>
        <sz val="12"/>
        <color theme="1"/>
        <rFont val="Arial"/>
        <family val="2"/>
      </rPr>
      <t>se corroboró la pertinencia en la notificación y un claro cumplimiento a lo establecido en el procedimiento de habilitación de las entidades prestadoras del servicio de extensión agropecuaria EPSEA (PR-SPE-001) V3 dentro del numeral 6. Desarrollo, actividad 16, en la que se indica "</t>
    </r>
    <r>
      <rPr>
        <i/>
        <sz val="12"/>
        <color theme="1"/>
        <rFont val="Arial"/>
        <family val="2"/>
      </rPr>
      <t xml:space="preserve"> El colaborador de la UTT o de la DAT encargado de las notificaciones cita a la empresa que solicitó el trámite de Habilitación como EPSEA. El envío de la citación se hará dentro de los cinco (5) días hábiles siguientes a la recepción de la resolución por parte de la UTT o la DAT.</t>
    </r>
    <r>
      <rPr>
        <sz val="12"/>
        <color theme="1"/>
        <rFont val="Arial"/>
        <family val="2"/>
      </rPr>
      <t>" siendo este criterio validado en las notificaciones respectivas en las que se cumplieron con los terminos establecidos, además de identificar una claridad especifica en el responsable de la notificación y sus tiempos, haciendo viable que dicha actividad la realicen las UTTs o el nivel central.
Dado lo expuesto, se considera viable el cierre del hallazgo.
Para futuras ocasiones en que la UTT deba formular el plan, se sugiere:
Realizar un adecuado análisis de la situación a fin de indetificar la causa raíz que originó la situación.
A partir de lo anterior, se deben proponer acciones que busquen mitigar o corregir dicha causa, propoendiendo que la misma se encuentre al alcance de las gestiones de la UTT, (cómo por ejemplo la meta acción N° 2 aquí dispuesta, la cual no dependía directamente de la UTT), evitando que esto dificulte su ejecución.</t>
    </r>
  </si>
  <si>
    <t>Desconocimiento u Omisión de los Lineamientos establecidos en el procedimiento y Normativa Vigente.</t>
  </si>
  <si>
    <t>Realizar mesas de trabajo con la VIP para aclarar el procedimiento de acuerdo con la normatividad vigente y definir puntualmente quien debe realizar la notificación de la habilitación de la Epsea</t>
  </si>
  <si>
    <t>Ajustar el procedimiento a la luz de la normatividad vigente</t>
  </si>
  <si>
    <t>Director Territorial y Colaborador encargado de EPSEAS en la UTTl</t>
  </si>
  <si>
    <r>
      <t xml:space="preserve">Seguimiento Julio 2024: </t>
    </r>
    <r>
      <rPr>
        <sz val="12"/>
        <color theme="1"/>
        <rFont val="Arial"/>
        <family val="2"/>
      </rPr>
      <t>Teniendo en cuenta que la meta establece la actualización del procdedimiento se valido:
· Procedimiento PR-SPE-001, correspondiente a la habilitación de las entidades prestadoras del servicio de extensión agropecuaria - EPSEA. En la que se observa la actualización el 27 de marzo del 2023, con el Ajuste de acuerdo con lo establecido en la resolución 111 de 2023, respecto a la competencia de la validación de las solicitudes de habilitación de EPSEA y la competencia (Resolución 371 de 2020) de la notificación de la resolución que habilita las EPSEA.</t>
    </r>
  </si>
  <si>
    <t>Omisión en el cumplimiento de las funciones N° 2 y N°9 del decreto 2364 de 2015 relacionadas con el proceso de Promoción y Apoyo a la Asociatividad.</t>
  </si>
  <si>
    <t xml:space="preserve">Falta de personal  </t>
  </si>
  <si>
    <t>Que el profesional que se contrata con rubro de asociatividad  sea un enlace entre la territorial y la dirección de participación y asociatividad, que permita un trabajo conjunto e informado de las actividades realizadas en territorio.</t>
  </si>
  <si>
    <t>Lograr un enlace eficiente entre la UTT y la DPA, para lograr mejores resultados</t>
  </si>
  <si>
    <t xml:space="preserve">Profesional contratado con rubro de asociatividad </t>
  </si>
  <si>
    <r>
      <t xml:space="preserve">Seguimiento Julio 2024: </t>
    </r>
    <r>
      <rPr>
        <sz val="12"/>
        <color theme="1"/>
        <rFont val="Arial"/>
        <family val="2"/>
      </rPr>
      <t xml:space="preserve">Para la verificación al cumplimiento de las acciones y metas propuestas se remitieron las siguientes evidencias:
</t>
    </r>
    <r>
      <rPr>
        <b/>
        <sz val="12"/>
        <color theme="1"/>
        <rFont val="Arial"/>
        <family val="2"/>
      </rPr>
      <t xml:space="preserve">
∙ </t>
    </r>
    <r>
      <rPr>
        <sz val="12"/>
        <color theme="1"/>
        <rFont val="Arial"/>
        <family val="2"/>
      </rPr>
      <t xml:space="preserve">Estudios previos del contrato 6672024, dentro del mismo se identifica en su numeral 2.6.1. Obligaciones específicas del contratista se hace alusión a la implementación en estrategias de sostenibilidad, fortalecimiento asociativo de acuerdo a la orferta institucional y demas enlazadas a estos componentes.
</t>
    </r>
    <r>
      <rPr>
        <b/>
        <sz val="12"/>
        <color theme="1"/>
        <rFont val="Arial"/>
        <family val="2"/>
      </rPr>
      <t xml:space="preserve">∙ </t>
    </r>
    <r>
      <rPr>
        <sz val="12"/>
        <color theme="1"/>
        <rFont val="Arial"/>
        <family val="2"/>
      </rPr>
      <t xml:space="preserve">Estudios previos del contrato 6432024, dentro del mismo se identifica en su numeral 2.6.1. Obligaciones específicas del contratista, en la que se observa alusión al apoyo en la implementación de estrategias relacionadas con sostenibilidad, fomento y fortalecimiento asociativo, para las poblaciones sujeto de atención de la oferta institucional.
</t>
    </r>
    <r>
      <rPr>
        <b/>
        <sz val="12"/>
        <color theme="1"/>
        <rFont val="Arial"/>
        <family val="2"/>
      </rPr>
      <t xml:space="preserve">∙ </t>
    </r>
    <r>
      <rPr>
        <sz val="12"/>
        <color theme="1"/>
        <rFont val="Arial"/>
        <family val="2"/>
      </rPr>
      <t xml:space="preserve">Estudios previos del contrato 6332024, lo observado en el numeral 2.6.1 Obligaciones específicas del contratista, en el que se especifica </t>
    </r>
    <r>
      <rPr>
        <b/>
        <sz val="12"/>
        <color theme="1"/>
        <rFont val="Arial"/>
        <family val="2"/>
      </rPr>
      <t xml:space="preserve">
</t>
    </r>
    <r>
      <rPr>
        <sz val="12"/>
        <color theme="1"/>
        <rFont val="Arial"/>
        <family val="2"/>
      </rPr>
      <t>el apoyo a la implementación de actividades relacionadas con la articulación institucional con entidades públicas y/o privadas para ejecutar las estrategias de sostenibilidad, fomento y fortalecimiento asociativo desde el orden territorial.</t>
    </r>
  </si>
  <si>
    <r>
      <t xml:space="preserve">Si bien dentro de las evidencias aportadas se identificó la ejecución de acciones tendientes a contrarestar las causas que dieron origen al hallazgo, este se deja abierto teniendo en cuenta que  para validación de efectividad se solicito al proceso remitir las evidencias que permitieran validar el cumplimiento al acuerdo de nivel de servicio entre la Vicepresidencia de Integración Productiva y la Vicepresidencia de Proyectos Circular 065 del 15 de Julio del 2020 - Ley 1712 de 2014 - Artículos 22 y 26 del decreto 2364 de 2015. Lo establecido en el numeral 2. Alcance de acuerdo y responsabilidades donde se indica </t>
    </r>
    <r>
      <rPr>
        <i/>
        <sz val="12"/>
        <color theme="1"/>
        <rFont val="Arial"/>
        <family val="2"/>
      </rPr>
      <t xml:space="preserve">"1. Remisión semestral del inventario de organizaciones sociales, comunitarias y productivas rurales - OSCPR (Formato F-PAA-026)
2. Remisión anual de los inventarios de las instancias de participación que operan en las regiones:
 a. Consejos Municipales de Desarrollo Rrural- CMDR (Formato F-PAA-024)
 b. Consejos seccionales de desarrollo Agropecuario - CONSEA (Formato F-PAA-025)"
</t>
    </r>
    <r>
      <rPr>
        <sz val="12"/>
        <color theme="1"/>
        <rFont val="Arial"/>
        <family val="2"/>
      </rPr>
      <t>Por lo anterior la Oficina considera dejar el estado del hallazgo Abierto, teniendo en cuenta que no se remitio ningun soporte que validara dicho cumplimiento para la vigencia 2023, teniendo en cuenta que la aceptación del acuerdo anterior fue realizada el 22 de septiembre del 2022, con posterioridad a la auditoría, por ende, se sugiere interiorizar el mencionado Acuerdo de nivel de Servicios en busca de dar total cumplimiento al mismo.</t>
    </r>
    <r>
      <rPr>
        <i/>
        <sz val="12"/>
        <color theme="1"/>
        <rFont val="Arial"/>
        <family val="2"/>
      </rPr>
      <t xml:space="preserve">
</t>
    </r>
  </si>
  <si>
    <t xml:space="preserve">Falta de comunicación  </t>
  </si>
  <si>
    <t>Desde la dirección de la unidad técnica territorial y la dirección de participación y asociatividad, se realizaran mesas de trabajo para aclarar los mecanismos de flujo de la información entre la DPA , de acuerdo con los procedimientos establecidos, frente a las funciones asignadas a la UTT.</t>
  </si>
  <si>
    <t xml:space="preserve">Flujo de información de las actividades de la DPA para definir correctivos y fijar metas de gestión entre ambas direcciones </t>
  </si>
  <si>
    <t>Profesional contratado con rubro de asociatividad</t>
  </si>
  <si>
    <r>
      <rPr>
        <b/>
        <sz val="12"/>
        <color theme="1"/>
        <rFont val="Arial"/>
        <family val="2"/>
      </rPr>
      <t>Seguimiento Julio 2024:</t>
    </r>
    <r>
      <rPr>
        <sz val="12"/>
        <color theme="1"/>
        <rFont val="Arial"/>
        <family val="2"/>
      </rPr>
      <t xml:space="preserve"> Para la validación al cumplimiento de la misma se remitio la siguiente información:
∙ Reunión articulación DPA-UTT5, realizada el 14 de mayo del 2024, cuyo objetivo establece </t>
    </r>
    <r>
      <rPr>
        <i/>
        <sz val="12"/>
        <color theme="1"/>
        <rFont val="Arial"/>
        <family val="2"/>
      </rPr>
      <t>" Socializar el plan de trabajo de los enlaces territoriales de la DPA que apoyan las acciones de la UTT5 a fin de coordinar posibles acciones conjuntas en el territorio."</t>
    </r>
    <r>
      <rPr>
        <sz val="12"/>
        <color theme="1"/>
        <rFont val="Arial"/>
        <family val="2"/>
      </rPr>
      <t>, en el que se establece el compromiso de remitir el reporte quincenal de la angenda de trabajo via correo al director de la UTT, con el objetivo de aclarar los mecanismos de flujo de la información entre la DPA, de acuerdo con los procedimientos establecidos, frente a las funciones asignadas a la UTT.
∙ Reunión del 13 de marzo del 2024, cuyo objeto establece socializar UTT5, sobre las acciones a llevar a cabo desde la DPA.
∙ Asistencia y participación de la socialización de las estrategias que conforman la DPA a fin de construir un plan de trabajo conjunto 
con la UTT5 y los enlaces regionales para el buen desarrollo de las actividades en territorio. 
Si bien se presenta un avance al seguimiento y comunicación significativo, teniendo en cuenta que las causas identificadas que generaron el hallazgo se encuentran enlazadas a la falta de elaboración y envió a la Dirección de Participación y Asociatividad del inventario de las instancias de participación rural y el de las organizaciones sociales, comunitarias y productivas rurales, es así como esta Oficina procedio con la validación y conformación de los inventarios correspondientes en los cuales se identifico la elaboración del formato F-PAA-026, correspondiente al inventario OSCPR del Chocó y de Antioquia, además del formato F-PAA-025 inventarios CONSEA y F-PAA-024 inventario CMDR del Chocó.
Aunado a lo anterior se evidencia la activación de las actas de comite asì:
∙ Informe del 30  y 31 de mayo del 2024, el cual tuvo como objeto  realizar una Mesa de Participación Incidente, en el marco de la implementación de la estrategia de Participación Incidente, con representantes de organizaciones y comunidades campesinas de Pogue, La Loma, Puerto Contó, Napipí y Carrillo de municipio de Bojayá, Chocó.
∙ Informe del 01 de junio del 2024, con el objetivo de realizar un balance del desarrollo de la Mesa de Participación incidente realizada el 31 de mayo del 2024, en el municipio de Bojayá, Chocó.
∙ Informe del 06  y 07 de junio del 2024, cuyo objeto consiste en definir agenda mesa de participación incidente en el municipio de Remedios, Antioquia.
∙ Informe del 20 y 22 de junio del 2024, con el objetivo de realizar mesa de participación incidente en el municipio de Chigorodó, Apartadó o Mutatá.
Así mismo se remirio a esta Oficina matriz en Excel, en la que se identifica la fecha, responsable, objetivo, nombre de la actividad y conclusión, de las acciones programadas para los meses de febrero, marzo, abril, mayo y junio del 2024.</t>
    </r>
  </si>
  <si>
    <t>Debilidades y/o deficiencias en el cumplimiento de las funciones de la supervisión a los Convenios y/o Contratos de la Unidades Técnicas Territoriales.</t>
  </si>
  <si>
    <t>Falta de profesionales encargados del apoyo a la supervisión de los convenios, por períodos prolongados de tiempo, sumado al alto volumen de los mismos, con un gran número de municipios a atender.</t>
  </si>
  <si>
    <t>Desde la unidad técnica territorial, se den las alertas, a fin de dar prioridad y celeridad a los procesos de contratación, para realizar oportunamente el seguimiento de los contratos.
Solicitud por parte de la unidad técnica territorial, al nivel central de los profesionales necesarios, para suplir dichas necesidades.
Enviar al nivel central el visto bueno de los profesionales que se encuentran contratados y se les podría dar continuidad en el tiempo, según el desempeño en sus labores, lo cual ayudaría a optimizar los procesos de contratación de los mismos.</t>
  </si>
  <si>
    <t>Una (1) solicitud de los profesionales requeridos, frente al volumen de convenios de la unidad técnica territorial.</t>
  </si>
  <si>
    <t>Unidad técnica territorial No.5 – Director.</t>
  </si>
  <si>
    <r>
      <rPr>
        <b/>
        <sz val="12"/>
        <color theme="1"/>
        <rFont val="Arial"/>
        <family val="2"/>
      </rPr>
      <t>Seguimiento Julio 2024</t>
    </r>
    <r>
      <rPr>
        <sz val="12"/>
        <color theme="1"/>
        <rFont val="Arial"/>
        <family val="2"/>
      </rPr>
      <t>: Se lleva a cabo visista a la UTT generando el compromiso de entrega de esta información, así mismo en correo electronico del  10 de julio del 2024, se reitera la solicitud sin ningun tipo de respuesta por parte de los enlaces por lo cual se determina establecer la acción como incumplida-vencida.</t>
    </r>
  </si>
  <si>
    <r>
      <t xml:space="preserve">De acuerdo con lo señalado en el avance cualitativo, no se suministró a la Oficina de Control Interno las evidencias que sustentaran el cumplimiento de las acciones aquí propuestas, por lo cual, se insta a la territorial a designar un profesional que realice un análisis exhaustivo del hallazgo y de cada acción, y a partir de ello:
•Se determine la viabilidad de las acciones propuestas, dado que la OCI considera que las mismas no están redactadas en términos de un acción, que permita cuantificar su avance  y/o determinar con certeza su grado de cumplimiento.
•Para lo anterior, es necesario identifar la causa raíz que permita proponer acciones que mitiguen o corrijan los hechos generadores de este hallazgo.
•Existen metas consolidadas que señalan más de una actividad, lo cual podrá afectar el cumplimiento de la acción.
Por lo expueso, se sugiere llevar a cabo una reformulación del presente plan a fin de buscar sustentar mejorías en el proceso, para lo cual, en caso de considerarlo viable, se requiere este se realice a través de solicitud formal dirigida a la OCI.
Dado lo expuesto, el presente hallazgo permanece </t>
    </r>
    <r>
      <rPr>
        <u/>
        <sz val="12"/>
        <color theme="1"/>
        <rFont val="Arial"/>
        <family val="2"/>
      </rPr>
      <t>abierto.</t>
    </r>
  </si>
  <si>
    <t xml:space="preserve">Desconocimiento por parte de las personas que ingresan nuevas a la unidad técnica   de los procesos  a realizar desde sus objetos contractuales. </t>
  </si>
  <si>
    <t xml:space="preserve">Si se cuenta con el personal idóneo desde la Unidad técnica territorial,  dar una primera semana de inducción, en todo lo relacionado a sus funciones a realizar, la cual debe ser profunda desde el hacer, conforme al objeto misional de cada uno de los procesos, el estado en el que se encuentran cada uno de los convenios a trabajar y todas las demás obligaciones contractuales pactadas en el contrato de cada uno de los profesionales.
De ser necesario, solicitar la nivel central el apoyo desde Asistencia Técnica, frente a las capacitaciones a los profesionales que ingresen a la Unidad Técnica. </t>
  </si>
  <si>
    <t>Una (1) capacitación frente a los procesos a realizar dentro de sus objetos contractuales.
Realización de las capacitaciones adicionales que se evidencien son necesarias.
Un (1) oficio de solicitud formal al área de Asistencia técnica, frente a los temas que así se requiera.</t>
  </si>
  <si>
    <t>Correctiva.</t>
  </si>
  <si>
    <t>Director Unidad técnica territorial No.5</t>
  </si>
  <si>
    <t>Pocos profesionales contratados, frente al alto volumen de convenios a realizar el apoyo a la supervisión y el seguimiento de los mismos.</t>
  </si>
  <si>
    <t>Por parte de la unidad técnica, definir las necesidades evidenciadas frente al volumen de convenios al igual que se realizará el análisis de las obligaciones contractuales de cada profesional, para realizar la solicitud de la cantidad de profesionales a contratar.</t>
  </si>
  <si>
    <t>Un (1) oficio, de solicitud de la cantidad de profesionales requeridos, al nivel central área VIP.</t>
  </si>
  <si>
    <t>Correctivo</t>
  </si>
  <si>
    <t>Unidad técnica territorial 5 Director.</t>
  </si>
  <si>
    <t xml:space="preserve">Falta de claridad del procedimiento del cargue de las evidencias de las obligaciones contractuales en el Secop ii. </t>
  </si>
  <si>
    <t>Envió de un correo electrónico informando la forma correcta del entregable de las actividades contractuales, de forma clara, a todos los profesionales de la Unidad Técnica Territorial, para su posterior cargue en el Secop ii.</t>
  </si>
  <si>
    <t>Un (1) correo electrónico, del procedimiento del cargue del informe mensual en Secop ii</t>
  </si>
  <si>
    <t>Unidad técnica territorial 5 Director</t>
  </si>
  <si>
    <t>Debilidades y/o deficiencias en el cumplimiento de las funciones de supervisión a la ejecución de los Proyectos Integrales de Desarrollo Agropecuario y Rural con enfoque Territorial PIDAR</t>
  </si>
  <si>
    <t>Falta de especificidad en el formato de notificación en cuanto a la relación documental entregada a la organización beneficiaria del PIDAR.</t>
  </si>
  <si>
    <t xml:space="preserve">Solicitud a nivel central por parte de la UTT5 a través de un memorando, la actualización del formato de notificación, el cual contenga la relación documental entregada de acuerdo a las exigencias del procedimiento.
Mientras el proceso de actualización del formato se surte por parte de nivel central, la UTT 5, relacionará a través de acta los documentos entregados en el proceso de notificación. </t>
  </si>
  <si>
    <t xml:space="preserve">Un memorando emitido por la UTT 5 hacia nivel central
Estructuración de actas donde se detallen los documentos entregados en el proceso de notificación. </t>
  </si>
  <si>
    <t>Nivel Central 
Unidad Técnica de Territorio N°5, Director de la UTT</t>
  </si>
  <si>
    <r>
      <rPr>
        <b/>
        <sz val="12"/>
        <color theme="1"/>
        <rFont val="Arial"/>
        <family val="2"/>
      </rPr>
      <t>Seguimiento Julio 2024:</t>
    </r>
    <r>
      <rPr>
        <sz val="12"/>
        <color theme="1"/>
        <rFont val="Arial"/>
        <family val="2"/>
      </rPr>
      <t xml:space="preserve"> Se lleva a cabo visista a la UTT generando el compromiso de entrega de esta información, así mismo en correo electronico del  10 de julio del 2024, se reitera la solicitud sin ningun tipo de respuesta por parte de los enlaces por lo cual se determina establecer la acción como incumplida-vencida.</t>
    </r>
  </si>
  <si>
    <t>De acuerdo con lo señalado en el avance cualitativo, no se suministró a la Oficina de Control Interno las evidencias que sustentaran el cumplimiento de las acciones aquí propuestas, por lo cual, se insta a la territorial a designar un profesional que realice un análisis exhaustivo del hallazgo y de cada acción, y a partir de ello:
•Se determine la viabilidad de las acciones propuestas, dado que la OCI considera que las mismas no están redactadas en términos de un acción, que permita cuantificar su avance  y/o determinar con certeza su grado de cumplimiento.
•Para lo anterior, es necesario identifar la causa raíz que permita proponer acciones que mitiguen o corrijan los hechos generadores de este hallazgo.
•Existen metas consolidadas que señalan más de una actividad, lo cual podrá afectar el cumplimiento de la acción.
•No se considera procedente proponer acciones que no se encuentren a cargo de la UTT, pues esto dificultará su ejecución.
Por lo expueso, se sugiere llevar a cabo una reformulación del presente plan a fin de buscar sustentar mejorías en el proceso, para lo cual, en caso de considerarlo viable, se requiere este se realice a través de solicitud formal dirigida a la OCI.
Dado lo expuesto, el presente hallazgo permanece abierto.</t>
  </si>
  <si>
    <t xml:space="preserve">Desconocimiento de algunos lineamientos procedimentales establecidos en el procedimiento de ejecución directa de PIDAR </t>
  </si>
  <si>
    <t>-Solicitar por parte de la UTT 5 a través de memorando, capacitaciones a cada uno de los funcionarios y contratistas responsables de proporcionar supervisión y apoyo a PIDAR, sobre todo lo concerniente a los mismos.</t>
  </si>
  <si>
    <t xml:space="preserve">-Memorando emitido por la UTT 5 hacia nivel central, donde se solicite capacitaciones a funcionarios y contratistas que efectúan apoyo a los procesos de PIDAR. </t>
  </si>
  <si>
    <t>Nivel Central 
Unidad Técnica Territorial 5, Director de la UTT</t>
  </si>
  <si>
    <t>Mayor agilidad en los procesos de contratación de profesionales que garanticen la continuidad oportuna en los procesos de apoyo y/o supervisión a PIDAR.</t>
  </si>
  <si>
    <t>Realizar la solicitud a nivel central sobre la necesidad del servicio de los profesionales requeridos.</t>
  </si>
  <si>
    <t>Emisión de correos por parte del director de la UTT, donde solicite la necesidad del servicio de manera oportuna de los profesionales.
Por parte de nivel central, emisión de respuesta de aprobación o no aprobación del requerimiento.</t>
  </si>
  <si>
    <t>Nivel Central 
Unidad Técnica Territorial 5, Director de la UTT</t>
  </si>
  <si>
    <t>UTT No. 10 - Nariño</t>
  </si>
  <si>
    <t>Incumplimiento en la notificación de actos administrativos y socialización de los PIDAR e inconsistencias en la conformación y gestión de los Comités Técnicos de Gestión.</t>
  </si>
  <si>
    <t>Complejidad de la ubicación de los beneficiarios que dificulta su convocatoria en un solo lugar para la socialización.</t>
  </si>
  <si>
    <t>1. Reuniones en puntos estratégicos con los beneficiarios de cada PIDAR, a fin de garantizar la participación total.</t>
  </si>
  <si>
    <t>1 Reunión por PIDAR</t>
  </si>
  <si>
    <t>Equipo Humano UTT No. 10</t>
  </si>
  <si>
    <t>1-sep-2020 </t>
  </si>
  <si>
    <t> 31-dic-2021</t>
  </si>
  <si>
    <t>9/06/2022
12/12/2023
06/06/2024</t>
  </si>
  <si>
    <t>Humberto Villani Pechené
Tania Valentina Peralta
María Paula Urquijo</t>
  </si>
  <si>
    <r>
      <rPr>
        <b/>
        <sz val="10"/>
        <rFont val="Arial"/>
        <family val="2"/>
      </rPr>
      <t xml:space="preserve">Seguimiento 9 de junio de 2022: </t>
    </r>
    <r>
      <rPr>
        <sz val="10"/>
        <rFont val="Arial"/>
        <family val="2"/>
      </rPr>
      <t xml:space="preserve">
Se tomó una muestra aleatoria de dos (2) resoluciones (230 y 231 del 31 de mayo de 2022) para analizar específicamente el cumplimiento de los términos de la notificación de los actos administrativos.  Se debe tener en cuenta, que en el nuevo procedimiento (Ejecución de los proyectos integrales de desarrollo agropecuario y rural con enfoque territorial a través de modalidad directa, versión 4 de junio 6 de 2022), no se incluyen los términos para llevar a cabo la socialización del proyecto. Se anexan los correos electrónicos mediante los cuales, la Vicepresidencia de Integración Productiva envía a la UTT No. 10 las mencionadas resoluciones para su notificación por parte de la UTT al representante legal de las asociaciones como también las actas de notificación personal de las mismas.  
</t>
    </r>
    <r>
      <rPr>
        <b/>
        <sz val="10"/>
        <rFont val="Arial"/>
        <family val="2"/>
      </rPr>
      <t xml:space="preserve">Seguimiento 4 de diciembre de 2023: 
</t>
    </r>
    <r>
      <rPr>
        <sz val="10"/>
        <rFont val="Arial"/>
        <family val="2"/>
      </rPr>
      <t xml:space="preserve">Para dar cumplimiento a la meta establecida, la UTT remitió a esta Oficina: 
1. Acta de socialización del PIDAR 801 de 2022 del 28 de marzo de 2023 y sus respectivos listados de asistencia 
2. Acta de socialización del PIDAR 230 de 2022 del 19 de julio de 2022 y sus respectivos listados de asistencia 
3. Acta de socialización del PIDAR 230 con fecha 5 de agosto de 2022  y sus respectivos listados de asistencia 
4. Acta de socialización del PIDAR 237 de 2022 con fecha 29 de julio de 2022  y sus respectivos listados de asistencia 
5. Acta de socialización del PIDAR 238 de 2022 con fecha 7 de octubre de 2022  y sus respectivos listados de asistencia 
6. Acta de socialización del PIDAR 426 de 2022 con fecha 13 de agosto de 2022  y sus respectivos listados de asistencia 
7. Acta de socialización PIDAR 727 de 2022 con fecha 30 de noviembre de 2022  y sus respectivos listados de asistencia 
8. Acta de socialización PIDAR 802 de 2022 con fecha 29 de marzo de 2023  y sus respectivos listados de asistencia 
Teniendo en cuenta la acción propuesta esta Oficina considera pertinente darla por CUMPLIDA. 
</t>
    </r>
    <r>
      <rPr>
        <b/>
        <sz val="10"/>
        <rFont val="Arial"/>
        <family val="2"/>
      </rPr>
      <t xml:space="preserve">
Seguimiento 6 de Junio del 2024: </t>
    </r>
    <r>
      <rPr>
        <sz val="10"/>
        <rFont val="Arial"/>
        <family val="2"/>
      </rPr>
      <t>Para  la verificación de efectividad se remitió a esta oficina:
1. Acta de socialización PIDAR  BAJO RESOLUCIÓN 852  del 11 de abril del 2023 con su respectivo listado de asistencia.
2. Acta de Notificación personal proyectos integrales de desarrollo agropecuario y rural con enofque territorial formato (F-IMP-001) 
3. Formato (F-EFP-018) correspondiente a la caracterización de beneficiarios del PIDAR 852</t>
    </r>
  </si>
  <si>
    <r>
      <rPr>
        <b/>
        <sz val="10"/>
        <rFont val="Arial"/>
        <family val="2"/>
      </rPr>
      <t xml:space="preserve">Seguimiento 06 de Junio de 2024: 
</t>
    </r>
    <r>
      <rPr>
        <sz val="10"/>
        <rFont val="Arial"/>
        <family val="2"/>
      </rPr>
      <t>Teniendo en cuenta la acción determinada como cumplida, la Oficina de Control Interno selecciono el PIDAR bajo resolución 852 del 2023, para validar el cumplimiento de lo establecido en el Procedimiento PR-IMP-001 Ejecución de los Proyectos Integrales de Desarrollo Agropecuario y Rural con enfoque territorial en el marco de Convenios de cooperación Versión 8 del 20 de diciembre de 2019 Numeral 6. DESARROLLO Actividad 6</t>
    </r>
    <r>
      <rPr>
        <i/>
        <sz val="10"/>
        <rFont val="Arial"/>
        <family val="2"/>
      </rPr>
      <t xml:space="preserve"> "Socializar el PIDAR a la forma asociativa beneficiaria y conformar el CTGL" en la cual indica " </t>
    </r>
    <r>
      <rPr>
        <sz val="10"/>
        <rFont val="Arial"/>
        <family val="2"/>
      </rPr>
      <t>La UTT convoca al cooperante y el representante legal de la(s) organización(es) beneficiaria(s), quienes deben asegurar la participación del 80% de los beneficiarios, en virtud de lo anterior se consolido el listado de asistencia de los beneficiarios donde se evidencia la socialización realizada a 49 beneficiarios los cuales fueron corroborados con el formato F-EFP-018 correspondiente a la caracterización de beneficiarios evidenciando asi la participación de la totalidad de los mismos en la socialización.</t>
    </r>
    <r>
      <rPr>
        <b/>
        <sz val="10"/>
        <rFont val="Arial"/>
        <family val="2"/>
      </rPr>
      <t xml:space="preserve">
</t>
    </r>
    <r>
      <rPr>
        <sz val="10"/>
        <rFont val="Arial"/>
        <family val="2"/>
      </rPr>
      <t xml:space="preserve">
Por lo anterior, la Oficina de Control interno considera que la UTT ha mejorado su gestión entorno a la situación que dio origen al hallazgo, aunado a que la ADR tomó correctivos procedimentales buscando que, ante la ausencia de beneficiarios en el proceso de socialización inicial, sea el representante legal quien tenga la responsabilidad de transmitirles la información dada en esta actividad. Al respecto, se sugiere a la UTT que a través de los CTGL se realice seguimiento al cumplimiento de dicha situación en los casos que no haya participación del 100% de beneficiarios.</t>
    </r>
  </si>
  <si>
    <t>Falta de condiciones de bioseguridad en territorio en los procesos de socialización de PIDAR por época de pandemia.</t>
  </si>
  <si>
    <t>2. Participación del comité técnico de gestión local
para cada proyecto de  cofinanciación</t>
  </si>
  <si>
    <t>Actas de comité de gestión local con la participación
de los integrantes requeridos por el procedimiento</t>
  </si>
  <si>
    <t xml:space="preserve">
06/06/2024</t>
  </si>
  <si>
    <t>María Paula Urquijo</t>
  </si>
  <si>
    <r>
      <rPr>
        <b/>
        <sz val="10"/>
        <rFont val="Arial"/>
        <family val="2"/>
      </rPr>
      <t xml:space="preserve">Mediante memorando20243600048073 del 06 de junio  del 2024  se realizó modificación al plan de mejoramiento
Nota: </t>
    </r>
    <r>
      <rPr>
        <sz val="10"/>
        <rFont val="Arial"/>
        <family val="2"/>
      </rPr>
      <t xml:space="preserve">Para visualizar los cambios de este PM, ver Control de Cambios PM UTT 10 Pasto dispuesto en el SP. </t>
    </r>
    <r>
      <rPr>
        <b/>
        <sz val="10"/>
        <rFont val="Arial"/>
        <family val="2"/>
      </rPr>
      <t xml:space="preserve">
Seguimiento 06 de junio del 2024: </t>
    </r>
    <r>
      <rPr>
        <sz val="10"/>
        <rFont val="Arial"/>
        <family val="2"/>
      </rPr>
      <t>Las evidencias aportadas por la UTT a esta Oficina se relacionan a continuación:
Actas de comite Convenio 684 bajo aprobado mediante resolución 497 del 09 de julio de 2018 , memorando de acuerdo No. 169 de 2018.
1. Acta de CTGL  No. 62. cuyo objeto establecia" Revisión y evaluación subsanaciones y económica SDC # 05  adquisición de productos, con remanentes para los municipios de Imués, La llanada y Tablón de Gómez, adicional a la validación de cuorum donde se evidencia la participaciòn de UNODC, Representante Legal de ECOTRTOPICO, Lider del tablon, delegado de la UTT No. 10.
2. Acta de CTGL No. 63 del 17 y 18 de diciembre del 2020 donde se evidencia la participación de representantes por consultor SAF- UNODC, representante legal  Fundación ECOTROPICO, Vìa telefonica, Nivel Central ADR y delegado de la UTT No. 10.
3. Acta de CTGL No. 64 del 31 de diciembre del 2020, en la que se observa la asistencia  consultor SAF- UNODC, representante legal  Fundación ECOTROPICO, Vìa telefonica, Nivel Central ADR, delegado de la UTT No. 10  y del Lider la Llanada.
4. Acta de CTGL No. 65 del 03 de febrero del 2021, donde se evidencia la asistencia de representante por UNODC, representante legal de ECOTROPICO y delegado de la UTT 10.
5. Acta de CTGL 66 del 8 de marzo del 2021, con la asistencia de representantes de UNODC, Representante legal de la fundación ECOTROPICO y delegado de la UTT No. 10.</t>
    </r>
  </si>
  <si>
    <t>Desconocimiento del procedimiento de Implementación de PIDAR, en lo referente a los Comités Técnicos de Gestión Local (CTGL).</t>
  </si>
  <si>
    <t xml:space="preserve">3.Gestionar capacitaciones para el conocimiento de los procedimientos de implementación de PIDAR. </t>
  </si>
  <si>
    <t>Tres (3) capacitaciones</t>
  </si>
  <si>
    <r>
      <rPr>
        <b/>
        <sz val="10"/>
        <color theme="1"/>
        <rFont val="Arial"/>
        <family val="2"/>
      </rPr>
      <t>Mediante memorando20243600048073 del 06 de junio  del 2024  se realizó modificación al plan de mejoramiento
Nota:</t>
    </r>
    <r>
      <rPr>
        <sz val="10"/>
        <color theme="1"/>
        <rFont val="Arial"/>
        <family val="2"/>
      </rPr>
      <t xml:space="preserve"> Para visualizar los cambios de este PM, ver Control de Cambios PM UTT 10 Pasto dispuesto en el SP. </t>
    </r>
    <r>
      <rPr>
        <b/>
        <sz val="10"/>
        <color theme="1"/>
        <rFont val="Arial"/>
        <family val="2"/>
      </rPr>
      <t xml:space="preserve">
Seguimiento 6 de junio del 2024: </t>
    </r>
    <r>
      <rPr>
        <sz val="10"/>
        <color theme="1"/>
        <rFont val="Arial"/>
        <family val="2"/>
      </rPr>
      <t xml:space="preserve">Para el cumplimiento de la acción y meta propuesta se remitieron las siguientes evidencias:
1. Evaluación capacitación ejecución de PIDAR  realizada el 16 de mayo del 2024 en la que se evidencia la asistencia de personal adscrito a la UTT No. 10.
2. Listado de asistencia de capacitación al proceso de ejecución de PIDAR del 15 de mayo del 2024, donde se llevaabordaron temas relacionados con el de inicio, financiación, tecnicos, administrativos y formatos del procedimiento PIDAR.
3. Grabación de capacitación cuyo objeto se establecia en brindar generalidades de la ejecución directa  PIDAR realizada el  03 de abril 2024.
</t>
    </r>
  </si>
  <si>
    <t>Inconsistencias en la entrega de bienes, insumos y/o servicios en el marco de implementación de los PIDAR.</t>
  </si>
  <si>
    <t>Inadecuada gestión y monitoreo tanto de las entregas, como de las bases de datos de beneficiarios.</t>
  </si>
  <si>
    <t xml:space="preserve">1. Verificación de las actas de entrega </t>
  </si>
  <si>
    <t>Actas de entrega debidamente firmadas y diligenciadas</t>
  </si>
  <si>
    <t>Equipo Humano UTT 10</t>
  </si>
  <si>
    <r>
      <rPr>
        <b/>
        <sz val="10"/>
        <color theme="1"/>
        <rFont val="Arial"/>
        <family val="2"/>
      </rPr>
      <t>Mediante memorando20243600048073 del 06 de junio  del 2024  se realizó modificación al plan de mejoramiento</t>
    </r>
    <r>
      <rPr>
        <sz val="10"/>
        <color theme="1"/>
        <rFont val="Arial"/>
        <family val="2"/>
      </rPr>
      <t xml:space="preserve">
</t>
    </r>
    <r>
      <rPr>
        <b/>
        <sz val="10"/>
        <color theme="1"/>
        <rFont val="Arial"/>
        <family val="2"/>
      </rPr>
      <t>Nota:</t>
    </r>
    <r>
      <rPr>
        <sz val="10"/>
        <color theme="1"/>
        <rFont val="Arial"/>
        <family val="2"/>
      </rPr>
      <t xml:space="preserve"> Para visualizar los cambios de este PM, ver Control de Cambios PM UTT 10 Pasto dispuesto en el SP. 
</t>
    </r>
    <r>
      <rPr>
        <b/>
        <sz val="10"/>
        <color theme="1"/>
        <rFont val="Arial"/>
        <family val="2"/>
      </rPr>
      <t xml:space="preserve">Seguimiento 06 de Junio de 2024: </t>
    </r>
    <r>
      <rPr>
        <sz val="10"/>
        <color theme="1"/>
        <rFont val="Arial"/>
        <family val="2"/>
      </rPr>
      <t xml:space="preserve">De acuerdo al cumplimiento de la meta se remitio a esta oficina la siguiente documentación:
</t>
    </r>
    <r>
      <rPr>
        <b/>
        <sz val="10"/>
        <color theme="1"/>
        <rFont val="Arial"/>
        <family val="2"/>
      </rPr>
      <t xml:space="preserve">
</t>
    </r>
    <r>
      <rPr>
        <b/>
        <u/>
        <sz val="10"/>
        <color theme="1"/>
        <rFont val="Arial"/>
        <family val="2"/>
      </rPr>
      <t xml:space="preserve">Actas de entrega PIDAR 426 de 2022: 
</t>
    </r>
    <r>
      <rPr>
        <sz val="10"/>
        <color theme="1"/>
        <rFont val="Arial"/>
        <family val="2"/>
      </rPr>
      <t xml:space="preserve">Se remite acta de entrega y recibo a satisfacción de 7 tractores agricolas, 7 arado de cincel parabolico, 7 rastra de disco y 276 cantinas de leche x 20L en aluminio, debidamente firmada por el director de la UTT y el representante legal. Teniendo en cuenta lo anterior se remiten adicional 276 actas de entrega individuales firmadas por el directo de la UTT y los beneficiarios del proyecto, información que fue consolidada y validada de acuerdo al formato  F-EFP- 002  correspondiente a  la caracterización de la población beneficiaria.
</t>
    </r>
  </si>
  <si>
    <r>
      <rPr>
        <sz val="10"/>
        <color theme="1"/>
        <rFont val="Arial"/>
        <family val="2"/>
      </rPr>
      <t>De acuerdo con lo registrado en el avance cualitativo frente al cumplimiento de las acciones propuestas, y en aras de corroborar la existencia de efectividad frente a la causa del hallazgo, la Oficina de Control Interno seleccionó el PIDAR bajo resolución 456 del 2022, para validar el cumplimiento de lo establecido en el Procedimiento PR-IMP-001 Ejecución de los Proyectos Integrales de Desarrollo Agropecuario y Rural con enfoque territorial en el marco de Convenios de cooperación Versión 8 del 20 de diciembre de 2019 Numeral 5.5 Entrega de bienes, insumos y/o servicios, así mismo cumpliendo con lo establecido en el numeral 6. DESARROLLO, actividad 12. Entrega de bienes o insumos donde se establece "</t>
    </r>
    <r>
      <rPr>
        <i/>
        <sz val="10"/>
        <color theme="1"/>
        <rFont val="Arial"/>
        <family val="2"/>
      </rPr>
      <t>(...) Cuando la inversión corresponda a entregas individuales, se requiere la presencia de cada uno de los beneficiarios, quienes deben firmar el recibido a satisfacción en el formato definido para tal fin.</t>
    </r>
    <r>
      <rPr>
        <sz val="10"/>
        <color theme="1"/>
        <rFont val="Arial"/>
        <family val="2"/>
      </rPr>
      <t>". A partir de ello, se valido la entrega individual a 276 beneficiarios los cuales fueron corroborados con el formato F-EFP-018 correspondiente a la caracterización de beneficiarios evidenciando asi la debida correlación de los mismos, situación que evidencia la corrección de los hechos expuestos en el hallazgo, por lo que se considera procedente el cierre del hallazgo.</t>
    </r>
  </si>
  <si>
    <t>Condiciones difíciles de acceso y desplazamiento
a los predios, aunado a la cantidad de beneficiarios
a cubrir en el PIDAR.</t>
  </si>
  <si>
    <t xml:space="preserve">2. Realizar una programación de desplazamientos mensuales, remitir el mismo al nivel central para posterior aprobación de las comisiones, lo cual permitirá ejecutar las actividades de monitoreo, seguimiento y control a la ejecución de cada uno de los PIDAR. </t>
  </si>
  <si>
    <t>1 programación mensual</t>
  </si>
  <si>
    <t>10/06/2022
6/12/2023
06/06/2024</t>
  </si>
  <si>
    <r>
      <rPr>
        <b/>
        <sz val="10"/>
        <color theme="1"/>
        <rFont val="Arial"/>
        <family val="2"/>
      </rPr>
      <t xml:space="preserve">Seguimiento 10 de junio de 2022: </t>
    </r>
    <r>
      <rPr>
        <sz val="10"/>
        <color theme="1"/>
        <rFont val="Arial"/>
        <family val="2"/>
      </rPr>
      <t xml:space="preserve">
La UTT no aporta evidencia alguna que demuestre la realización de la programación de desplazamientos mensuales ni la remisión de las comisiones al nivel central de la Agencia para su correspondiente aprobación, que le permitirán desarrollar las actividades de monitoreo, seguimiento y control a la ejecución de cada uno de los PIDAR, pero en cambio, si indica que “Esta información se puede validar en el aplicativo ULISES”, lo cual se torna complejo y dispendioso. Es decir, que finalmente, no se logra la meta establecida (una programación mensual).
</t>
    </r>
    <r>
      <rPr>
        <b/>
        <sz val="10"/>
        <color theme="1"/>
        <rFont val="Arial"/>
        <family val="2"/>
      </rPr>
      <t xml:space="preserve">Seguimiento 6 de diciembre 2023: </t>
    </r>
    <r>
      <rPr>
        <sz val="10"/>
        <color theme="1"/>
        <rFont val="Arial"/>
        <family val="2"/>
      </rPr>
      <t xml:space="preserve">
Para el cumplimiento de la acción propuesta por medio de la meta indicada para este seguimiento la Unidad Técnica territorial NO aportó evidencias, por lo que su estado continua en INCUMPLIDA y avance del 0%. 
</t>
    </r>
    <r>
      <rPr>
        <b/>
        <sz val="10"/>
        <color theme="1"/>
        <rFont val="Arial"/>
        <family val="2"/>
      </rPr>
      <t>Seguimiento 06 de Junio de 2024:</t>
    </r>
    <r>
      <rPr>
        <sz val="10"/>
        <color theme="1"/>
        <rFont val="Arial"/>
        <family val="2"/>
      </rPr>
      <t xml:space="preserve"> Para la verificación al cumplimiento de la acción se remite a esta Oficina la implementación de una matriz en Excel  de Programación de seguimiento con la programación de las comisiones de servicio, en la que se identifica el seguimiento para los meses de agosto, septiembre y octubre del 2023.</t>
    </r>
  </si>
  <si>
    <t>Deficiencias en la suscripción y seguimiento al cumplimiento del Contrato de Encargo Fiduciario para PIDAR ejecutado bajo modalidad directa.</t>
  </si>
  <si>
    <t>Falta de y/o inadecuada supervisión y seguimiento del contrato y de los informes de Gestión derivados del mismo, emitidos 
por la Fiduciaria que administra los recursos del encargo Fiduciario.</t>
  </si>
  <si>
    <t xml:space="preserve">Realizar seguimiento desde el Comité Técnico de Gestión local, mediante los informes de gestión del contrato fiduciario. </t>
  </si>
  <si>
    <t xml:space="preserve">Formatos seguimiento a la ejecución F-IMP-014 debidamente diligenciado y firmado por el supervisor del PIDAR. </t>
  </si>
  <si>
    <t>Equipo UTT 10</t>
  </si>
  <si>
    <r>
      <t xml:space="preserve">Mediante memorando20243600048073 del 06 de junio  del 2024  se realizó modificación al plan de mejoramiento
Nota: </t>
    </r>
    <r>
      <rPr>
        <sz val="10"/>
        <color theme="1"/>
        <rFont val="Arial"/>
        <family val="2"/>
      </rPr>
      <t xml:space="preserve">Para visualizar los cambios de este PM, ver Control de Cambios PM UTT 10 Pasto dispuesto en el SP. </t>
    </r>
    <r>
      <rPr>
        <b/>
        <sz val="10"/>
        <color theme="1"/>
        <rFont val="Arial"/>
        <family val="2"/>
      </rPr>
      <t xml:space="preserve">
Seguimiento 6 de junio de 2023: 
</t>
    </r>
    <r>
      <rPr>
        <sz val="10"/>
        <color theme="1"/>
        <rFont val="Arial"/>
        <family val="2"/>
      </rPr>
      <t xml:space="preserve">Teniendo en cuenta la visita realizada por la Oficina de Control Interno para dar cumplimiento a la meta establecida, la UTT remitió a esta Oficina: 
1. PIDAR R230 2022 Formato F-IMP-014 Seguimiento a la Ejecución PIDAR modalidad ejecución directa de los meses Enero, febrero, marzo, abril y mayo de 2023 debidamnete firmadas. 
2. PIDAR R231 2022 Formato F-IMP-014 Seguimiento a la Ejecución PIDAR modalidad ejecución directa de los meses Enero, febrero, marzo, abril y mayo de 2023 debidamnete firmadas. 
3. PIDAR R237 2022 Formato F-IMP-014 Seguimiento a la Ejecución PIDAR modalidad ejecución directa de los meses Enero, febrero, marzo, abril y mayo de 2023 debidamnete firmadas. 
4. PIDAR R238 2022 Formato F-IMP-014 Seguimiento a la Ejecución PIDAR modalidad ejecución directa de los meses Enero, febrero, marzo, abril y mayo de 2023 debidamnete firmadas. 
5. PIDAR R426 2022 Formato F-IMP-014 Seguimiento a la Ejecución PIDAR modalidad ejecución directa de los meses Enero, febrero, marzo, abril y mayo de 2023 debidamnete firmadas. 
6. PIDAR R706 2022 Formato F-IMP-014 Seguimiento a la Ejecución PIDAR modalidad ejecución directa de los meses Enero, febrero, marzo, abril de 2023 debidamnete firmadas. 
7. PIDAR R727 2022 Formato F-IMP-014 Seguimiento a la Ejecución PIDAR modalidad ejecución directa de los meses Enero, febrero, marzo, abril de 2023 debidamente firmadas. 
Teniendo en cuenta la meta establecida, esta Oficina otorga un cumplimiento del 100% y la da como cumplida. </t>
    </r>
  </si>
  <si>
    <r>
      <rPr>
        <sz val="10"/>
        <rFont val="Arial"/>
        <family val="2"/>
      </rPr>
      <t xml:space="preserve">Teniendo en cuenta el cumplimiento de las dos (2) acciones propuestas desde la UTT para el hallazgo Número 3 </t>
    </r>
    <r>
      <rPr>
        <i/>
        <sz val="10"/>
        <rFont val="Arial"/>
        <family val="2"/>
      </rPr>
      <t xml:space="preserve">"Deficiencias en la suscripción y seguimiento al cumplimiento del contrato de Encargo Fiduciario para PIDAR ejecutado bajo modalidad directa" </t>
    </r>
    <r>
      <rPr>
        <sz val="10"/>
        <rFont val="Arial"/>
        <family val="2"/>
      </rPr>
      <t>la Oficina de Control Interno procedió a validar la Efectividad de estas mediante la revisión del encargo fiduciario 858 de 2023, en donde se validaron aspectos como: 
- Que el contrato fiduciario se encontrara firmado por las partes correspondientes</t>
    </r>
    <r>
      <rPr>
        <i/>
        <sz val="10"/>
        <rFont val="Arial"/>
        <family val="2"/>
      </rPr>
      <t xml:space="preserve">
- </t>
    </r>
    <r>
      <rPr>
        <sz val="10"/>
        <rFont val="Arial"/>
        <family val="2"/>
      </rPr>
      <t xml:space="preserve">Plazo de ejecución (*)
(*) El Procedimiento PR-IMP-004 y en el numeral 5.2.4.4 Plazo de ejecución del encargo fiduciario se indica </t>
    </r>
    <r>
      <rPr>
        <i/>
        <sz val="10"/>
        <rFont val="Arial"/>
        <family val="2"/>
      </rPr>
      <t xml:space="preserve">"El plazo del encargo Fiduciario será hasta por el término fijado por el POI, que no podrá exceder doce (12) meses </t>
    </r>
    <r>
      <rPr>
        <b/>
        <i/>
        <sz val="10"/>
        <rFont val="Arial"/>
        <family val="2"/>
      </rPr>
      <t>más un mes</t>
    </r>
    <r>
      <rPr>
        <i/>
        <sz val="10"/>
        <rFont val="Arial"/>
        <family val="2"/>
      </rPr>
      <t xml:space="preserve"> para la liquidación, contados a partir de su suscripción." </t>
    </r>
    <r>
      <rPr>
        <sz val="10"/>
        <rFont val="Arial"/>
        <family val="2"/>
      </rPr>
      <t xml:space="preserve">por lo que el plazo de ejecución del PIDAR validado corresponde a 13 meses, cumpliendo lo previamente citado. </t>
    </r>
    <r>
      <rPr>
        <sz val="10"/>
        <color rgb="FFFF0000"/>
        <rFont val="Arial"/>
        <family val="2"/>
      </rPr>
      <t xml:space="preserve">
</t>
    </r>
    <r>
      <rPr>
        <sz val="10"/>
        <rFont val="Arial"/>
        <family val="2"/>
      </rPr>
      <t xml:space="preserve">
Ahora bien, frente a las deficiencias en el seguimiento al cumplimiento del contrato esta Oficina evidenció los siguientes soportes para el PIDAR 426 de 2022:
-Informes de Gestión mensuales emitidos por Fiduagraria de los meses de: Agosto, septiembre, octubre, noviembre y diciembre de 2022. De igual manera de los meses de enero, febrero, marzo, abril, mayo, junio, julio, agosto, septiembre y octubre de 2023. 
-Veintiseis (26) Actas del Comité Técnico de Gestión Local del mencionado PIDAR, en el cual se resaltan las siguientes:
Para el cumplimiento de lo establecido en el numeral 5.2.2 Recursos que hacen parte del encargo fiduciario del Procedimiento PR-IMP-004 </t>
    </r>
    <r>
      <rPr>
        <i/>
        <sz val="10"/>
        <rFont val="Arial"/>
        <family val="2"/>
      </rPr>
      <t>Ejecución de los Proyectos Integrales de Desarrollo Agropecuario y Rural con Enfoque Territorial a Través de Modalidad Directa</t>
    </r>
    <r>
      <rPr>
        <sz val="10"/>
        <rFont val="Arial"/>
        <family val="2"/>
      </rPr>
      <t xml:space="preserve"> Versión 5 </t>
    </r>
    <r>
      <rPr>
        <i/>
        <sz val="10"/>
        <rFont val="Arial"/>
        <family val="2"/>
      </rPr>
      <t xml:space="preserve">Nota 3: "los excedentes generados por la eficiencia en el manejo de los recursos de cofinanciación </t>
    </r>
    <r>
      <rPr>
        <i/>
        <u/>
        <sz val="10"/>
        <rFont val="Arial"/>
        <family val="2"/>
      </rPr>
      <t>solo podrán ser reinvertidos en el Proyecto PIDAR, con el fin de fortalecer los objetivos propuestos y no su operatividad, previa aprobación del CTGL.</t>
    </r>
    <r>
      <rPr>
        <i/>
        <sz val="10"/>
        <rFont val="Arial"/>
        <family val="2"/>
      </rPr>
      <t>"</t>
    </r>
    <r>
      <rPr>
        <sz val="10"/>
        <rFont val="Arial"/>
        <family val="2"/>
      </rPr>
      <t xml:space="preserve"> (Subrayado fuera de texto): 
• Acta No. 16 del 30 de marzo de 2023 con objetivo:</t>
    </r>
    <r>
      <rPr>
        <i/>
        <sz val="10"/>
        <rFont val="Arial"/>
        <family val="2"/>
      </rPr>
      <t xml:space="preserve"> "Realizar Comité Técnico de Gestión Local No. 15 del PIDAR cofinanciado por la Agencia de Desarrollo Rural mediante la Resolución 426 de 2022, denominado: “Mejorar la productividad y competitividad de los pequeños productores de leche pertenecientes al Cabildo Indígena del Resguardo de Cumbal, municipio de Cumbal del departamento de Nariño” para revisión solicitud de ajuste al POI y u</t>
    </r>
    <r>
      <rPr>
        <i/>
        <u/>
        <sz val="10"/>
        <rFont val="Arial"/>
        <family val="2"/>
      </rPr>
      <t>so de rendimientos financieros del encargo fiduciario</t>
    </r>
    <r>
      <rPr>
        <i/>
        <sz val="10"/>
        <rFont val="Arial"/>
        <family val="2"/>
      </rPr>
      <t xml:space="preserve">." </t>
    </r>
    <r>
      <rPr>
        <sz val="10"/>
        <rFont val="Arial"/>
        <family val="2"/>
      </rPr>
      <t xml:space="preserve">(Subrayado fuera de texto)
•Acta No. 22 del 6 de septiembre de 2023 con objetivo: </t>
    </r>
    <r>
      <rPr>
        <i/>
        <sz val="10"/>
        <rFont val="Arial"/>
        <family val="2"/>
      </rPr>
      <t xml:space="preserve">"Realizar Comité Técnico de Gestión Local No. 21 del PIDAR cofinanciado por la Agencia de Desarrollo Rural mediante la Resolución 426 de 2022, denominado: “Mejorar la productividad y competitividad de los pequeños productores de leche pertenecientes al Cabildo Indígena del Resguardo de Cumbal, municipio de Cumbal del departamento de Nariño”, </t>
    </r>
    <r>
      <rPr>
        <i/>
        <u/>
        <sz val="10"/>
        <rFont val="Arial"/>
        <family val="2"/>
      </rPr>
      <t>para la aprobación de la inversión de los rendimientos financieros del encargo fiduciario</t>
    </r>
    <r>
      <rPr>
        <i/>
        <sz val="10"/>
        <rFont val="Arial"/>
        <family val="2"/>
      </rPr>
      <t xml:space="preserve">." </t>
    </r>
    <r>
      <rPr>
        <sz val="10"/>
        <rFont val="Arial"/>
        <family val="2"/>
      </rPr>
      <t xml:space="preserve">(Subrayado fuera de texto)
• Acta No. 24 del 18 de agosto de 2023 con objetivo: </t>
    </r>
    <r>
      <rPr>
        <i/>
        <sz val="10"/>
        <rFont val="Arial"/>
        <family val="2"/>
      </rPr>
      <t xml:space="preserve">"Realizar Comité Técnico de Gestión Local No. 23 del PIDAR cofinanciado por la Agencia de Desarrollo Rural mediante la Resolución 426 de 2022, denominado: “Mejorar la productividad y competitividad de los pequeños productores de leche pertenecientes al Cabildo Indígena del Resguardo de Cumbal, municipio de Cumbal del departamento de Nariño", para aprobación de pago final contadora y </t>
    </r>
    <r>
      <rPr>
        <i/>
        <u/>
        <sz val="10"/>
        <rFont val="Arial"/>
        <family val="2"/>
      </rPr>
      <t>reinversión de rendimientos financieros del encargo fiduciario</t>
    </r>
    <r>
      <rPr>
        <i/>
        <sz val="10"/>
        <rFont val="Arial"/>
        <family val="2"/>
      </rPr>
      <t xml:space="preserve">". </t>
    </r>
    <r>
      <rPr>
        <sz val="10"/>
        <rFont val="Arial"/>
        <family val="2"/>
      </rPr>
      <t xml:space="preserve">(Subrayado fuera de texto)
Ahora bien en cumplimiento de lo establecido en el numeral 5.6.2.1 Funciones del Comité Técnico de Gestión Local - CTGL función 11 </t>
    </r>
    <r>
      <rPr>
        <i/>
        <sz val="10"/>
        <rFont val="Arial"/>
        <family val="2"/>
      </rPr>
      <t xml:space="preserve">"Revisión del informe de gestión de la Fiducia" </t>
    </r>
    <r>
      <rPr>
        <sz val="10"/>
        <rFont val="Arial"/>
        <family val="2"/>
      </rPr>
      <t xml:space="preserve">del procedimiento mencionado anteriormente esta Oficina evidenció: 
•Acta No. 28 del 16 de abril de 2024 con objetivo: </t>
    </r>
    <r>
      <rPr>
        <i/>
        <sz val="10"/>
        <rFont val="Arial"/>
        <family val="2"/>
      </rPr>
      <t xml:space="preserve">"Realizar Comité Técnico de Gestión Local No. 23 del PIDAR cofinanciado por la Agencia de Desarrollo Rural mediante la Resolución 426 de 2022, denominado: “Mejorar la productividad y competitividad de los pequeños productores de leche pertenecientes al Cabildo Indígena del Resguardo de Cumbal, municipio de Cumbal del departamento de Nariño", para la socialización y aprobación del informe de cierre del proyecto" </t>
    </r>
    <r>
      <rPr>
        <sz val="10"/>
        <rFont val="Arial"/>
        <family val="2"/>
      </rPr>
      <t xml:space="preserve">en el cual en el Numeral 2 del orden del día "Socialización del informe de cierre del PIDAR" señala: </t>
    </r>
    <r>
      <rPr>
        <i/>
        <sz val="10"/>
        <rFont val="Arial"/>
        <family val="2"/>
      </rPr>
      <t xml:space="preserve">"(...) Se explica de manera general el contenido del informe en cuanto a: (...) -La información financiera (...)" </t>
    </r>
    <r>
      <rPr>
        <sz val="10"/>
        <rFont val="Arial"/>
        <family val="2"/>
      </rPr>
      <t xml:space="preserve">
•Acta No. 24 del 18 de agosto de 2023 con objetivo: "Realizar Comité Técnico de Gestión Local No. 23 del PIDAR cofinanciado por la Agencia de Desarrollo Rural mediante la Resolución 426 de 2022, denominado: “Mejorar la productividad y competitividad de los pequeños productores de leche pertenecientes al Cabildo Indígena del Resguardo de Cumbal, municipio de Cumbal del departamento de Nariño"
Teniendo en cuenta lo anterior, se evidencia que se realizó seguimiento a las novedades que se presentaran en el contrato fiduciario suscrito para la ejecución del mencionado PIDAR. 
De acuerdo con esto, la Oficina de Control interno considera que las dos (2) acciones propuestas han sido efectivas y da por CERRADO el hallazgo, de igual manera se </t>
    </r>
    <r>
      <rPr>
        <b/>
        <sz val="10"/>
        <rFont val="Arial"/>
        <family val="2"/>
      </rPr>
      <t xml:space="preserve">recomienda </t>
    </r>
    <r>
      <rPr>
        <sz val="10"/>
        <rFont val="Arial"/>
        <family val="2"/>
      </rPr>
      <t xml:space="preserve">realizar extensivamente a todos los PIDAR a cargo de la UTT 10 el correspondiente seguimiento de los informes mensuales de gestión entregados por la Fiduciaria con una periodicidad definida y un tiempo pruedencial que permita tomar correctivos sobre errores o desviaciones, con el fin de identificar y prevenir novedades que puedan afectar la ejecución financiera del proyecto. 
</t>
    </r>
    <r>
      <rPr>
        <i/>
        <sz val="10"/>
        <rFont val="Arial"/>
        <family val="2"/>
      </rPr>
      <t xml:space="preserve">NOTA: La información mencionada se encuentra disponible para consulta en el Sharepoint de la Oficina de Control Interno. </t>
    </r>
    <r>
      <rPr>
        <sz val="10"/>
        <rFont val="Arial"/>
        <family val="2"/>
      </rPr>
      <t xml:space="preserve">
</t>
    </r>
    <r>
      <rPr>
        <i/>
        <sz val="10"/>
        <rFont val="Arial"/>
        <family val="2"/>
      </rPr>
      <t xml:space="preserve">
</t>
    </r>
    <r>
      <rPr>
        <b/>
        <sz val="10"/>
        <rFont val="Arial"/>
        <family val="2"/>
      </rPr>
      <t xml:space="preserve">
</t>
    </r>
  </si>
  <si>
    <t>Proponer la constitución del encargo fiduciario</t>
  </si>
  <si>
    <t xml:space="preserve">Contratos fiduciarios debidamente firmados </t>
  </si>
  <si>
    <r>
      <rPr>
        <b/>
        <sz val="10"/>
        <color theme="1"/>
        <rFont val="Arial"/>
        <family val="2"/>
      </rPr>
      <t xml:space="preserve">Mediante memorando20243600048073 del 06 de junio  del 2024  se realizó modificación al plan de mejoramiento
Nota: </t>
    </r>
    <r>
      <rPr>
        <sz val="10"/>
        <color theme="1"/>
        <rFont val="Arial"/>
        <family val="2"/>
      </rPr>
      <t xml:space="preserve">Para visualizar los cambios de este PM, ver Control de Cambios PM UTT 10 Pasto dispuesto en el SP. 
</t>
    </r>
    <r>
      <rPr>
        <b/>
        <sz val="10"/>
        <color theme="1"/>
        <rFont val="Arial"/>
        <family val="2"/>
      </rPr>
      <t xml:space="preserve">
Seguimiento 6 de junio de 2023: </t>
    </r>
    <r>
      <rPr>
        <sz val="10"/>
        <color theme="1"/>
        <rFont val="Arial"/>
        <family val="2"/>
      </rPr>
      <t xml:space="preserve">
Teniendo en cuenta la visita realizada por la Oficina de Control Interno para dar cumplimiento a la meta establecida, la UTT remitió a esta Oficina: 
- Contrato de Encargo Fiduciario Irrevocable de Administración y pagos de la Resolución 205 del 7 de mayo de 2024 para el constituyente Cabildo del Resguardo Indigena de Túquerres. 
-Contrato de Encargo Fiduciario Irrevocable de Administración y pagos de la Resolución 857 de 2023 para el constituyente Cabildo Indígena de la Comunidad Gualon. 
-Contrato de Encargo Fiduciario Irrevocable de Administración y pagos de la Resolución 858 de 2023 para el constituyente Asociación de productores agropecuarios Nukanchipa Musu Muskuikuna. 
De acuerdo con la información aportada, esta oficina otorga un cumplimiento del 100% de la presente acción. </t>
    </r>
  </si>
  <si>
    <t>Incumplimiento en la elaboración y presentación de los informes de seguimiento mensual e imprecisiones en su contenido.</t>
  </si>
  <si>
    <t>Falta de orientación y retroalimentación respecto al diligenciamiento del formato</t>
  </si>
  <si>
    <t>1. Reunión con delegados de la VIP que acompañan la supervisión de los convenios.</t>
  </si>
  <si>
    <t xml:space="preserve">
Una (1) reunión  cuando sea requerida </t>
  </si>
  <si>
    <t>10-jun-2022
12/12/2023
06/06/2024</t>
  </si>
  <si>
    <t>Humberto Villani Pechené
Tania Valentina Peralta
Maria Paula Urquijo</t>
  </si>
  <si>
    <r>
      <rPr>
        <b/>
        <sz val="10"/>
        <rFont val="Arial"/>
        <family val="2"/>
      </rPr>
      <t xml:space="preserve">Mediante memorando20243600048073 del 06 de junio  del 2024  se realizó modificación al plan de mejoramiento
Nota: </t>
    </r>
    <r>
      <rPr>
        <sz val="10"/>
        <rFont val="Arial"/>
        <family val="2"/>
      </rPr>
      <t xml:space="preserve">Para visualizar los cambios de este PM, ver Control de Cambios PM UTT 10 Pasto dispuesto en el SP. </t>
    </r>
    <r>
      <rPr>
        <b/>
        <sz val="10"/>
        <rFont val="Arial"/>
        <family val="2"/>
      </rPr>
      <t xml:space="preserve">
Seguimiento 10 de junio de 2022:</t>
    </r>
    <r>
      <rPr>
        <sz val="10"/>
        <rFont val="Arial"/>
        <family val="2"/>
      </rPr>
      <t xml:space="preserve">
Se tomó aleatoriamente una muestra de dos resoluciones de la relación enviada por la UTT, las cuales corresponden a las identificadas con los números 255 y 312/2020, respectivamente; a las cuales se les analizó la frecuencia de la realización de los Comités Técnicos de Gestión Local con la participación de los delegados de la VIP que acompaña la supervisión de convenios. 
Se aportaron las siguientes evidencias: Actas Nos. 09 del 03.06.2021, 10 del 11.06.2021 y 11 del 30.08.2021 de CTGL de la resolución 255 y las actas Nos. 001 del 2021.02.25 y 001 de 2021.03.17 de la resolución 312/2020 y la carpeta relacionada con con el CTGL de cierre se encuentra vacía en el SharePoint.
</t>
    </r>
    <r>
      <rPr>
        <b/>
        <sz val="10"/>
        <rFont val="Arial"/>
        <family val="2"/>
      </rPr>
      <t xml:space="preserve">Seguimiento 12 de diciembre de 2023: 
</t>
    </r>
    <r>
      <rPr>
        <sz val="10"/>
        <rFont val="Arial"/>
        <family val="2"/>
      </rPr>
      <t xml:space="preserve">Sumado a lo anterior la UTT allegó a esta Oficina: 
1. Acta mesa de control mes de abril 2023 del 4 de abril de 2023  con objetivo "Realizar seguimiento a la implementación de los Proyectos integrales de Desarrollo Agropecuario y Rural con Enfoque Territorial ejecutados a través de la Modalidad Directa en la Jurisdicción de la Unidad Técnica Territorial No. 10 Nariño y Putumayo." la cual fue llevada acabo vía teams, se adjunta captura de pantalla con la reunión. 
2. Acta mesa de control del mes de mayo 2023 del 4 de mayo de 2023  con objetivo " Realizar seguimiento a la implementación de los Proyectos integrales de Desarrollo Agropecuario y Rural con Enfoque Territorial ejecutados a través de la Modalidad Directa en la Jurisdicción de la Unidad Técnica Territorial No. 10 Nariño y Putumayo." la cual se encuentra debidamente firmada. 
3.  Acta mesa de control del mes de Junio 2023 del 22 y 23 de junio de 2032 con objetivo " Realizar seguimiento a la implementación de los Proyectos integrales de Desarrollo Agropecuario y Rural Con Enfoque Territorial ejecutados a través de Modalidad Directa en la Jurisdicción de la Unidad Técnica Territorial No. 10, Nariño y Putumayo" la cual se encuentra debidamente firmada. 
</t>
    </r>
    <r>
      <rPr>
        <b/>
        <sz val="10"/>
        <rFont val="Arial"/>
        <family val="2"/>
      </rPr>
      <t xml:space="preserve">
Seguimiento 06 de Junio del 2024: </t>
    </r>
    <r>
      <rPr>
        <sz val="10"/>
        <rFont val="Arial"/>
        <family val="2"/>
      </rPr>
      <t>Para la verificación del cumplimiento de la acción propuesta se remitio a esta Oficina la siguiente documentación:
 1. Acta de comité de Gestión No. 020 del 30 de septiembre del 2019, con objeto "Revisar el estado documental y avance de la implementación de los proyectos con resolución 496 y 497 de 2018, segun contenido en el marco del procedimiento de implementación de Proyectos de la ADR."
2. Acta No. 023 del 26 de agosto del 2020, con objeto , "Realiazar 23 comité técnico de proyectos a cargo de la UTT No. 10 Convenio ADR-UNODC"
3. Acta de comitè de Gestión No.025 del 29 de octubre del 2020, cuyo objeto establece " Realizar 25 Comité Técnico de gestión de proyectos a cargo de la UTT No. 10 Convenio ADR-UNODC"
4. Acta de comité de Gestión No. 029 del 14 de mayo del 2021, cuyo objeto establece "Realizar 29 Comité Técnico de Gestión de proyectos a cargo de la UTT No. 10 Convenio ADR-UNODC.
5. Acta de comité de Gestión No. 030 del 15 de junio del 2021 con le objeto "Realiazar 30 comite seguimiento con Cooperante Proyectos en ejecuciòn a cargo de la UTT No. 10 Convenio ADR-UNODC.
Se observa que de las actas relacionadas en este seguimiento se evidencia la participación de la Unidad Tecnica Territorial No. 10, el coperante UNODC, representante de FAO, además del apoyo y la supervisión del Convenio por parte VIP.</t>
    </r>
  </si>
  <si>
    <r>
      <t xml:space="preserve">De acuerdo con la información remitida a esta Oficina para determinar el avance cuanitativo de las acciones propuestas, y teniendo en cuenta el cumplimiento observado, la Oficina de Control Interno selecciono los proyectos bajo resoluciòn 496 y 497 de 2018, en la que se  observó la participación del personal de la VIP, dando así cumplimiento a la acción y observando corrección de lo observado en la acción frente a la ausencia en los CGTL de los actores que se señala procedimentalmente.
De otra parte, de acuerdo con el análisis del hallazgo 2, esta Oficina evidenció la elaboración y reporte de seguimiento bajo el formato F-IMP-014 </t>
    </r>
    <r>
      <rPr>
        <i/>
        <sz val="10"/>
        <color theme="1"/>
        <rFont val="Arial"/>
        <family val="2"/>
      </rPr>
      <t>"Seguimiento a la ejecución PIDAR modalidad ejecución Directa</t>
    </r>
    <r>
      <rPr>
        <sz val="10"/>
        <color theme="1"/>
        <rFont val="Arial"/>
        <family val="2"/>
      </rPr>
      <t>"  de los meses de octubre, noviembre, diciembre 2022 y enero, febrero, marzo, abril, mayo, junio, julio, agosto, septiembre, octubre y noviembre de 2023 del PIDAR 456, situación que evidencia mejorías en este aspecto enunciado en el hallazgo.
Por lo anterior, se concluye dar por cerrado el hallazgo.</t>
    </r>
  </si>
  <si>
    <t>Omisión en la aplicación de lineamientos procedimentales para efectuar ajustes en el PIDAR</t>
  </si>
  <si>
    <t>Omisión de aplicación de formatos y requisitos por restar importancia a los detalles de los eventos (ajustes menores).</t>
  </si>
  <si>
    <t>Elaboración de ajustes cuando el PIDAR lo requiera teniendo en cuenta los lineamientos procedimentales.</t>
  </si>
  <si>
    <t>Solicitudes de ajustes a los PIDAR bajo el formato F_x0002_IMP-005 con los respectivos soportes en cumplimiento al procedimiento.</t>
  </si>
  <si>
    <r>
      <rPr>
        <b/>
        <sz val="10"/>
        <color theme="1"/>
        <rFont val="Arial"/>
        <family val="2"/>
      </rPr>
      <t>Mediante memorando20243600048073 del 06 de junio  del 2024  se realizó modificación al plan de mejoramiento
Nota:</t>
    </r>
    <r>
      <rPr>
        <sz val="10"/>
        <color theme="1"/>
        <rFont val="Arial"/>
        <family val="2"/>
      </rPr>
      <t xml:space="preserve"> Para visualizar los cambios de este PM, ver Control de Cambios PM UTT 10 Pasto dispuesto en el SP. </t>
    </r>
    <r>
      <rPr>
        <b/>
        <sz val="10"/>
        <color theme="1"/>
        <rFont val="Arial"/>
        <family val="2"/>
      </rPr>
      <t xml:space="preserve">
Seguimiento 6 de junio de 2024: 
</t>
    </r>
    <r>
      <rPr>
        <sz val="10"/>
        <color theme="1"/>
        <rFont val="Arial"/>
        <family val="2"/>
      </rPr>
      <t xml:space="preserve">
Teniendo en cuenta la visita realizada por la Oficina de Control Interno para dar cumplimiento a la meta establecida, la UTT remitió a esta Oficina: 
</t>
    </r>
    <r>
      <rPr>
        <i/>
        <sz val="10"/>
        <color theme="1"/>
        <rFont val="Arial"/>
        <family val="2"/>
      </rPr>
      <t xml:space="preserve">- </t>
    </r>
    <r>
      <rPr>
        <sz val="10"/>
        <color theme="1"/>
        <rFont val="Arial"/>
        <family val="2"/>
      </rPr>
      <t xml:space="preserve">Formato F-IMP-005 Solicitud de Modificaciones o Ajuste con fecha del 25 de octubre de 2022 del PIDAR 238 del 31 de mayo de 2022 debidamente diligenciado y firmado por el Director de la UTT, el apoyo Técnico de la UTT y el Representante legal de la Organización. 
-Formato F-IMP-005 Solicitud de Modificaciones o Ajuste con fecha del 30 de agosto de 2022 del PIDAR 312 de 3 diciembre de 2020 debidamente diligenciado y firmado por el Director de la UTT, el apoyo ténico de la UTT y el Representante legal de la Organización.
- Formato F-IMP-005 Solicitud de Modificaciones o Ajuste con fecha del 22 de junio de 2023 del PIDAR 312 de 3 diciembre de 2020 debidamente diligenciado y firmado por el Director de la UTT, el apoyo Técnico de la UTT y el Representante legal de la Organización. 
-  Formato F-IMP-005 Solicitud de Modificaciones o Ajuste con fecha del 11 de julio de 2022 del PIDAR 325 de 3 diciembre de 2020 debidamente diligenciado y firmado por el Director de la UTT, el apoyo Técnico de la UTT y el Representante legal de la Organización. 
-  Formato F-IMP-005 Solicitud de Modificaciones o Ajuste con fecha del 25 de abril de 2023 del PIDAR 426 del 5 de agosto de 2022 debidamente diligenciado y firmado por el Director de la UTT, el apoyo Técnico de la UTT y el Representante legal de la Organización. 
Teniendo en cuenta la meta establecida mediante la propuesta del plan de mejoramiento, esta Oficina de Control Interno determina dar el 100% del cumplimiento de la acción. </t>
    </r>
  </si>
  <si>
    <r>
      <rPr>
        <sz val="10"/>
        <rFont val="Arial"/>
        <family val="2"/>
      </rPr>
      <t xml:space="preserve">Teniendo en cuenta el cumplimiento de la acción propuesta para mitigar el hallazgo número 5 </t>
    </r>
    <r>
      <rPr>
        <i/>
        <sz val="10"/>
        <rFont val="Arial"/>
        <family val="2"/>
      </rPr>
      <t xml:space="preserve">"Omisión en la aplicación de lineamientos procedimentales para efectuar ajustes en el PIDAR", </t>
    </r>
    <r>
      <rPr>
        <sz val="10"/>
        <rFont val="Arial"/>
        <family val="2"/>
      </rPr>
      <t xml:space="preserve">esta Oficina procedió a validar la efectividad de acuerdo con el ajuste al PIDAR 238 de 2022 atendiendo lo dispuesto en el procedimiento PR-IMP-001 </t>
    </r>
    <r>
      <rPr>
        <i/>
        <sz val="10"/>
        <rFont val="Arial"/>
        <family val="2"/>
      </rPr>
      <t>"Ejecución de los Proyectos Integrales de Desarrollo Agropecuario y Rural con Enfoque Territorial en el Marco de Convenios de Cooperación"</t>
    </r>
    <r>
      <rPr>
        <sz val="10"/>
        <rFont val="Arial"/>
        <family val="2"/>
      </rPr>
      <t xml:space="preserve"> versión 8 del 20 de diciembre de 2019 numeral 5.6 AJUSTES A LOS PIDAR Acapite 5.6.1 Solicitud de ajustes a los PIDAR </t>
    </r>
    <r>
      <rPr>
        <i/>
        <sz val="10"/>
        <rFont val="Arial"/>
        <family val="2"/>
      </rPr>
      <t xml:space="preserve">"Las solicitudes de ajustes a los PIDAR deben provenir de los beneficiarios a través de una comunicación escrita firmada por el representante legal de las organizaciones beneficiarias informando y justificando los motivos que dan origen a los ajustes; ésta comunicación deberá ser radicada en la Unidad Técnica Territorial y analizada en el comité Técnico de Gestión Local del proyecto, los cuales son:
1. Ajustar el plan de inversión y/o cronograma de actividades.
2. Sustituir beneficiarios y predios, según corresponda." </t>
    </r>
    <r>
      <rPr>
        <sz val="10"/>
        <rFont val="Arial"/>
        <family val="2"/>
      </rPr>
      <t xml:space="preserve">el cual es el que se encuentra vigente actualmente, obteniendo que se evidenciaron los siguientes soportes: 
-Oficio del 16 de agosto de 2022 emitido por el Resguardo Indigena San Miguel de la Castellana Resolución N°024 del 2002 con asunto </t>
    </r>
    <r>
      <rPr>
        <i/>
        <sz val="10"/>
        <rFont val="Arial"/>
        <family val="2"/>
      </rPr>
      <t xml:space="preserve">"Solicitud de ajuste del Plan Operativo de Inversión POI – Componente de Inversión (Activos Productivos, Infraestructura, Equipos, Herramientas, Materiales y Suministros) que se contempla en la cofinanciación de la Gobernación del Putumayo, subproyecto denominado: “Fortalecimiento de las capacidades técnico - productivas de un sistema de ganadería de ceba, ubicado en el Resguardo Indigena San Miguel de la Castellana, del municipio de Villagarzón, departamento del Putumayo”. </t>
    </r>
    <r>
      <rPr>
        <sz val="10"/>
        <rFont val="Arial"/>
        <family val="2"/>
      </rPr>
      <t xml:space="preserve">debidamente firmada por el Gobernador del Resguardo. (Representante Legal)
</t>
    </r>
    <r>
      <rPr>
        <i/>
        <sz val="10"/>
        <rFont val="Arial"/>
        <family val="2"/>
      </rPr>
      <t xml:space="preserve">
- </t>
    </r>
    <r>
      <rPr>
        <sz val="10"/>
        <rFont val="Arial"/>
        <family val="2"/>
      </rPr>
      <t xml:space="preserve">Formato F-IMP-005 Solicitud de Modificaciones o Ajuste con fecha del 25 de octubre de 2022 del PIDAR 238 del 31 de mayo de 2022 debidamente diligenciado y firmado por el Director de la UTT, el apoyo Técnico de la UTT y el Representante legal de la Organización, mediante el cual se radicó la solicitud. 
</t>
    </r>
    <r>
      <rPr>
        <i/>
        <sz val="10"/>
        <rFont val="Arial"/>
        <family val="2"/>
      </rPr>
      <t xml:space="preserve">
</t>
    </r>
    <r>
      <rPr>
        <sz val="10"/>
        <rFont val="Arial"/>
        <family val="2"/>
      </rPr>
      <t xml:space="preserve">-Acta No. 004 del 25 de octubre 2022 del Comité Técnico de Gestión Local No. 4 del PIDAR con Resolución 230 con objetivo </t>
    </r>
    <r>
      <rPr>
        <i/>
        <sz val="10"/>
        <rFont val="Arial"/>
        <family val="2"/>
      </rPr>
      <t xml:space="preserve">"Realizar Comité Técnico de Gestión Local del PIDAR aprobado con Resolución 230 de 2022, denominado: “Establecer unidades productivas avícolas para huevo comercial, pertenecientes a la Asociación de productores agropecuarios las Camelias, en el municipio de Puerto Asís, Departamento del Putumayo” para la revisión de trámites con ICA, y Fiduagraria." </t>
    </r>
    <r>
      <rPr>
        <sz val="10"/>
        <rFont val="Arial"/>
        <family val="2"/>
      </rPr>
      <t xml:space="preserve">mediante la cual fue analizada la solicitud de ajuste. 
-Formato F-IMP-011 Concepto Técnico - Jurídico debidamente firmado por el Director de la UTT y el apoto a la supervisión del PIDAR, y sobre en cual en el ítem 3. Recomendaciones. </t>
    </r>
    <r>
      <rPr>
        <i/>
        <sz val="10"/>
        <rFont val="Arial"/>
        <family val="2"/>
      </rPr>
      <t xml:space="preserve">"Con base en la información suministrada anteriormente se recomienda al comité técnico de gestión local del PIDAR con resolución 238 de 2022 aprobar la solicitud de ajuste técnico del POI (...)"
</t>
    </r>
    <r>
      <rPr>
        <sz val="10"/>
        <rFont val="Arial"/>
        <family val="2"/>
      </rPr>
      <t xml:space="preserve">De acuerdo con la información aportada y verificación realizada, esta Oficina considera que fue efectiva la acción propuesta para el presente hallazgo, por lo que lo da por CERRADO. </t>
    </r>
    <r>
      <rPr>
        <i/>
        <sz val="10"/>
        <rFont val="Arial"/>
        <family val="2"/>
      </rPr>
      <t xml:space="preserve">
</t>
    </r>
  </si>
  <si>
    <t>Falta de seguimiento y control de los Proyectos Productivos subrogados por el extinto INCODER a la Agencia de Desarrollo Rural - ADR e incumplimiento en el cargue de información.</t>
  </si>
  <si>
    <t>Deficiencias en la conservación y custodia de los expedientes físicos y digitales de los Proyectos Productivos del INCODER.
Falta de actualización de la información de los proyectos en los aplicativos IPDR y PDRET.</t>
  </si>
  <si>
    <t>1. Verificar conjuntamente entre la VIP y Gestión Documental de la UTT la información física remitida por la UTT para validar la información.</t>
  </si>
  <si>
    <t>3 mesas de trabajo</t>
  </si>
  <si>
    <t>10/06/2022
7/12/2023
06/06/2024</t>
  </si>
  <si>
    <t>Humberto Villani Pechené
Tania Valentina Peralta
Marìa Paula Urquijo</t>
  </si>
  <si>
    <r>
      <rPr>
        <b/>
        <sz val="10"/>
        <rFont val="Arial"/>
        <family val="2"/>
      </rPr>
      <t>Seguimeinto 10 de junio de 2022:</t>
    </r>
    <r>
      <rPr>
        <sz val="10"/>
        <rFont val="Arial"/>
        <family val="2"/>
      </rPr>
      <t xml:space="preserve">
Aunque la UTT manifiesta que "Se realizo la accion propuesta, conllevando al levantamiento de la base de datos de los proyectos INCODER", al verificarse la evidencia remitida (Matriz INCODER), ésta no corresponde a la meta establecida, es decir, tres (3) mesas de trabajo.
</t>
    </r>
    <r>
      <rPr>
        <b/>
        <sz val="10"/>
        <rFont val="Arial"/>
        <family val="2"/>
      </rPr>
      <t xml:space="preserve">Seguimiento 7 de diciembre de 2023: 
</t>
    </r>
    <r>
      <rPr>
        <sz val="10"/>
        <rFont val="Arial"/>
        <family val="2"/>
      </rPr>
      <t>Para dar cumplimiento a esta acción  la UTT remitió los siguientes soportes: 
1.  Vigencia 2021:  Oficio 20213200055572 con asunto "</t>
    </r>
    <r>
      <rPr>
        <i/>
        <sz val="10"/>
        <rFont val="Arial"/>
        <family val="2"/>
      </rPr>
      <t xml:space="preserve">Solicitud información estado cuenta 894-515710-37 correspondiente al proyecto PAREL2015-CAMARON-004-CP" del 13 de agosto </t>
    </r>
    <r>
      <rPr>
        <sz val="10"/>
        <rFont val="Arial"/>
        <family val="2"/>
      </rPr>
      <t xml:space="preserve">y Oficio 20213200094562 del 15 de diciembre reiterando la solicitud. 
2. Vigencia 2022: Oficio 20223200045142 con asunto </t>
    </r>
    <r>
      <rPr>
        <i/>
        <sz val="10"/>
        <rFont val="Arial"/>
        <family val="2"/>
      </rPr>
      <t xml:space="preserve">"Reiteración intervención de la Agencia de Desarrollo Rural en trámites de proyectos del extinto INCODER y solicitud información estado cuenta 894-515710-37 correspondiente al proyecto PAREL 2015-CAMARON-004-CP" del 6 de julio de 2022, </t>
    </r>
    <r>
      <rPr>
        <sz val="10"/>
        <rFont val="Arial"/>
        <family val="2"/>
      </rPr>
      <t xml:space="preserve">Oficio 20223600027983 con asunto </t>
    </r>
    <r>
      <rPr>
        <i/>
        <sz val="10"/>
        <rFont val="Arial"/>
        <family val="2"/>
      </rPr>
      <t xml:space="preserve">"Solicitud cambio de predio proyecto PAREL2015-CAMARON-04-CP" </t>
    </r>
    <r>
      <rPr>
        <sz val="10"/>
        <rFont val="Arial"/>
        <family val="2"/>
      </rPr>
      <t xml:space="preserve">del 1 de agosto de 2022 dirigido al Vicepresidente de Integración Productiva.  Oficio 20223600060362 con asunto </t>
    </r>
    <r>
      <rPr>
        <i/>
        <sz val="10"/>
        <rFont val="Arial"/>
        <family val="2"/>
      </rPr>
      <t xml:space="preserve">"Solicitud información predio La Floresta 2 y 3 " </t>
    </r>
    <r>
      <rPr>
        <sz val="10"/>
        <rFont val="Arial"/>
        <family val="2"/>
      </rPr>
      <t xml:space="preserve">dirigido al Director de la UGT de Pasto de la ANT.  
3. Vigencia 2023: Oficio 20233600030903 con asunto </t>
    </r>
    <r>
      <rPr>
        <i/>
        <sz val="10"/>
        <rFont val="Arial"/>
        <family val="2"/>
      </rPr>
      <t xml:space="preserve">"Solicitud lineamientos para cierre proyecto INCODER identificado PAREL2015-CAMARON-04-CP a cargo de la UTT 10" </t>
    </r>
    <r>
      <rPr>
        <sz val="10"/>
        <rFont val="Arial"/>
        <family val="2"/>
      </rPr>
      <t xml:space="preserve">del 23 de junio de 2023. Oficio 20233600049202 con asunto </t>
    </r>
    <r>
      <rPr>
        <i/>
        <sz val="10"/>
        <rFont val="Arial"/>
        <family val="2"/>
      </rPr>
      <t xml:space="preserve">"Solicitud de apoyo ubicación beneficiario del Proeycto PDR-NAR-CHA-02" </t>
    </r>
    <r>
      <rPr>
        <sz val="10"/>
        <rFont val="Arial"/>
        <family val="2"/>
      </rPr>
      <t xml:space="preserve">del 12 de mayo de 2023. 
Si bien estos oficios demuestran gestión por parte de la UTT 10, no concuerda con la meta establecida que corresponde a 3 mesas de trabajo con la VIP., por lo que no es posible asignar un porcentaje sobre esta. 
</t>
    </r>
    <r>
      <rPr>
        <b/>
        <sz val="10"/>
        <rFont val="Arial"/>
        <family val="2"/>
      </rPr>
      <t>Seguimiento 06 de Junio del 2024:</t>
    </r>
    <r>
      <rPr>
        <sz val="10"/>
        <rFont val="Arial"/>
        <family val="2"/>
      </rPr>
      <t xml:space="preserve"> De acuerdo al cumplimiento de la meta se remitio a esta oficina la siguiente documentación:
1. Acta de Mesa de Control de implementación PIDAR del 04 de mayo del 2023 y cuyo objeto fue "Realizar seguimiento a la implementación de los Proyectos integrales de Desarrollo Agropecuario y Rural Con Enfoque Territorial ejecutados a través de Modalidad Directa en la Jurisdicción de la Unidad Técnica Territorial No. 10, Nariño y Putumayo" en la que se observa en el númeral 2.29 Proyectos en cierre INCODER en los que se menciona el 006701 del 21/11/2015, 006704 del 21/11/2012, 011859 del 22/11/2014 y Resolución sin numero en la que se indica "Para los proyectos de Cierre INCODER, se tiene programada reunión con la jurídica de la Vicepresidencia de Integración Productiva, María José Cuellar el 9 de mayo."
2. Acta dde Mesa de Control de implementación PIDAR del 31 de julio del 2023 cuyo objeto corresponde a "Realizar seguimiento a la implementación de los Proyectos integrales de Desarrollo Agropecuario y Rural Con Enfoque Territorial ejecutados a través de Modalidad Directa en la Jurisdicción de la Unidad Técnica Territorial No. 10, Nariño y Putumayo" en la que se relacionan nuevamente los proyectos del acta anterior y se menciona " Para los proyectos de Cierre INCODER, se está en el proceso de validación de soportes documentales para remitir a la Vicepresidencia de Integración Productiva." 
3. Acta de Mesa de Control de implementación PIDAR del 01 de septiembre del 2023 cuyo objeto corresponde a "Realizar seguimiento a la implementación de los Proyectos integrales de Desarrollo Agropecuario y Rural Con Enfoque Territorial ejecutados a través de Modalidad Directa en la Jurisdicción de la Unidad Técnica Territorial No. 10, Nariño y Putumayo", en la que se relacionan nuevamente los proyectos del acta anterior y se manifiesta "Para los proyectos de Cierre INCODER, se está en el proceso de consolidación documental para remitir a la oficina jurídica."
</t>
    </r>
  </si>
  <si>
    <t xml:space="preserve">Teniendo en cuenta la información remitida frente al cumplimiento de la acción propuesta para este hallazgo, se evidenció que la información aportada corresponde a lo propuesto de tres (3) mesas de trabajo para verificar conjuntamente entre la VIP y Gestión Documental de la UTT, sin emabargo, no se evidencio la comunicación al nivel central de la culminación de esta actividad buscando se señale y recalque que luego de ello la UTT no tendría que ejecutar acciones adicionales con estos proyectos.
Finalmente, y teniendo en cuenta lo anteriormente mencionado es pertinente aclarar que mientras no se de tratamiento a esta acción y cumplimiento de las mismas el hallazgo permanecerá en estado ABIERTO. </t>
  </si>
  <si>
    <t>Errores y/u omisiones en la evaluación de solicitudes de habilitación de Empresas Prestadoras del Servicio de Extensión Agropecuaria.</t>
  </si>
  <si>
    <t>Falta de capacitación a los profesionales encargados de realizar el proceso de validación, frente el adecuado cargue y manejo de la información en el SharePoint dispuesto para la consulta de la información de las entidades habilitadas, y frente a los requisitos de habilitacion de EPSEA contenidos en la Reoslución 0422 de 2019.</t>
  </si>
  <si>
    <t>1. Realizar capacitaciones a los profesionales a cargo, con el fin de evitar que se generen estas situaciones.</t>
  </si>
  <si>
    <t>Una (1) Capacitación.</t>
  </si>
  <si>
    <t>13/06/2022
11/12/2023</t>
  </si>
  <si>
    <t>Humberto Villani Pechené
Tania Valentina Peralta</t>
  </si>
  <si>
    <r>
      <rPr>
        <b/>
        <sz val="10"/>
        <rFont val="Arial"/>
        <family val="2"/>
      </rPr>
      <t>Seguimiento 13 de junio de 2022:</t>
    </r>
    <r>
      <rPr>
        <sz val="10"/>
        <rFont val="Arial"/>
        <family val="2"/>
      </rPr>
      <t xml:space="preserve">
La UTT aportó la evidencia que demuestra la realización de la capacitacion virtual de habilitación de epseas del 14 de mayo de 2021. 
</t>
    </r>
    <r>
      <rPr>
        <b/>
        <sz val="10"/>
        <rFont val="Arial"/>
        <family val="2"/>
      </rPr>
      <t xml:space="preserve">Seguimiento 11 de diciembre de 2023:
</t>
    </r>
    <r>
      <rPr>
        <sz val="10"/>
        <rFont val="Arial"/>
        <family val="2"/>
      </rPr>
      <t xml:space="preserve">Para el cumplimiento de la acción y meta propuesta la UTT allegó a esta Oficina: 
1.  Capacitación virtual dada por la Dirección de Asistencia Técnica el 28 de junio de 2023
2. Capaciación virtual de Trámite de Habilitación EPSEA - UTT 10
3.  Inducción virtual UTT Junior - Apoyo AT/Extensión
4. Capacitación Pruebas funcionales Registro - Habilitación EPSEA - UTTs del 29 de junio de 2023 modalidad virtual
5. Seguimiento virtual de habilitación de EPSEA UTTS - DAT
Teniendo en cuenta lo anteriormente relacionado frente a la acción propuesta esta Oficina da esta acción como Cumplida. </t>
    </r>
  </si>
  <si>
    <r>
      <t xml:space="preserve">Seguimiento 13 de diciembre de 2023: 
</t>
    </r>
    <r>
      <rPr>
        <sz val="10"/>
        <rFont val="Arial"/>
        <family val="2"/>
      </rPr>
      <t>Teniendo en cuenta el cumplimiento de las tres (3) acciones propuestas para subsanar el hallazgo presentado en materia de habilitación de EPSEAS,  con el fin de validar la efectividad de estas se observó que desde el proceso de Fortalecimiento a la Prestación del Servicio Público de Extensión Agropecuaria se dispone del Formato F-SPE-002 Listado Chequeo EPSEA mediante el cual se permite realizar el seguimiento y control de las solicitudes de habilitación de EPSEAS, de igual manera con lo manifestado por la UTT</t>
    </r>
    <r>
      <rPr>
        <i/>
        <sz val="10"/>
        <rFont val="Arial"/>
        <family val="2"/>
      </rPr>
      <t xml:space="preserve"> "En el año 2023 una vez la entidad solicitante cumple la etapa de validación se remiten  correos mediante los cuales se valida el cargue exitoso de la información para la fase de Evaluación por parte de la DAT" </t>
    </r>
    <r>
      <rPr>
        <sz val="10"/>
        <rFont val="Arial"/>
        <family val="2"/>
      </rPr>
      <t xml:space="preserve">  la Oficina de Control Interno procedió a validar dichas listas en las EPSEAS FUNANDINO y FUNDACIÓN FORMAR que fueron enviadas para cargue a Sharepoint desde nivel central, obteniendo que: 
- FUNANDINO: Formato S-PE-002 Lista de Chequeo General con todos los ítems marcados como "Cumple" firmada por el Representante Legal el 26 de abril de 2023 y por la Profesional encargada el 6 de junio de 2023 y Lista de Chequeo Representante Legal y Equipo Mínimo con todos los ítems marcados como "Cumple" firmada por el Representante Legal el 26 de abril de 2023 y por la Profesional encargada el 6 de junio de 2023. 
-FUNDACIÓN FORMAR:  Formato S-PE-002 Lista de Chequeo General con todos los ítems marcados como "Cumple" firmada por el Representante Legal el 2 de agosto de 2023 y por la Profesional encargada el 2 de agosto de 2023 y Lista de Chequeo Representante Legal y Equipo Mínimo con todos los ítems marcados como "Cumple" firmada por el Representante Legal el 2 de agosto de 2023 y por la Profesional encargada el 2 de agosto de 2023. 
</t>
    </r>
    <r>
      <rPr>
        <i/>
        <sz val="10"/>
        <rFont val="Arial"/>
        <family val="2"/>
      </rPr>
      <t>Ver: Sharepoint - Evidencias - OCI-2020-025- 0. Efectividad</t>
    </r>
    <r>
      <rPr>
        <sz val="10"/>
        <rFont val="Arial"/>
        <family val="2"/>
      </rPr>
      <t xml:space="preserve">
Teniendo en cuenta la revisión a las evidencias allegadas por la UTT 10, esta Oficina considera pertinente dar por CERRADO el hallazgo toda vez que las acciones propuestas fueron efectivas para evitar los errores y/o omisiones en la evaluación de las solicitudes de habilitación de EPSEAS. </t>
    </r>
  </si>
  <si>
    <t xml:space="preserve">Poco uso de los canales de comunicación establecidos por la Agencia de Desarrollo Rural, con el fin de comunicar posibles dudas con los delegados de la Dirección de Asistencia Técnica asignados a cada Unidad Técnica Territorial.  </t>
  </si>
  <si>
    <t>2. Remitir correos electrónicos con posibles inquietudes respecto a los requisitos de las entidades solicitantes.</t>
  </si>
  <si>
    <t>Un (1) correo por cada solicitud validada por la Unidad Técnica Territorial.</t>
  </si>
  <si>
    <r>
      <rPr>
        <b/>
        <sz val="10"/>
        <rFont val="Arial"/>
        <family val="2"/>
      </rPr>
      <t xml:space="preserve">Seguimiento 13 de junio de 2022: 
</t>
    </r>
    <r>
      <rPr>
        <sz val="10"/>
        <rFont val="Arial"/>
        <family val="2"/>
      </rPr>
      <t xml:space="preserve">
Dentro de los soportes aportados por la UTT, no se evidencian correos electrónicos de solicitudes validadas por la Unidad Técnica Territorial,  pero en algunos casos, si reposan respuestas a subsanaciones realizadas por parte de entidades solicitantes, las cuales están ubicadas en el resposito de SharePoint.
</t>
    </r>
    <r>
      <rPr>
        <b/>
        <sz val="10"/>
        <rFont val="Arial"/>
        <family val="2"/>
      </rPr>
      <t xml:space="preserve">Seguimiento 11 de diciembre de 2023: 
</t>
    </r>
    <r>
      <rPr>
        <sz val="10"/>
        <rFont val="Arial"/>
        <family val="2"/>
      </rPr>
      <t xml:space="preserve">Para el cumplimiento de la acción y meta propuesta la UTT allegó a esta Oficina: 
1.  Correo electrónico del 25 de abril de 2023 con asunto " RENOVACIÓN EPSEA ASOCIACIÓN DE INGENIEROS AGRÓNOMOS EGRESADOS DE LA FACULTAD DE CIENCIAS - ASOINAGRO, VALIDACIÓN RADICADO ORFEO 20226100106221" en el cual se exponen los ajustes requeridos para continuar con el proceso. 
2. Correo electrónico del 29 de junio de 2023 con asunto "Proceso de habilitación de EPSEA - Fase de validación CODESA - Orfeo 20233600060871" en el cual CODESA envía las subsanaciones solicitadas por parte de la Agencia de Desarrollo Rural. 
3. Correo electrónico del 18 de julio de 2023 con asunto "Proceso de Habilitación de EPSEA - Fase de validación CORSEAGROCOL - Orfeo 20233600033301 y 20236100032611 donde CORSEAGOCOL remite las subsanaciones solicitadas por la ADR. 
4. Correo electrónico del 27 de abril de 2023 con asunto "Proceso de Habilitación de EPSEA - Fase de validación FUNANDINO- Orfeo 20233600017971 - 20233600036841 donde FUNANDINO remite las subsanaciones solicitadas por la ADR. 
5. Correo electrónico del 26 de junio de 2023 con asunto "Proceso de Habilitación de EPSEA - Fase de validación FUNDER - Orfeo 20233600028501 dónde se prorroga el tiempo de entrega de subsanaciones teniendo en cuenta el procedimiento interno. 
6. Correo electrónico del 16 de junio de 2023 con asunto "Respuesta Solicitud Habilitación FUNDACIÓN MÁS INNOVACIÓN, MÁS SOCIAL radicado: 20223600073211 - 20236000011561 - 20236100024471 en el cual se remiten a la Fundación las subsanaciones que deben realizar para continuar con el proceso. 
7.  Correo electrónico con asunto " Renovación EPSEA Fundación Los Andes 2023 Validación Radicados Orfeo 20233600024391 y 20236100025271 en el cual se remite a la Fundación las subsanaciones de deben realizar para continuar con el proceso. 
Teniendo en cuenta lo anterior, esta Oficina considera pertinente dar por cumplida esta acción. </t>
    </r>
    <r>
      <rPr>
        <b/>
        <sz val="10"/>
        <rFont val="Arial"/>
        <family val="2"/>
      </rPr>
      <t xml:space="preserve">
</t>
    </r>
  </si>
  <si>
    <t>Inexistente revisión de los documentos de las entidades habilitadas, cargados en el SharePoint.</t>
  </si>
  <si>
    <t>3. Revisar de manera exhaustiva que la documentación de las entidades habilitadas se encuentre cargada de manera adecuada en el SharePoint.</t>
  </si>
  <si>
    <t>Un (1) correo por cada carpeta donde se valide el cargue exitoso o se demuestre la inexistencia de alguno de los documentos.</t>
  </si>
  <si>
    <t>10/06/2022
7/12/2023</t>
  </si>
  <si>
    <r>
      <rPr>
        <b/>
        <sz val="10"/>
        <rFont val="Arial"/>
        <family val="2"/>
      </rPr>
      <t xml:space="preserve">Seguimiento 10 de junio de 2023: </t>
    </r>
    <r>
      <rPr>
        <sz val="10"/>
        <rFont val="Arial"/>
        <family val="2"/>
      </rPr>
      <t xml:space="preserve">
No se evidenció un (1) correo enviado por cada una de las carpetas, donde se valide el cargue exitoso o se demuestre la inexistencia de algunos de los documentos, se verificó que las carpetas de las resoluciones de habilitación de EPSEAS expedidas en las vigencias 2021 y 2022, que se relacionan a continuación, tienen cargada la información correspondiente:  2021:  119 del 10 de mayo (Fundación Sachamates -Sachamates), 121 del 10 de mayo (Fundación Preservar Colombia), 166 del 17 de junio de (Fundación Emssanar -Fundaemssanar), 299 del 2 de septiembre (Sociedad de agricultores y ganaderos de Nariño SAGAN),  304 del 9 de septiembre (Asociación de Ingenieros Agrónomos egresados de la facultad de ciencias agrícolas de la Universidad de Nariño -ASOINAGRO), 361 del 13 de octubre (Corporación prestadora de servicios de asistencia técnica productiva organizativa empresarial y comercial -CODESAT y609 del 28 de diciembre (Corporación Haciendo Sur -CORPHASUR). 2022:  059 del 10 de febrero (Secretaría de Agricultura del Municipio de Pasto), 060 del 10 de febrero (Fundación para el desarrollo integral andino -FUNANDINO), 131 del 7 de abril (Secretaría de Agricultura del Municipio de Tumaco), 171 del 9 de mayo (La Nacional S.A.S., 269 del 7 de junio (Fundación Formar:  Fundación para la innovación, la investigación económica y la calificación del tal humano).
</t>
    </r>
    <r>
      <rPr>
        <b/>
        <sz val="10"/>
        <rFont val="Arial"/>
        <family val="2"/>
      </rPr>
      <t xml:space="preserve">Seguimiento 7 de diciembre de 2023: 
</t>
    </r>
    <r>
      <rPr>
        <sz val="10"/>
        <rFont val="Arial"/>
        <family val="2"/>
      </rPr>
      <t xml:space="preserve">Con el fin de dar cumplimiento a la Acción, la UTT informó y allegó la siguiente información: 
</t>
    </r>
    <r>
      <rPr>
        <i/>
        <sz val="10"/>
        <rFont val="Arial"/>
        <family val="2"/>
      </rPr>
      <t>"En el año 2023 una vez la entidad solicitante cumple la etapa de validación se remiten  correos mediante los cuales se valida el cargue exitoso de la información para la fase de Evaluación por parte de la DAT"</t>
    </r>
    <r>
      <rPr>
        <sz val="10"/>
        <rFont val="Arial"/>
        <family val="2"/>
      </rPr>
      <t xml:space="preserve">
1.  Correo electrónico dirigido al Profesional de la Dirección de Asistencia Técnica con asunto </t>
    </r>
    <r>
      <rPr>
        <i/>
        <sz val="10"/>
        <rFont val="Arial"/>
        <family val="2"/>
      </rPr>
      <t xml:space="preserve">"Cargue Sahrepoint UTT 10 - Habilitación de EPSEA - Fase de validación - ASOINAGRO NIT 900.451.739-3" </t>
    </r>
    <r>
      <rPr>
        <sz val="10"/>
        <rFont val="Arial"/>
        <family val="2"/>
      </rPr>
      <t>del 21 de junio de 2023. 
2. Correo electrónico dirigido al Profesional de la Dirección de Asistencia Técnica con asunto</t>
    </r>
    <r>
      <rPr>
        <i/>
        <sz val="10"/>
        <rFont val="Arial"/>
        <family val="2"/>
      </rPr>
      <t xml:space="preserve"> "Cargue Sahrepoint UTT 10 - Habilitación de EPSEA - Fase de validación - SECRETARIA DE AGRICUTURA DE PASTO NIT: 891.280.000-3" </t>
    </r>
    <r>
      <rPr>
        <sz val="10"/>
        <rFont val="Arial"/>
        <family val="2"/>
      </rPr>
      <t xml:space="preserve">del 22 de junio de 2023. 
3. Correo electrónico dirigido al Profesional de la Dirección de Asistencia Técnica con asunto </t>
    </r>
    <r>
      <rPr>
        <i/>
        <sz val="10"/>
        <rFont val="Arial"/>
        <family val="2"/>
      </rPr>
      <t>"Cargue Sahrepoint UTT 10 - Habilitación de EPSEA - Fase de validación - FUNDACIÓN FORMAR NIT 800.046.447-3"</t>
    </r>
    <r>
      <rPr>
        <sz val="10"/>
        <rFont val="Arial"/>
        <family val="2"/>
      </rPr>
      <t xml:space="preserve"> del 26 de junio de 2023. 
4. Correo electrónico dirigido al Profesional de la Dirección de Asistencia Técnica con asunto </t>
    </r>
    <r>
      <rPr>
        <i/>
        <sz val="10"/>
        <rFont val="Arial"/>
        <family val="2"/>
      </rPr>
      <t>"Cargue Sahrepoint UTT 10 - Habilitación de EPSEA - Fase de validación - FUNANDINO  NIT 900.218.505-1"</t>
    </r>
    <r>
      <rPr>
        <sz val="10"/>
        <rFont val="Arial"/>
        <family val="2"/>
      </rPr>
      <t xml:space="preserve"> del 06 de junio de 2023. 
Teniendo en cuenta lo anterior y a la meta propuesta, esta Oficina considera pertinente dar por cumplida la acción, en el entendido que se demostró el envío de los correos electrónicos con la información de las EPSEAS a habilitar. </t>
    </r>
  </si>
  <si>
    <t xml:space="preserve">Deficiencias en la Administración, Operación y Conservación (AOC) y Recuperación de la Inversión de los Distritos de Adecuación de Tierras.
</t>
  </si>
  <si>
    <t>Desconocimiento, omisión o falta de implementación de las responsabilidades de la UTT sobre los distritos entregados a Asociaciones de Usuarios.
Falta de o débil acompañamiento por parte de la Dirección de Adecuación de Tierras a la Unidad Técnica Territorial en temas de seguimiento a las Asociaciones de Usuarios y labores en Distritos de Adecuación de Tierras.</t>
  </si>
  <si>
    <t>1. Gestionar jornadas de capacitación con el nivel central de la Agencia, respecto a la correcta implementación del procedimiento de adecuación de tierras.</t>
  </si>
  <si>
    <t xml:space="preserve">1 capacitación o mesa de trabajo </t>
  </si>
  <si>
    <t>14/06/2022
12/12/2023
06/06/2024</t>
  </si>
  <si>
    <r>
      <rPr>
        <b/>
        <sz val="10"/>
        <rFont val="Arial"/>
        <family val="2"/>
      </rPr>
      <t xml:space="preserve">Plan de mejoramiento modificado mediante memorando 20233600043173 del 15 de septiembre de 2023.
Nota: </t>
    </r>
    <r>
      <rPr>
        <sz val="10"/>
        <rFont val="Arial"/>
        <family val="2"/>
      </rPr>
      <t xml:space="preserve">Para visualizar los cambios de este PM, ver Control de Cambios PM UTT 10 Pasto dispuesto en el SP. </t>
    </r>
    <r>
      <rPr>
        <b/>
        <sz val="10"/>
        <rFont val="Arial"/>
        <family val="2"/>
      </rPr>
      <t xml:space="preserve">
Seguimiento 14 de junio de 2022:</t>
    </r>
    <r>
      <rPr>
        <sz val="10"/>
        <rFont val="Arial"/>
        <family val="2"/>
      </rPr>
      <t xml:space="preserve">
Aunque la UTT manifestó que "</t>
    </r>
    <r>
      <rPr>
        <i/>
        <sz val="10"/>
        <rFont val="Arial"/>
        <family val="2"/>
      </rPr>
      <t>Se realizaron de acuerdo a lo pactado, sin embargo no se cuenta con la evidencia</t>
    </r>
    <r>
      <rPr>
        <sz val="10"/>
        <rFont val="Arial"/>
        <family val="2"/>
      </rPr>
      <t xml:space="preserve">", no se aportaron las evidencias del caso, es decir, las correspondientes a las ocho (8) capacitaciones y mesas de trabajo, como quedó establecido en la meta del Plan de Mejoramiento 2020.  La carpeta de la acción 1 del Hallazgo No. 8 en SharePoint está vacía.  El 15 de junio de 2022, la UTT respondió que no tiene información adicional o complementaria a la remitida el 22 de noviembre de 2021 a la Oficina de Control Interno, según requerimiento efectuado el 15 de junio de 2022.
</t>
    </r>
    <r>
      <rPr>
        <b/>
        <sz val="10"/>
        <rFont val="Arial"/>
        <family val="2"/>
      </rPr>
      <t xml:space="preserve">Seguimiento 12 de diciembre de 2023: 
</t>
    </r>
    <r>
      <rPr>
        <sz val="10"/>
        <rFont val="Arial"/>
        <family val="2"/>
      </rPr>
      <t xml:space="preserve">Para el cumplimiento de la meta establecida la UTT allegó a esta Oficina mediante el informe relacionado  página 65 un (1) Listado de Asistencia F-DER-002 del 28 de junio de 2023 con objetivo "Hacer seguimiento a las mesas de trabajo" con participantes de la Dirección de Adecuación  de Tierras y la UTT, en la sede central, y demás capacitaciones realizadas para los Planes de Mejoramiento de Contraloria. 
Teniendo en cuenta lo anterior, se logró evidenciar el cumplimiento de la meta establecida y ajustada mediante Memorando 20233600043173. 
</t>
    </r>
  </si>
  <si>
    <r>
      <rPr>
        <sz val="10"/>
        <rFont val="Arial"/>
        <family val="2"/>
      </rPr>
      <t xml:space="preserve">Teniendo en cuenta el cumplimiento de las dos (2) acciones propuestas para el Hallazgo No. 8, es importante mencionar que de acuerdo con la visita realizada por la Oficina de Control Interno se evidenció que este hallazgo cuenta con cinco (5) puntos de observación, para los que la UTT, aportó evidencia, así: 
a) </t>
    </r>
    <r>
      <rPr>
        <i/>
        <sz val="10"/>
        <rFont val="Arial"/>
        <family val="2"/>
      </rPr>
      <t xml:space="preserve">Inexistencia del contrato de Inexistencia de Contrato de Administración, Operación y Conservación. </t>
    </r>
    <r>
      <rPr>
        <sz val="10"/>
        <rFont val="Arial"/>
        <family val="2"/>
      </rPr>
      <t xml:space="preserve">Teniendo en cuenta lo anterior esta Oficina tomo una muestra aleatorea de los contratos existentes para distritos de pequeña escala correspondiente a San Francisco y </t>
    </r>
    <r>
      <rPr>
        <b/>
        <sz val="10"/>
        <rFont val="Arial"/>
        <family val="2"/>
      </rPr>
      <t>Guaitarilla (azuales</t>
    </r>
    <r>
      <rPr>
        <sz val="10"/>
        <rFont val="Arial"/>
        <family val="2"/>
      </rPr>
      <t xml:space="preserve">) por lo cual se allego:
1. Contrato de obra 10982023 
2. Contrato de interventoria 9472023
3. Acta de seguimiento técnico al contrato de obra e interventoria para el Distrito de San Francisco, en la que se indica " En visita se evidenciaron las obras ejecutadas, las cuales se reciben a satisfacción por parte del presidente de la asociación (...)"
Lo que demostraría un acompañamiento por parte de la Agencia al Distrito de Gran Escala y con ello un cumplimiento al Procedimiento PR-ADT-005 </t>
    </r>
    <r>
      <rPr>
        <i/>
        <sz val="10"/>
        <rFont val="Arial"/>
        <family val="2"/>
      </rPr>
      <t>Control y Supervisión a la Administración, Operación y Conservación de Distritos de Adecuación de Tierras propiedad del Estado, entregados a las Asociaciones de usuarios y/o Operadores</t>
    </r>
    <r>
      <rPr>
        <sz val="10"/>
        <rFont val="Arial"/>
        <family val="2"/>
      </rPr>
      <t xml:space="preserve"> Versión 5 del 22 de agosto de 2022, numeral 5.2.2 Condiciones de entrega de los Distritos para administración  que indica "Para realizar esta entrega de los distritos de adecuación de tierras de propiedad de la Agencia, a</t>
    </r>
    <r>
      <rPr>
        <b/>
        <sz val="10"/>
        <rFont val="Arial"/>
        <family val="2"/>
      </rPr>
      <t xml:space="preserve"> las asociaciones de usuarios para la administración, es necesario firmar un contrato</t>
    </r>
    <r>
      <rPr>
        <sz val="10"/>
        <rFont val="Arial"/>
        <family val="2"/>
      </rPr>
      <t xml:space="preserve"> y para ello se requieren los siguientes documentos (...)" y de igual manera en su numeral 6. Desarrollo Actividad 12 Presentar el presupuesto de AOC para aprobación "(...) Para los distritos de pequeña escala, esta obligación </t>
    </r>
    <r>
      <rPr>
        <b/>
        <sz val="10"/>
        <rFont val="Arial"/>
        <family val="2"/>
      </rPr>
      <t>entrará en vigencia una vez se suscriban los contratos de AOC</t>
    </r>
    <r>
      <rPr>
        <sz val="10"/>
        <rFont val="Arial"/>
        <family val="2"/>
      </rPr>
      <t xml:space="preserve"> y se capacite por parte de la ADR a la Asociación sobre el tema general de administración, operación y conservación. (...)" subsanando asi la situación observada.
Así mismo la capacitación realizada en el municipio de Guaitarilla- Nariño
b) </t>
    </r>
    <r>
      <rPr>
        <i/>
        <sz val="10"/>
        <rFont val="Arial"/>
        <family val="2"/>
      </rPr>
      <t xml:space="preserve">Falta de acompañamiento en las actividades de capacitación y Asistencia Técnica  a las Asociaciones de usuarios que administran Distritos de Adecuación de Tierras,  </t>
    </r>
    <r>
      <rPr>
        <sz val="10"/>
        <rFont val="Arial"/>
        <family val="2"/>
      </rPr>
      <t>evidencias constatadas en el cumplimiento de la Acción No. 1. Para la acción en mencion se allego la siguiente documentación:
1. Informe de actividades del 9 de mayo del 2024, donde se indica desplazamiento al municipio de El Tambo - Nariño y la ejecución de actividades así: "1- Exposición detallada de los estatutos de la Asociación de usuarios del distrito de adecuación de tierras de pequeña escala de San Pedro ASODISAN, el tambo (N). En este ítem, se hace una explicación de los derechos y deberes que le asisten a los usuarios. 2- Información clara y comprensible sobre el control y vigilancia que ejerce la Agencia de Desarrollo Rural, en beneficio de las asociaciones. (Ley 41 de 1993 – Decreto 1071 de 2015 y demás normas complementarias). 3- Explicación de cómo proceder si se presentase algún evento que amerite instaurar denuncia penal, o informe a los entes de control. 4- Explicación a los usuarios de cómo elaborar y presentar un derecho fundamental de petición, en consonancia con la Constitución Nacional y ley 1755 de 2015. 5- Reunión con la junta directiva, donde se les detallo que deben ser más organizados con los documentos de la asociación y a su vez se les argumento sobre las funciones que deben cumplir cada uno de los miembros. 6- Se realizaron puntuales comentarios sobre el buen uso del recurso hídrico."
2. Informe de actividades del 11 de abril del 2024, en el que se indica desplazamiento al municipio de Guaitarilla - Nariño, con el objetivo de ejecución de las siguientes actividades: "Exposición detallada de los estatutos de la asociación ASO ALEX - SAN ALEJANDRO, en este ítem, se hace una explicación de los derechos y deberes que le asisten a los usuarios. 2- Disertación del trámite que deben realizar si desean reformar los estatutos de la asociación. 3- Información clara y comprensible sobre el control y vigilancia que ejerce la Agencia de Desarrollo rural, en beneficio de las asociaciones. (Ley 41 de 1993 – Decreto 1071 de 2015 y demás normas complementarias). 4- Explicación de cómo proceder si se presentase algún evento que amerite instaurar denuncia penal, o informe a los entes de control. 5- Explicación a los usuarios de como elaborar y presentar un derecho fundamental de petición, en consonancia con la Constitución Nacional y ley 1755 de 2015. 6- Se atiende y responde preguntas y/o inquietudes de los asistentes." 
3. Listado de asistencia a capacitación sobre el uso eficiente y ahorro del agua del 11 de abril del 2024.
Lo anterior permite identificar la subsanación de la situación evidencia e identificar el seguimiento al acompañamiento de los Distritos de Adecuación de Tierras.</t>
    </r>
    <r>
      <rPr>
        <i/>
        <sz val="10"/>
        <rFont val="Arial"/>
        <family val="2"/>
      </rPr>
      <t xml:space="preserve">
</t>
    </r>
    <r>
      <rPr>
        <sz val="10"/>
        <rFont val="Arial"/>
        <family val="2"/>
      </rPr>
      <t xml:space="preserve">c) </t>
    </r>
    <r>
      <rPr>
        <i/>
        <sz val="10"/>
        <rFont val="Arial"/>
        <family val="2"/>
      </rPr>
      <t xml:space="preserve">Falta de acompañamiento a las asociaciones en la obtención del certificado de existencia y representación legal., </t>
    </r>
    <r>
      <rPr>
        <sz val="10"/>
        <rFont val="Arial"/>
        <family val="2"/>
      </rPr>
      <t xml:space="preserve">para esta la UTT remitió a esta Oficina 
1. Solicitud de renovación Junta Directiva y certifiación de existencia y representacion legal de la asociación de ususarios dl distrito de adecuación de tierras de pequeña escala Agraria "ASO TABLONES LA ESPERANZA" radicado bajo memeorando No. 20243600070471, en el que se anexa la documentación requerida para tal fin.
2. Solicitud para certificación de existencia y representación legal de la asociación de usuarios del distrito de adecuacion de tierras de pequeña escala de "ASO LLANO" Municipio de Tablón de Gomez vereda la Victoria departamento de Nariño." Radicado bajo memorando 20243600070551, en el que se anexa la documentación requerida y se obtiene respuesta por el Vicepresidente de Integración Productiva bajo memorando 20243300075942 de 09 de mayo del 2024 con la emisiòn del certificado solicitado.
d) </t>
    </r>
    <r>
      <rPr>
        <i/>
        <sz val="10"/>
        <rFont val="Arial"/>
        <family val="2"/>
      </rPr>
      <t xml:space="preserve">Deficiencias en la gestión de recuperación de cartera de las inversiones realizadas en los Distritos </t>
    </r>
    <r>
      <rPr>
        <sz val="10"/>
        <rFont val="Arial"/>
        <family val="2"/>
      </rPr>
      <t xml:space="preserve">Mediante el informe relacionado en las evidencias la UTT remitió las siguientes evidencias: 
1. Informe mensual de recaudo de cartera para el mes de Enero del 2024.
2. Correo electronico del 05 de junio del 2024 con el Informe del Reporte de Cartera del recaudo 2023 y 2024.
e) </t>
    </r>
    <r>
      <rPr>
        <i/>
        <sz val="10"/>
        <rFont val="Arial"/>
        <family val="2"/>
      </rPr>
      <t xml:space="preserve">Falta de gestión en la construcción y actualización del Registro General de Usuarios. </t>
    </r>
    <r>
      <rPr>
        <sz val="10"/>
        <rFont val="Arial"/>
        <family val="2"/>
      </rPr>
      <t xml:space="preserve">Mediante el informe relacionado en las evidencias la UTT remitió las siguientes evidencias: 
1. Informe (F-ADT-021) correspondiente al registro general de usuarios - RGU correspondiente a la asociación de usuarios del sistema de adecuación de tierras en pequeña escala Agraria, Tablon Alto, Tablon y la esperanza "ASOTABLONES LA ESPERANZA"
Teniendo en cuenta lo anteriormente relacionado es pertinente señalar que se observa un acompañamiento y seguimiento a la causas que dieron origen al presente hallazgo, por lo cual esta Oficina determinar su efectividad y se da por cerrado el hallazgo. </t>
    </r>
  </si>
  <si>
    <t>Falta de comunicación con los representantes legales de las Asociaciones de Usuarios.</t>
  </si>
  <si>
    <t xml:space="preserve">2. Realizar jornadas de capacitación con las juntas de usuarios de las distintas asociaciones de los distritos de riego y drenaje, con el fin de renovar y actualizar las personerías jurídicas y representaciones legales. </t>
  </si>
  <si>
    <t xml:space="preserve">4 distritos de riego asesorados y en proceso de trámite de actualización de la representación legal. 
</t>
  </si>
  <si>
    <t xml:space="preserve"> 1-sep-2020</t>
  </si>
  <si>
    <r>
      <rPr>
        <b/>
        <sz val="10"/>
        <rFont val="Arial"/>
        <family val="2"/>
      </rPr>
      <t xml:space="preserve">Plan de mejoramiento modificado mediante memorando 20233600043173 del 15 de septiembre de 2023.
Nota: </t>
    </r>
    <r>
      <rPr>
        <sz val="10"/>
        <rFont val="Arial"/>
        <family val="2"/>
      </rPr>
      <t xml:space="preserve">Para visualizar los cambios de este PM, ver Control de Cambios PM UTT 10 Pasto dispuesto en el SP. </t>
    </r>
    <r>
      <rPr>
        <b/>
        <sz val="10"/>
        <rFont val="Arial"/>
        <family val="2"/>
      </rPr>
      <t xml:space="preserve">
Seguimiento 14 de junio de 2022:</t>
    </r>
    <r>
      <rPr>
        <sz val="10"/>
        <rFont val="Arial"/>
        <family val="2"/>
      </rPr>
      <t xml:space="preserve">
La UTT aportó tres (3) evidencias de las asesorías realizadas sobre actualización de las representaciones legales de las asociaciones de usuarios de los distritos de riego:  ASO SANFERNANDO, ASOCASCAJAL y ASOVALLE DE CUMBITARA, resperectivamente, realizadas los días 17 y 25 de marzo y 12 de diciembre de 2021. 
</t>
    </r>
    <r>
      <rPr>
        <b/>
        <sz val="10"/>
        <rFont val="Arial"/>
        <family val="2"/>
      </rPr>
      <t xml:space="preserve">Seguimiento 12 de diciembre de 2023: 
</t>
    </r>
    <r>
      <rPr>
        <sz val="10"/>
        <rFont val="Arial"/>
        <family val="2"/>
      </rPr>
      <t xml:space="preserve">Para el cumplimiento de la meta establecida la UTT allegó a esta Oficina mediante el informe relacionado :
1.  Listados de Asistencia F-DER-002 con objetivo "Capacitación para actualización de certificaciones de personería Jurídica" para ASOPOTOSI el 12 de abril de 2023.  Página 16-18
2. Registro fotográfico sobre las capacitaciones a las diferentes asociaciones con el fin de actualizar las personerías jurídicas y representaciones legales. Página 8 
Teniendo en cuenta la información remitida para este seguimiento se logra evidenciar el cumplimiento de la meta establecida y ajustada mediante Memorando 20233600043173. </t>
    </r>
  </si>
  <si>
    <t>Inconsistencias en la revisión de los requisitos técnicos, ambientales, financieros, jurídicos y/o habilitantes de los PIDAR.</t>
  </si>
  <si>
    <t>Dificultades en el cargue y verificación de la información en el aplicativo Banco de Proyectos, así como la recopilación de la información en expediente físico y su inspección.</t>
  </si>
  <si>
    <t xml:space="preserve">
Validación del cumplimiento de la estructuración del PIDAR</t>
  </si>
  <si>
    <t xml:space="preserve">
Formato F-EFP-007 debidamente diligenciado y firmado para cada unos de los PIDAR</t>
  </si>
  <si>
    <t>14/06/2022
11/12/2023
6/06/2024</t>
  </si>
  <si>
    <t>Humberto Villani Pechené
Tania Valentina Peralta
Tania Valentina Peralta</t>
  </si>
  <si>
    <r>
      <rPr>
        <b/>
        <sz val="10"/>
        <rFont val="Arial"/>
        <family val="2"/>
      </rPr>
      <t xml:space="preserve">Mediante memorando20243600048073 del 06 de junio  del 2024  se realizó modificación al plan de mejoramiento
Nota: </t>
    </r>
    <r>
      <rPr>
        <sz val="10"/>
        <rFont val="Arial"/>
        <family val="2"/>
      </rPr>
      <t xml:space="preserve">Para visualizar los cambios de este PM, ver Control de Cambios PM UTT 10 Pasto dispuesto en el SP. </t>
    </r>
    <r>
      <rPr>
        <b/>
        <sz val="10"/>
        <rFont val="Arial"/>
        <family val="2"/>
      </rPr>
      <t xml:space="preserve">
Seguimiento 14 de junio de 2022:</t>
    </r>
    <r>
      <rPr>
        <sz val="10"/>
        <rFont val="Arial"/>
        <family val="2"/>
      </rPr>
      <t xml:space="preserve">
Se observa que la meta establecida (3 mesas de trabajo documentadas mediante actas), no guarda relación con la acción propuesta, que indica "delegar a un colaborador para revisión, verificación y validación de la información que reposan en los diferentes aplicativos".  La UTT aportó como evidencias ocho (8) listados de asistencia de igual número de mesas de trabajo, realizadas durante los días 26, 27, 28 y 29 de octubre y 2, 3 , 4 y 5 de noviembre de 2021, respectivamente, pero no remitió las actas correspondientes. 
</t>
    </r>
    <r>
      <rPr>
        <b/>
        <sz val="10"/>
        <rFont val="Arial"/>
        <family val="2"/>
      </rPr>
      <t xml:space="preserve">Seguimiento 11 de diciembre de 2023:
</t>
    </r>
    <r>
      <rPr>
        <sz val="10"/>
        <rFont val="Arial"/>
        <family val="2"/>
      </rPr>
      <t xml:space="preserve">Para el cumplimiento de la meta establecida la UTT allegó a esta oficina: 
Formato F-EFP-007 Cumplimiento de requisitos previos para acceso a la cofinanciación y Control Fase de Alistamiento de las siguientes asociaciones: 
1. Resguardo Indígena de San Miguel de la Castellana. 
2. Asociación de Productores Agropecuarios Las Camelias.
3. Asociación de Usuarios del Distritos de Adecuación de Tierras de Pequeña Escala ASOCHITARRAN 
4. Asociación de Usuarios del Distrito de Adecuación deTierras de Marambá - Los Monos, municipio de Sapuyes, departamento de Nariño
5. Asociación Agropimentera Valle del Guamuez 
6. Cabildo Indigena del Resguardo de Cumbal
7. Asociación de Productores Agropecuarios ASOPA Loro UNO
</t>
    </r>
    <r>
      <rPr>
        <b/>
        <sz val="10"/>
        <rFont val="Arial"/>
        <family val="2"/>
      </rPr>
      <t xml:space="preserve">Seguimiento 6 de junio de 2024: 
</t>
    </r>
    <r>
      <rPr>
        <sz val="10"/>
        <rFont val="Arial"/>
        <family val="2"/>
      </rPr>
      <t xml:space="preserve">Teniendo en cuenta la visita realizada por el equipo de la Oficina de Control Interno, la Unidad Técnica Territorial reformuló su acción y entregable, por lo que la información aportada en el anterior seguimiento es válida para dar cumplimiento a la misma, por ende esta Oficina asigna un cumplimiento del 100%. </t>
    </r>
  </si>
  <si>
    <r>
      <t xml:space="preserve">Seguimiento 6 de junio de 2024: 
</t>
    </r>
    <r>
      <rPr>
        <sz val="10"/>
        <rFont val="Arial"/>
        <family val="2"/>
      </rPr>
      <t xml:space="preserve">Teniendo en cuenta el cumplimiento de la acción y meta propuesta mediante la remisión de los  Formatos F-EFP-007 Cumplimiento de requisitos previos para acceso a la cofinanciación y Control Fase de Alistamiento de siete (7) y de acuerdo con los cambios procedimentales que se han dado desde la suscripción del hallazgo, esta Oficina validó la estructuración del PIDAR cofinanciado bajo Resolución 426 de 2022 mediante el procedimiento PR-EFP-001 Estructuración de Proyectos INtegrales de Desarrollo Agropecuaro y Rural del 19 de octubre de 2020 versión 7 la cual es aplicable al PIDAR a validar, sobre este se obtuvo: 
- Formato F-EFP-001 Certificación y autorización de potenciales beneficiarios del 10 de junio de 2022
- Formato F-EFP-002: Caracterización población beneficiaria.
- Formato F-EFP-020: Caracterización de predios.
- Formato F-EFP-004: Requisitos ambientales
- Formato F-EFP-022: Requisitos de los predios, organizaciones y beneficiarios
-Formato F-EFP-007: Cumplimiento requisitos y control fase de alistamiento.
- Formato F-EFP-009: Marco Lógico.
-Formato F-EFP-017: Modelo Técnico Financiero Ejecución Directa-MTF
-Formato F-EFP-021: Cronograma de Estructuración.
- Formato F-EFP-016: Plan Operativo Anual de Inversión.
Formatos que son son fundamentales en la revisión de los requisitos técnicos, ambientales, financieros, jurídicos y/o habilitantes de los PIDAR, por lo que esta Oficina pudo observar que las gestiones planteadas y realizadas por la UTT Número 10 fueron efectivas para la mitigación del hallazgo No. 9 </t>
    </r>
    <r>
      <rPr>
        <i/>
        <sz val="10"/>
        <rFont val="Arial"/>
        <family val="2"/>
      </rPr>
      <t xml:space="preserve">"Inconsistencias en la revisión de los requisitos técnicos, ambientales, financieros, jurídicos y/o habilitantes de los PIDAR.". </t>
    </r>
    <r>
      <rPr>
        <sz val="10"/>
        <rFont val="Arial"/>
        <family val="2"/>
      </rPr>
      <t>a esto se suma el hecho de los cambios que en la vigencia 2023 hubo frente a la ruta de los PIDAr (Acuerdo 011 y 016 de 2023) lo cual conllevó a que los criterios utilizados en las observaciones se vieran modificados</t>
    </r>
    <r>
      <rPr>
        <i/>
        <sz val="10"/>
        <rFont val="Arial"/>
        <family val="2"/>
      </rPr>
      <t xml:space="preserve">, </t>
    </r>
    <r>
      <rPr>
        <sz val="10"/>
        <rFont val="Arial"/>
        <family val="2"/>
      </rPr>
      <t>razón por la cual se consdiera pertinente el cierre del hallazgo.</t>
    </r>
  </si>
  <si>
    <t>Falta de implementación de controles para la inscripción en el Banco de Proyectos de las Iniciativas radicadas en la Unidad Técnica Territorial.</t>
  </si>
  <si>
    <t>No se lleva un registro o base de datos de todas las iniciativas que llegan a la UTT (radicadas) para inscripción en el Banco de Proyectos.</t>
  </si>
  <si>
    <t>1. Emplear una bitácora (en Excel u otro medio) destinada a llevar un control externo de los registros de estas, contentivas de: el objeto de la iniciativa, la fecha de recepción, número del radicado ORFEO de entrada, nombre del proponente y número de la iniciativa asignado en el Banco de Proyectos.</t>
  </si>
  <si>
    <t>Bitácora con todas las iniciativas radicadas en la UTT</t>
  </si>
  <si>
    <t>Equipo Humanoo UTT 10</t>
  </si>
  <si>
    <t>14/06/2022
11/12/2023</t>
  </si>
  <si>
    <r>
      <rPr>
        <b/>
        <sz val="10"/>
        <rFont val="Arial"/>
        <family val="2"/>
      </rPr>
      <t xml:space="preserve">Seguimiento 14 de junio de 2022: </t>
    </r>
    <r>
      <rPr>
        <sz val="10"/>
        <rFont val="Arial"/>
        <family val="2"/>
      </rPr>
      <t xml:space="preserve">
La UTT aportó una bitácora en excel como evidencia, identifcada como "Relación de Perfiles UTT10", la cual contiene dos (2) hojas electrónicas, la primera denominada "Priorización perfil 2021" y la segunda, "Relación proy priorización 2020", respectivamente; las cuales no contienen todos los ítems establecidos en la meta.  
</t>
    </r>
    <r>
      <rPr>
        <b/>
        <sz val="10"/>
        <rFont val="Arial"/>
        <family val="2"/>
      </rPr>
      <t xml:space="preserve">Seguimiento 11 de diciembre de 2023: 
</t>
    </r>
    <r>
      <rPr>
        <sz val="10"/>
        <rFont val="Arial"/>
        <family val="2"/>
      </rPr>
      <t xml:space="preserve">Para el cumplimiento de la meta establecida la UTT allegó a esta Oficina: 
-Procedimiento PR-EFP-001 Estructuración de Proyectos Integrales de Desarrollo Agropecuario y Rural Versión 8 de abril de 2023. 
La UTT, aunado a lo aportado en el seguimiento anterior, indicó que esta acción ya no es procedente con la adopción del acuerdo 10 de 2019, el cual ajustó el Reglamento PIDAR, e incluso la actualización que se surtió en 2023 al mismo, en donde se señala que las iniciativas se recibirán previa convocatoria. Por otra parte, actualmente el banco de proyectos se encuentra fuera de funcionamiento dado que la metodología cambió, para lo cual la radicación de las iniciativas se ha centralizado, y a partir de la fecha la UTT tendrá responsabilidad en el acompañamiento y enlace entre las asociaciones y estructurados, previo lineamiento de la Dirección de Acceso a Activos Productivos, por lo cual, la situación que dio origen al hallazgo hoy en día ha cambiado.
Teniendo en cuenta lo anterior la acción se da como Cumplida, en el entendido que la causa del hecho que dió origen al Hallazgo perdió su fuerza. </t>
    </r>
  </si>
  <si>
    <r>
      <rPr>
        <b/>
        <sz val="10"/>
        <rFont val="Arial"/>
        <family val="2"/>
      </rPr>
      <t xml:space="preserve">Seguimiento 11 de diciembre de 2023: </t>
    </r>
    <r>
      <rPr>
        <sz val="10"/>
        <rFont val="Arial"/>
        <family val="2"/>
      </rPr>
      <t xml:space="preserve">
Teniendo en cuenta lo manifestado por la UTT sobre la adopción del acuerdo 16 de 2023, el cual derogó el acuerdo 010 de 2019 y ajustó el Reglamento para Formulación, Estructuración, aprobación y ejecución de los Proyectos Integrales de Desarrollo Agropecuario y Rural con enfoque territorial - PIDAR, esta Oficina validó: 
El numeral 12. RUTA PARA LA PRESENTACIÓN, APROBACIÓN Y EJECUCIÓN DE LOS PIDAR ítem 12.1.1 PERFIL que indica</t>
    </r>
    <r>
      <rPr>
        <i/>
        <sz val="10"/>
        <rFont val="Arial"/>
        <family val="2"/>
      </rPr>
      <t xml:space="preserve"> " La Agencia de Desarrollo Rural podrá </t>
    </r>
    <r>
      <rPr>
        <b/>
        <i/>
        <sz val="10"/>
        <rFont val="Arial"/>
        <family val="2"/>
      </rPr>
      <t>realizar múltiples convocatorias para recepción de perfiles de Iniciativa Territorial y Asociativa</t>
    </r>
    <r>
      <rPr>
        <i/>
        <sz val="10"/>
        <rFont val="Arial"/>
        <family val="2"/>
      </rPr>
      <t xml:space="preserve">, según la disponibilidad presupuestal de cada vigencia fiscal. Para tal fin, la entidad fijará los términos de referencia y los procedimientos específicos para la apertura y desarrollo de cada convocatoria.
</t>
    </r>
    <r>
      <rPr>
        <b/>
        <i/>
        <sz val="10"/>
        <rFont val="Arial"/>
        <family val="2"/>
      </rPr>
      <t>Los términos de referencia de cada una de ellas serán aprobados por la Presidencia de la Agencia</t>
    </r>
    <r>
      <rPr>
        <i/>
        <sz val="10"/>
        <rFont val="Arial"/>
        <family val="2"/>
      </rPr>
      <t xml:space="preserve">, quien autorizará la publicación y divulgación de las mismas." </t>
    </r>
    <r>
      <rPr>
        <sz val="10"/>
        <rFont val="Arial"/>
        <family val="2"/>
      </rPr>
      <t xml:space="preserve">
 y el ítem 12.4 BANCO DE PROYECTOS que indica </t>
    </r>
    <r>
      <rPr>
        <i/>
        <sz val="10"/>
        <rFont val="Arial"/>
        <family val="2"/>
      </rPr>
      <t xml:space="preserve">"La Agencia de Desarrollo Rural </t>
    </r>
    <r>
      <rPr>
        <b/>
        <i/>
        <sz val="10"/>
        <rFont val="Arial"/>
        <family val="2"/>
      </rPr>
      <t>contará con un Banco de Proyectos de Desarrollo Agropecuario y Rural, en el cual reposarán los</t>
    </r>
    <r>
      <rPr>
        <b/>
        <i/>
        <u/>
        <sz val="10"/>
        <rFont val="Arial"/>
        <family val="2"/>
      </rPr>
      <t xml:space="preserve"> proyectos estructurados</t>
    </r>
    <r>
      <rPr>
        <i/>
        <sz val="10"/>
        <rFont val="Arial"/>
        <family val="2"/>
      </rPr>
      <t xml:space="preserve">. Para tal fin, la Agencia expedirá el procedimiento en el cual se establecerán las condiciones específicas, tiempos y requisitos del Banco de Proyectos."
</t>
    </r>
    <r>
      <rPr>
        <sz val="10"/>
        <rFont val="Arial"/>
        <family val="2"/>
      </rPr>
      <t xml:space="preserve">
</t>
    </r>
    <r>
      <rPr>
        <i/>
        <sz val="10"/>
        <rFont val="Arial"/>
        <family val="2"/>
      </rPr>
      <t>Ver: Sharepoint - Evidencias - OCI-2020-025- 0. Efectividad</t>
    </r>
    <r>
      <rPr>
        <sz val="10"/>
        <rFont val="Arial"/>
        <family val="2"/>
      </rPr>
      <t xml:space="preserve">
De acuerdo con lo citado anteriormente esta Oficina considera pertinente dar el hallazgo como CERRADO en el entendido de que el fundamento que originó el hallazgo perdió fuerza con la entrada en vigor del nuevo reglamento que expone que el Banco de Proyectos será utilizado para el reposo de los PROYECTOS ESTRUCTURADOS y no de la totalidad de las iniciativas como se habia planteado en las versiones 4 y 5 del procedimiento, de igual manera la labor de convocatorias se realizará de alguna u otra manera centralizada, pues desde este nivel se darán las directrices y las condiciones de la misma, por lo que no es procedente realizar el seguimiento de estas desde la UTT. 10.</t>
    </r>
  </si>
  <si>
    <t>Debilidades en la asignación de fechas de cumplimiento y realización de seguimiento a las metas de corto plazo de los Planes Integrales de Desarrollo Agropecuario y Rural con Enfoque Territorial – PIDARET.</t>
  </si>
  <si>
    <t>Falta de retroalimentación respecto al proceso de seguimiento.</t>
  </si>
  <si>
    <t>Realización de mesas de seguimiento a la implementación del PIDARET</t>
  </si>
  <si>
    <r>
      <t xml:space="preserve">Un (1) acta semestral de seguimiento </t>
    </r>
    <r>
      <rPr>
        <sz val="10"/>
        <rFont val="Arial"/>
        <family val="2"/>
      </rPr>
      <t/>
    </r>
  </si>
  <si>
    <t>Equipo Humano UTT 10 y de VIP</t>
  </si>
  <si>
    <r>
      <rPr>
        <b/>
        <sz val="10"/>
        <rFont val="Arial"/>
        <family val="2"/>
      </rPr>
      <t>Mediante memorando20243600048073 del 06 de junio  del 2024  se realizó modificación al plan de mejoramiento
Nota:</t>
    </r>
    <r>
      <rPr>
        <sz val="10"/>
        <rFont val="Arial"/>
        <family val="2"/>
      </rPr>
      <t xml:space="preserve"> Para visualizar los cambios de este PM, ver Control de Cambios PM UTT 10 Pasto dispuesto en el SP. 
No aplica seguimiento pues el plan de mejoramiento continua vigente. </t>
    </r>
  </si>
  <si>
    <t xml:space="preserve">No aplica seguimiento pues el plan de mejoramiento continua vigente. </t>
  </si>
  <si>
    <t xml:space="preserve">Controles con resultados de diseño e implementación deficientes en los procesos desarrollados por la UTT. </t>
  </si>
  <si>
    <t>Falta de involucramiento y comunicación del nivel central con la UTT para orientar la ejecución de los controles y tareas procedimentales en los frentes de trabajo.</t>
  </si>
  <si>
    <t>Construcción de un equipo interdisciplinario que permita la ejecución correcta de los procedimientos  misionales de la ADR.</t>
  </si>
  <si>
    <t>Contratos de los enlaces de las áreas misionales 
designados para prestar sus servicios profesionales en la UTT.</t>
  </si>
  <si>
    <t>15/06/2022
11/12/2023
6/6/2024</t>
  </si>
  <si>
    <r>
      <rPr>
        <b/>
        <sz val="10"/>
        <rFont val="Arial"/>
        <family val="2"/>
      </rPr>
      <t xml:space="preserve">Mediante memorando20243600048073 del 06 de junio  del 2024  se realizó modificación al plan de mejoramiento
Nota: </t>
    </r>
    <r>
      <rPr>
        <sz val="10"/>
        <rFont val="Arial"/>
        <family val="2"/>
      </rPr>
      <t xml:space="preserve">Para visualizar los cambios de este PM, ver Control de Cambios PM UTT 10 Pasto dispuesto en el SP. 
</t>
    </r>
    <r>
      <rPr>
        <b/>
        <sz val="10"/>
        <rFont val="Arial"/>
        <family val="2"/>
      </rPr>
      <t xml:space="preserve">
Seguimiento 6 de junio de 2024:
</t>
    </r>
    <r>
      <rPr>
        <sz val="10"/>
        <rFont val="Arial"/>
        <family val="2"/>
      </rPr>
      <t xml:space="preserve">Teniendo en cuenta la visita realizada a la UTT por parte de la Oficina de Control Interno y la respectiva reformulación de la acción y de la meta, se allegaron los siguientes soportes: 
- Acta de inicio, clausulado y Estudios Previos de Cristian Camilo Fajardo Santacruz, cuyo objeto indica </t>
    </r>
    <r>
      <rPr>
        <i/>
        <sz val="10"/>
        <rFont val="Arial"/>
        <family val="2"/>
      </rPr>
      <t xml:space="preserve">"PRESTAR SUS SERVICIOS PROFESIONALES PARA CONFORMAR EL EQUIPO DE LA UNIDAD TÉCNICA TERRITORIAL 10 DESARROLLANDO LOS PROCESOS Y ACTIVIDADES RELACIONADAS CON EL COMPONENTE COMERCIAL EN LA IMPLEMENTACIÓN DE ESTRATEGIAS DE INSERCIÓN A LAS ORGANIZACIONES ACFC CON LOS SERVICIOS DE COMERCIALIZACIÓN QUE OFRECE LA AGENCIA EN LOS DEPARTAMENTOS DE NARIÑO Y PUTUMAYO" </t>
    </r>
    <r>
      <rPr>
        <sz val="10"/>
        <rFont val="Arial"/>
        <family val="2"/>
      </rPr>
      <t xml:space="preserve">quien corresponde al enlace de la Dirección de Comercialización. 
- Acta de inicio, clausulado y Estudios Previos de Andrés Fabian Pinta Rodríguez, cuyo objeto indica </t>
    </r>
    <r>
      <rPr>
        <i/>
        <sz val="10"/>
        <rFont val="Arial"/>
        <family val="2"/>
      </rPr>
      <t xml:space="preserve">"PRESTAR SUS SERVICIOS PROFESIONALES A LA AGENCIA DE DESARROLLO RURAL, EN LA IMPLEMENTACIÓN DE LAS ESTRATEGIAS DE ACOMPAÑAMIENTO PARA LA SOSTENIBILIDAD, FOMENTO Y FORTALECIMIENTO ASOCIATIVO, DIRIGIDAS A LA POBLACIÓN SUJETO DE ATENCIÓN, DE LA OFERTA INSTITUCIONAL, DESDE EL ORDEN TERRITORIAL" </t>
    </r>
    <r>
      <rPr>
        <sz val="10"/>
        <rFont val="Arial"/>
        <family val="2"/>
      </rPr>
      <t>quien corresponde al enlace de la Dirección de Asociatividad. 
- Acta de inicio, clausulado y Estudios Previos de Mario Fernando Yandún Guancha, cuyo objeto indica</t>
    </r>
    <r>
      <rPr>
        <i/>
        <sz val="10"/>
        <rFont val="Arial"/>
        <family val="2"/>
      </rPr>
      <t xml:space="preserve"> "Prestar sus servicios profesionales desde el componente jurídico y administrativo en la Unidad Técnica Territorial No.10 relacionado con la ejecución, supervisión y seguimiento a los distritos de adecuación de tierras en su jurisdicción en el marco del fortalecimiento de la administración, operación, mantenimiento y conservación de distritos de adecuación de tierras y la implementación de proyectos del Fondo Nacional de Adecuación de Tierras - FONAT, para la correcta prestación del servicio público" </t>
    </r>
    <r>
      <rPr>
        <sz val="10"/>
        <rFont val="Arial"/>
        <family val="2"/>
      </rPr>
      <t>quien corresponde al enlace de la Dirección de Adecuación de Tierras.
- Clausulado y Estudios previos de Sebastián Forero  con objeto "</t>
    </r>
    <r>
      <rPr>
        <i/>
        <sz val="10"/>
        <rFont val="Arial"/>
        <family val="2"/>
      </rPr>
      <t xml:space="preserve">Prestar sus servicios profesionales para apoyar el seguimiento de los procesos y procedimientos relacionados con la prestación del servicio público de extensión agropecuaria en los departamentos que corresponden a la unidad técnica territorial N° 10 para la orientación en los aspectos sociales relacionados con la prestación del servicio público de extensión agropecuaria." </t>
    </r>
    <r>
      <rPr>
        <sz val="10"/>
        <rFont val="Arial"/>
        <family val="2"/>
      </rPr>
      <t>quien corresponde al enlace de la Dirección de Asistencia Técnica.
-Acta de inicio, clausulado y Estudios Previos de Viviana del Carmen Cárdenas Teran, cuyo objeto indica "</t>
    </r>
    <r>
      <rPr>
        <i/>
        <sz val="10"/>
        <rFont val="Arial"/>
        <family val="2"/>
      </rPr>
      <t>Prestar sus servicios profesionales en la UTT No. 10 apoyando técnicamente los aspectos relacionados con la estrategia de formulación, estructuración y ejecución de Proyectos Integrales de Desarrollo Agropecuario y Rural con Enfoque Territorial</t>
    </r>
    <r>
      <rPr>
        <sz val="10"/>
        <rFont val="Arial"/>
        <family val="2"/>
      </rPr>
      <t xml:space="preserve">" quien corresponde al enlace de la Dirección de Activos Productivos.
De acuerdo con las evidencias aportadas y la meta propuesta en la reformulación del Plan de Mejoramiento esta Oficina otorga el 100% de cumplimiento de la acción. 
</t>
    </r>
  </si>
  <si>
    <r>
      <t xml:space="preserve">Seguimiento 6 de junio de 2024: </t>
    </r>
    <r>
      <rPr>
        <sz val="10"/>
        <color theme="1"/>
        <rFont val="Arial"/>
        <family val="2"/>
      </rPr>
      <t xml:space="preserve">
Teniendo en cuenta el cumplimiento de la acción propuesta para la mitigación del hallazgo No. 12 del presente informe </t>
    </r>
    <r>
      <rPr>
        <i/>
        <sz val="10"/>
        <color theme="1"/>
        <rFont val="Arial"/>
        <family val="2"/>
      </rPr>
      <t xml:space="preserve">"Controles con resultados de diseño e implementación deficientes en los procesos desarrollados por la UTT."  </t>
    </r>
    <r>
      <rPr>
        <sz val="10"/>
        <color theme="1"/>
        <rFont val="Arial"/>
        <family val="2"/>
      </rPr>
      <t xml:space="preserve">y en el cual se determinaron debilidades asociados a los controles de los cinco (5) procesos misionales, es importante aclarar que ni procedimental ni normativamente las Unidades Técnicas Territoriales deben construir un Mapa de Riesgos y sus respectivos controles, pues esto esta en cabeza de la Oficina de Planeación y los respectivos procesos a nivel central, por lo que, en este sentido y de acuerdo con las contrataciones realizadas para robustecer el equipo interdisciplinario que supla las necesidades de los usuarios en materia misional de la agencia, demuestra las gestiones realizadas  desde la UTT por mejorar sus procesos por ende sus actividades y controles en dicha materia. 
Siendo así, esta Oficina considera pertinente dar por CERRADO el hallazgo, en el entendido de que existe un compromiso por fortalecer los cinco (5) procesos misionales en los que se determinaron falencias. </t>
    </r>
    <r>
      <rPr>
        <i/>
        <sz val="10"/>
        <color theme="1"/>
        <rFont val="Arial"/>
        <family val="2"/>
      </rPr>
      <t xml:space="preserve">
</t>
    </r>
  </si>
  <si>
    <t>Auditoría Interna a la Unidad Técnica Territorial N° 10 - Pasto</t>
  </si>
  <si>
    <t>Inobservancia de las actividades de asesoría y acompañamiento a las asociaciones de usuarios de acuerdo con lo establecido en el artículo 22, numeral 15 del decreto 2364 de 2015 relacionadas con el proceso de Adecuación de tierras.</t>
  </si>
  <si>
    <t>Falta de comunicación entre los responsables en la UTT del proceso de Adecuación de Tierras con los encargados del servicio público de Adecuación de Tierras en la sede Central.</t>
  </si>
  <si>
    <t>Realizar reuniones de seguimiento de los distritos de pequeña escala de propiedad de la Agencia por parte de la UTT y la Dirección de Adecuación de Tierras.</t>
  </si>
  <si>
    <t>Una (1) reunión semestral de seguimiento, presentando la correspondiente acta de reunión.</t>
  </si>
  <si>
    <r>
      <t xml:space="preserve">Profesionales de </t>
    </r>
    <r>
      <rPr>
        <sz val="10"/>
        <color rgb="FF000000"/>
        <rFont val="Arial"/>
        <family val="2"/>
      </rPr>
      <t>A</t>
    </r>
    <r>
      <rPr>
        <sz val="10"/>
        <color theme="1"/>
        <rFont val="Arial"/>
        <family val="2"/>
      </rPr>
      <t>decuación de Tierras de la UTT10 y Dirección de Adecuación de Tierras</t>
    </r>
    <r>
      <rPr>
        <sz val="10"/>
        <color rgb="FF000000"/>
        <rFont val="Arial"/>
        <family val="2"/>
      </rPr>
      <t>.</t>
    </r>
  </si>
  <si>
    <t>14/12/2023
7/6/2024</t>
  </si>
  <si>
    <t>Tania Valentina Peralta
Tania Valentina Peralta</t>
  </si>
  <si>
    <r>
      <rPr>
        <b/>
        <sz val="10"/>
        <color theme="1"/>
        <rFont val="Arial"/>
        <family val="2"/>
      </rPr>
      <t xml:space="preserve">Seguimiento 14 de diciembre de 2023: </t>
    </r>
    <r>
      <rPr>
        <sz val="10"/>
        <color theme="1"/>
        <rFont val="Arial"/>
        <family val="2"/>
      </rPr>
      <t xml:space="preserve">
Frente al cumplimiento de esta acción y meta en el Informe 1 - Hallazgo 11 de Adecuación de Tierras no se evidencia Una (1) reunión semestral de seguimiento, presentando la correspondiente acta de reunión con la Dirección de Adecuación de Tierras, por lo que esta Oficina determina la acción como incumplida. 
</t>
    </r>
    <r>
      <rPr>
        <b/>
        <sz val="10"/>
        <color theme="1"/>
        <rFont val="Arial"/>
        <family val="2"/>
      </rPr>
      <t xml:space="preserve">Seguimiento 7 de junio de 2024: 
</t>
    </r>
    <r>
      <rPr>
        <sz val="10"/>
        <color theme="1"/>
        <rFont val="Arial"/>
        <family val="2"/>
      </rPr>
      <t>Teniendo en cuenta la visita realizada por la Oficina de control interno, la UTT aportó para el cumplimiento de la presente acción: 
- Listado de Asistencia del 22 de mayo de 2024 con objetivo "</t>
    </r>
    <r>
      <rPr>
        <i/>
        <sz val="10"/>
        <color theme="1"/>
        <rFont val="Arial"/>
        <family val="2"/>
      </rPr>
      <t>Reunión de cierre visita de los Distrutos Alex- San Alejandro y San Francisco"
-</t>
    </r>
    <r>
      <rPr>
        <sz val="10"/>
        <color theme="1"/>
        <rFont val="Arial"/>
        <family val="2"/>
      </rPr>
      <t xml:space="preserve">Acta del 21 de mayo de 2024 con objetivo </t>
    </r>
    <r>
      <rPr>
        <i/>
        <sz val="10"/>
        <color theme="1"/>
        <rFont val="Arial"/>
        <family val="2"/>
      </rPr>
      <t xml:space="preserve">"Visita de seguimiento obras ejecutadas en el distrito de San Francisco" </t>
    </r>
    <r>
      <rPr>
        <sz val="10"/>
        <color theme="1"/>
        <rFont val="Arial"/>
        <family val="2"/>
      </rPr>
      <t>con su respectivo listado de asistencia.</t>
    </r>
    <r>
      <rPr>
        <i/>
        <sz val="10"/>
        <color theme="1"/>
        <rFont val="Arial"/>
        <family val="2"/>
      </rPr>
      <t xml:space="preserve">
-</t>
    </r>
    <r>
      <rPr>
        <sz val="10"/>
        <color theme="1"/>
        <rFont val="Arial"/>
        <family val="2"/>
      </rPr>
      <t xml:space="preserve">Acta del 20 de mayo de 2024 con objetivo </t>
    </r>
    <r>
      <rPr>
        <i/>
        <sz val="10"/>
        <color theme="1"/>
        <rFont val="Arial"/>
        <family val="2"/>
      </rPr>
      <t xml:space="preserve">"Visita de seguimiento obras ejecutadas en el distrito de Alex San Alejandro"  </t>
    </r>
    <r>
      <rPr>
        <sz val="10"/>
        <color theme="1"/>
        <rFont val="Arial"/>
        <family val="2"/>
      </rPr>
      <t xml:space="preserve">con su respectivo listado de asistencia. 
-Informe de actividades del 11 de abril sobre la capacitación realizada al Distrito de Aso Alex San Alejandro en temas de uso eficiente y ahorro del agua. 
Teniendo en cuenta la evidencia allegada desde la UTT, esta Oficina otorga un cumplimiento de la acción del 50% en el entendido de que los soportes corresponden a reuniones realizadas en el primer semestre de 2024, por lo que, se recomienda continuar con el fortalecimiento de la acción y que de esta manera permita su cumplimiento en la presente vigencia, en este orden de ideas la acción permanecerá en estado incumplida hasta que se alleguen los soportes que permitan otorgar el 100% de cumplimiento. 
De igual manera y de acuerdo con las fechas establecidas, esta acción se encuentra en estado Vencida pues su fecha final corresponde al 30 de junio de 2023. </t>
    </r>
  </si>
  <si>
    <r>
      <rPr>
        <b/>
        <sz val="10"/>
        <color theme="1"/>
        <rFont val="Arial"/>
        <family val="2"/>
      </rPr>
      <t xml:space="preserve">Seguimiento 7 de junio de 2024: 
</t>
    </r>
    <r>
      <rPr>
        <sz val="10"/>
        <color theme="1"/>
        <rFont val="Arial"/>
        <family val="2"/>
      </rPr>
      <t xml:space="preserve">Teniendo en cuenta lo expuesto en la casilla N Avance cualitatuvo evidenciado por el auditor, se insta al cumplimiento de las acciones en los tiempos determinados, con el fin de poder validar su efectividad en el próximo seguimiento que realice la Oficina de Control Interno. </t>
    </r>
  </si>
  <si>
    <t>Omisión y/o desconocimiento del cumplimiento de los lineamientos establecidos en la normatividad vigente.</t>
  </si>
  <si>
    <t>Atender el 100% de las solicitudes realizadas a la 
UTT en acompañamiento a asociaciones de usuarios de los distritos de pequeña escala.</t>
  </si>
  <si>
    <t>Actas de reunión y/o capacitación de los Distritos asesorados en cumplimiento con lo establecido en el 
decreto 2364 de 2015 artículo 22 numeral 15.</t>
  </si>
  <si>
    <t>Profesionales de adecuación de Tierras de la UTT10</t>
  </si>
  <si>
    <r>
      <rPr>
        <b/>
        <sz val="10"/>
        <rFont val="Arial"/>
        <family val="2"/>
      </rPr>
      <t xml:space="preserve">Mediante memorando20243600048073 del 06 de junio  del 2024  se realizó modificación al plan de mejoramiento
Nota: </t>
    </r>
    <r>
      <rPr>
        <sz val="10"/>
        <rFont val="Arial"/>
        <family val="2"/>
      </rPr>
      <t xml:space="preserve">Para visualizar los cambios de este PM, ver Control de Cambios PM UTT 10 Pasto dispuesto en el SP. 
No aplica seguimiento pues el plan de mejoramiento continua vigente. </t>
    </r>
  </si>
  <si>
    <t xml:space="preserve">Desarticulación con las funciones enmarcadas en el procedimiento establecido para habilitación de EPSEAS, en cuanto a la notificación de resolución a las organizaciones; la notificación oficial se dejaba en manos de Nivel Central (DAT). </t>
  </si>
  <si>
    <t>Efectuar la notificación de  las resoluciones de EPSEAS     habilitadas a las organizaciones solicitantes.</t>
  </si>
  <si>
    <t>Resoluciones de habilitación de EPSEAS debidamente notificadas por parte de la UTT.</t>
  </si>
  <si>
    <t>UTT 10</t>
  </si>
  <si>
    <r>
      <t xml:space="preserve">Seguimiento 13 de diciembre de 2023: 
</t>
    </r>
    <r>
      <rPr>
        <sz val="10"/>
        <color theme="1"/>
        <rFont val="Arial"/>
        <family val="2"/>
      </rPr>
      <t xml:space="preserve">Para dar cumplimiento a la meta establecida la UTT allegó a esta Oficina: </t>
    </r>
    <r>
      <rPr>
        <b/>
        <sz val="10"/>
        <color theme="1"/>
        <rFont val="Arial"/>
        <family val="2"/>
      </rPr>
      <t xml:space="preserve">
</t>
    </r>
    <r>
      <rPr>
        <sz val="10"/>
        <color theme="1"/>
        <rFont val="Arial"/>
        <family val="2"/>
      </rPr>
      <t xml:space="preserve">1.Correo electrónico del 3 de agosto de 2023 con asunto "Notificación de Resolución de Habilitación como ENTIDAD PRESTADORA DEL SERVICIO DE EXTENSIÓN AGROPECUARIA - EPSEA ASOINAGRO FACIA UDENAR  con la Resolución 515 de 2023 adjunta. 
2. Correo electrónico del 1 de agosto de 2023 con asunto "Notificación de Resolución de Habilitación como ENTIDAD PRESTADORA DEL SERVICIO DE EXTENSIÓN AGROPECUARIA - EPSEA CORSEAGROCOL con la Resolución 494 de 2023 adjunta. 
3. Correo electrónico del 15 de junio de 2023 con asunto "Notificación de Resolución de Habilitación como ENTIDAD PRESTADORA DEL SERVICIO DE EXTENSIÓN AGROPECUARIA - EPSEA FUNANDINO con la Resolución 332 de 2023 adjunta.
4. Correo electrónico del 4 de agosto de 2023 con asunto "Notificación de Resolución de Habilitación como ENTIDAD PRESTADORA DEL SERVICIO DE EXTENSIÓN AGROPECUARIA - EPSEA FUNDACIÓN FORMAR con la Resolución 511 de 2023 adjunta.
5. Correo electrónico del 1 de junio de 2023 con asunto "Notificación de Resolución de Habilitación como ENTIDAD PRESTADORA DEL SERVICIO DE EXTENSIÓN AGROPECUARIA - EPSEA FUNDACIÓN LOS ANDES con la Resolución 292 de 2023 adjunta.
Teniendo en cuenta lo anteriormente relacionado y la meta propuesta para la acción, esta Oficina considera pertinente dar la acción como CUMPLIDA. </t>
    </r>
  </si>
  <si>
    <r>
      <rPr>
        <b/>
        <sz val="10"/>
        <color theme="1"/>
        <rFont val="Arial"/>
        <family val="2"/>
      </rPr>
      <t xml:space="preserve">Seguimiento 13 de diciembre de 2023: </t>
    </r>
    <r>
      <rPr>
        <sz val="10"/>
        <color theme="1"/>
        <rFont val="Arial"/>
        <family val="2"/>
      </rPr>
      <t xml:space="preserve">
Teniendo en cuenta el cumplimiento de la acción para subsanar el hallazgo presentado en materia de habilitación de EPSEAS, esta Oficina con el fin de validar la efectividad de la misma procedió a validar que las notificaciones remitidas hayan sido realizadas de acuerdo con el numeral 5.6 NOTIFICACIÓN que cita La notificación se realizará acorde con lo establecido en los artículos 67 y siguientes del Código de Procedimiento Administrativo y de lo Contencioso Administrativo." y la Actividad 16 </t>
    </r>
    <r>
      <rPr>
        <i/>
        <sz val="10"/>
        <color theme="1"/>
        <rFont val="Arial"/>
        <family val="2"/>
      </rPr>
      <t>“Notificar Resolución que decide sobre la habilitación de la EPSEA”</t>
    </r>
    <r>
      <rPr>
        <sz val="10"/>
        <color theme="1"/>
        <rFont val="Arial"/>
        <family val="2"/>
      </rPr>
      <t xml:space="preserve"> que señala: “El colaborador de la UTT o de la DAT encargado de las notificaciones cita a la empresa que solicitó el trámite de Habilitación como EPSEA. El envío de la citación se hará dentro de los cinco (5) días hábiles siguientes a la recepción de la resolución por parte de la UTT o la DAT. La notificación se realiza acorde con lo establecido en los artículos 67 y siguientes de la Ley 1437 de 2011, dejando constancia en la respectiva acta (F-SPE009). Si se realiza la notificación por correo electrónico se deja constancia de entrega que se anexará a la carpeta”del procedimiento PR-SPE-001 Habilitación de las Entidades Prestadoras del Servicio de Extensión Agropecuaria - EPSEA Versión 3 del 27 de marzo de 2023. 
Siguiendo lo establecido en el procedimiento nos remitimos a la Ley 1437 de 2011 "Por la cual se expide el Código de Procedimiento Administrativo y de lo Contencioso Administrativo."
"</t>
    </r>
    <r>
      <rPr>
        <i/>
        <sz val="10"/>
        <color theme="1"/>
        <rFont val="Arial"/>
        <family val="2"/>
      </rPr>
      <t xml:space="preserve">ARTÍCULO 67. Notificación personal (...) La notificación personal para dar cumplimiento a todas las diligencias previstas en el inciso anterior también podrá efectuarse mediante unacualquiera de las siguientes modalidades:
1. Por medio electrónico (...) 
2. En estrados (...)"
Ver: Sharepoint - Evidencias - OCI-2022-014- 0. Efectividad
</t>
    </r>
    <r>
      <rPr>
        <sz val="10"/>
        <color theme="1"/>
        <rFont val="Arial"/>
        <family val="2"/>
      </rPr>
      <t xml:space="preserve">De acuerdo con los soportes remitidos, las cinco (5) notificaciones de EPSEAS habilitadas fueron realizadas por medio de correo electrónico y enviadas por colaboradores de la UTT dando cumplimiento a lo estipulado procedimental y normativamente. 
Por lo que, esta Oficina considera pertinente dar por CERRADO el hallazgo toda vez que las acciones propuestas fueron efectivas en materia de notificación de EPSEAS. </t>
    </r>
  </si>
  <si>
    <t>Incumplimiento de lineamientos normativos y/o procedimentales frente a la Atención de PQRSD por parte de la Unidad Técnica Territorial.</t>
  </si>
  <si>
    <t>Aplicación inadecuada, omisión o desconocimiento de la normatividad y lineamientos procedimentales aplicables a la gestión de las PQRSD.</t>
  </si>
  <si>
    <t xml:space="preserve">Realizar capacitación en la UTT sobre normatividad y tiempos de respuesta a las PQRSD. </t>
  </si>
  <si>
    <t>Una (1) capacitación semestral con su respectiva evidencia de acta y/o registro de asistencia.</t>
  </si>
  <si>
    <t>UTT No. 10</t>
  </si>
  <si>
    <r>
      <t xml:space="preserve">Seguimiento 13 de diciembre de 2023: 
</t>
    </r>
    <r>
      <rPr>
        <sz val="10"/>
        <color theme="1"/>
        <rFont val="Arial"/>
        <family val="2"/>
      </rPr>
      <t xml:space="preserve">Para dar cumplimiento a la meta establecida la UTT allegó a esta Oficina: 
1. Soporte de la capacitacón virtual del 16 de mayo de 2023 dictada por Servicio al Ciudadano sobre los derechos de petición. 
2. Listado de Asistencia F-DER-002 del 3 de agosto de 2023 con objetivo "Capacitación Gestión Documental, Aplicación TRD, expedientes y ORFEO. 
Teniendo en cuenta lo anteriormente relacionado y la meta propuesta para la acción, esta Oficina considera pertinente dar la acción como CUMPLIDA, en el entendido de que se realizaron dos (2) capacitaciones en lo corrido de 2023. </t>
    </r>
  </si>
  <si>
    <r>
      <t xml:space="preserve">Seguimiento 13 de diciembre de 2023: 
</t>
    </r>
    <r>
      <rPr>
        <sz val="10"/>
        <color theme="1"/>
        <rFont val="Arial"/>
        <family val="2"/>
      </rPr>
      <t xml:space="preserve">Teniendo en cuenta el cumplimiento de las acciones propuestas para subsanar el hallazgo, esta Oficina con el fin de validar la efectividad de las mismas procedió a extraer una muestra aleatoria de tres (3) radicados de las bases suministradas de las vigencias 2022 y 2023 para evidenciar el cumplimiento de lo establecido en el Procedimiento PR-PSC-001 Gestión de Peticiones, Quejas, Reclamos, Sugerencias, Denuncias y Felicitaciones - PQRSDF Numeral 4 DEFINICIONES 
</t>
    </r>
    <r>
      <rPr>
        <i/>
        <sz val="10"/>
        <color theme="1"/>
        <rFont val="Arial"/>
        <family val="2"/>
      </rPr>
      <t xml:space="preserve">"(...) Petición: Entiéndase por petición toda solicitud mediante la cual una persona puede acudirante las autoridades para que dentro de los términos que determine la ley, se le expida un pronunciamiento oportuno. Toda persona tiene derecho de presentar peticionesrespetuosas a las autoridades, por motivos de interés particular o general, y a obtener pronta resolución. </t>
    </r>
    <r>
      <rPr>
        <b/>
        <i/>
        <sz val="10"/>
        <color theme="1"/>
        <rFont val="Arial"/>
        <family val="2"/>
      </rPr>
      <t>El plazo para resolverla es dentro de los quince (15) días siguientes a su recepción</t>
    </r>
    <r>
      <rPr>
        <i/>
        <sz val="10"/>
        <color theme="1"/>
        <rFont val="Arial"/>
        <family val="2"/>
      </rPr>
      <t xml:space="preserve">." </t>
    </r>
    <r>
      <rPr>
        <sz val="10"/>
        <color theme="1"/>
        <rFont val="Arial"/>
        <family val="2"/>
      </rPr>
      <t xml:space="preserve">, sobre esto la Oficina obtuvo el siguiente resultado: 
</t>
    </r>
    <r>
      <rPr>
        <i/>
        <sz val="10"/>
        <color theme="1"/>
        <rFont val="Arial"/>
        <family val="2"/>
      </rPr>
      <t>Ver: Sharepoint - Evidencias - OCI-2022-014- 0. Efectividad</t>
    </r>
    <r>
      <rPr>
        <sz val="10"/>
        <color theme="1"/>
        <rFont val="Arial"/>
        <family val="2"/>
      </rPr>
      <t xml:space="preserve">
De acuerdo con lo anteriormente relacionado se evidencia que dos (2) de los tres (3) radicados, es decir, el 66% de a población evaluada cumplieron con los plazos dictados para dar respuesta por parte de la UTT, por lo que se considera pertinente dar el hallazgo como CERRADO, no sin antes extender la recomendación de continuar con el fortalecimiento de las actividades de control que permitan que se cumplan los tiempos de respuesta en la entidad. </t>
    </r>
  </si>
  <si>
    <t>Continuar con el seguimiento semanal al estado de las PQRSD radicadas en la UTT y sus correspondientes tiempos de respuesta.</t>
  </si>
  <si>
    <t>Seguimientos semanales a través de correo electrónico con la correspondiente matriz de comunicaciones de la UTT.</t>
  </si>
  <si>
    <r>
      <rPr>
        <b/>
        <sz val="10"/>
        <color theme="1"/>
        <rFont val="Arial"/>
        <family val="2"/>
      </rPr>
      <t xml:space="preserve">Seguimiento 13 de diciembre de 2023: </t>
    </r>
    <r>
      <rPr>
        <sz val="10"/>
        <color theme="1"/>
        <rFont val="Arial"/>
        <family val="2"/>
      </rPr>
      <t xml:space="preserve">
Para dar cumplimiento a la meta establecida la UTT allegó a esta Oficina: 
Para el año 2022: 
1. Correo electrónico del 5 de diciembre de 2022 con asunto: "Seguimiento PQRSD" 
2. Correo electrónico del 11 de noviembre de 2022 con asunto: "Seguimiento PQRSD" 
3. Correo electrónico del 12 de diciembre de 2022 con asunto: "Seguimiento PQRSD" 
4. Correo electrónico del 14 de octubre de 2022 con asunto: "Seguimiento PQRSD" 
5. Correo electrónico del 15 de noviembre de 2022 con asunto: "Seguimiento PQRSD" 
6. Correo electrónico del 21 de octubre de 2022 con asunto: "Seguimiento PQRSD" 
7. Correo electrónico del 21 de diciembre de 2022 con asunto: "Seguimiento PQRSD" 
8. Correo electrónico del 28 de octubre de 2022 con asunto: "Seguimiento PQRSD" 
9. Correo electrónico del 28 de noviembre de 2022 con asunto: "Seguimiento PQRSD" 
10. Correo electrónico del 29 de diciembre de 2022 con asunto: "Seguimiento PQRSD" 
11. Base de seguimiento de PQRSD a cargo de la UTT 10. de las fechas: 
-14 de octubre de 2022
-21 de octubre de 2022
-28 de octubre de 2022
-11 de noviembre de 2022
-15 de noviembre de 2022
-28 de noviembre de 2022
-5 de diciembre de 2022
-12 de diciembre de 2022
-21 de diciembre de 2022
-29 de diciembre de 2022
Para el año 2023: 
1. Correo electrónico del 7 de febrero de 2023 con asunto: "Seguimiento Radicados Actuales UTT No. 10" 
2. Correo electrónico del 13 de febrero de 2023 con asunto: "Seguimiento Radicados Actuales UTT No. 10" 
3. Correo electrónico del 20 de febrero de 2023 con asunto: "Seguimiento Radicados Actuales UTT No. 10" 
4. Bases de seguimiento de PQRSD a cargo de la UTT 10 de las fechas: 
-7 de febrero de 2023
-13 de febrero de 2023
-20 de febrero de 2023
-31 de marzo de 2023
-30 de abril de 2023
-31 de mayo de 2023
-30 de junio de 2023
-31 de julio de 2023
Teniendo en cuenta la evidencia relacionada y la meta propuesta esta Oficina considera pertinente dar la acción como CUMPLIDA, en el entendido de que la UTT implementó y mantiene un seguimiendo a las PQRSD a su cargo. </t>
    </r>
  </si>
  <si>
    <t>Falta de mecanismos de control de los tiempos de respuesta.</t>
  </si>
  <si>
    <t xml:space="preserve">Designar a un profesional en la UTT para que acompañe al delegado de la DPA en la ejecución de las funciones relacionadas con promoción y apoyo a la asociatividad de la ADR. </t>
  </si>
  <si>
    <t>Memorando de designación de un profesional de la UTT como enlace del delegado de la DPA, presentando las respectivas evidencias: Informes, actas y listados de asistencia.</t>
  </si>
  <si>
    <t>UTT 10-Delegado de la DPA</t>
  </si>
  <si>
    <r>
      <rPr>
        <b/>
        <sz val="10"/>
        <color theme="1"/>
        <rFont val="Arial"/>
        <family val="2"/>
      </rPr>
      <t xml:space="preserve">Seguimiento 13 de diciembre de 2023: </t>
    </r>
    <r>
      <rPr>
        <sz val="10"/>
        <color theme="1"/>
        <rFont val="Arial"/>
        <family val="2"/>
      </rPr>
      <t xml:space="preserve">
Para dar cumplimiento a la meta establecida la UTT allegó a esta Oficina: 
1. Clausulado del contrato 6722023 con objeto "Prestar sus servicios profesionales a la Agencia de Desarrollo Rural, en la implementación de los servicios de </t>
    </r>
    <r>
      <rPr>
        <b/>
        <sz val="10"/>
        <color theme="1"/>
        <rFont val="Arial"/>
        <family val="2"/>
      </rPr>
      <t>fomento y fortalecimiento asociativo</t>
    </r>
    <r>
      <rPr>
        <sz val="10"/>
        <color theme="1"/>
        <rFont val="Arial"/>
        <family val="2"/>
      </rPr>
      <t xml:space="preserve">, dirigidas a la población objeto de atención de la oferta institucional desde el orden territorial." y lugar de ejecución ": Las actividades que se adelanten en cumplimiento del presente contrato se ejecutarán en la </t>
    </r>
    <r>
      <rPr>
        <b/>
        <sz val="10"/>
        <color theme="1"/>
        <rFont val="Arial"/>
        <family val="2"/>
      </rPr>
      <t>Unidad Tecnico Territorial No. 10 Pasto- Nariño</t>
    </r>
    <r>
      <rPr>
        <sz val="10"/>
        <color theme="1"/>
        <rFont val="Arial"/>
        <family val="2"/>
      </rPr>
      <t>, y en los departamentos de jurisdicción de la Agencia de Desarrollo Rural. , sin embargo, se requiere que el futuro contratista, garantice la cobertura de sus servicios en los departamentos donde se adelante las actuaciones según requerimiento del supervisor del contrato."
Teniendo en cuenta la evidencia relacionada y la meta propuesta esta Oficina considera pertinente dar la acción como CUMPLIDA.</t>
    </r>
  </si>
  <si>
    <r>
      <t xml:space="preserve">Seguimiento 6 de junio de 2024:
</t>
    </r>
    <r>
      <rPr>
        <sz val="10"/>
        <color theme="1"/>
        <rFont val="Arial"/>
        <family val="2"/>
      </rPr>
      <t xml:space="preserve">Teniendo en cuenta el cuplimiento de las dos (2) acciones establecidad para el presenta hallazgo y de acuerdo con la debilidad identificada en materia de asociatividad en el informe OCI-2022-014 </t>
    </r>
    <r>
      <rPr>
        <i/>
        <sz val="10"/>
        <color theme="1"/>
        <rFont val="Arial"/>
        <family val="2"/>
      </rPr>
      <t xml:space="preserve">"Falta de elaboración y envio a la Dirección de Participación y Asociatividad del Inventario de las instancias de participación rural y el de las organizaciones sociales, comunitarias y productivas rurales - OSCPR, así mismo, falta de información relacionada con los diagnósticos participativos y el seguimiento a las estrategias definidas para realizar el fomento a la asociatividad y la participación y formalización asociativa para la vigencia 2021"  </t>
    </r>
    <r>
      <rPr>
        <sz val="10"/>
        <color theme="1"/>
        <rFont val="Arial"/>
        <family val="2"/>
      </rPr>
      <t xml:space="preserve">esta Oficina procedió a validar la efectividad de las mismas de la siguiente manera: 
- Se validó la elaboración del inventario de las instancias de participación rural y el de las organizaciones sociales, comunitarias y productivas rurales - OSCPR del segundo semestre de 2023 para el departamento de Nariño. 
- Se validó la elaboración del inventario de las instancias de participación rural y el de las organizaciones sociales, comunitarias y productivas rurales - OSCPR del segundo semestre de 2023 para el departamento de Putumayo. 
-Se constató mediante correos electrónicos del 28 de junio de 2023 y 4 de diciembre de 2023 el envío de dicha información a nivel central de la Dirección de Participación y Asociatividad. 
Por lo que, para la primera situación evidenciada en el hallazgo la Unidad Técnica Territorial ha realizado gestiones que  han permitido subsanarla. 
De igual manera frente al seguimiento de las estrategias definidas para realizar el fomento a la asociatividad esta Oficina validó: 
- Programación de actividades de asociatividad a realizar por el enlace de la Dirección en territorio 
- Soporte de envío de dicha programación a la Dirección y soporte de la organización del Sharepoint con la información, esto con el fin de mantener el archivo documental de las actividades. 
-Acta de entrega de las actividades realizadas por el enlace de Asociatividad en la vigencia 2023 en el cual se indica y soporta </t>
    </r>
    <r>
      <rPr>
        <i/>
        <sz val="10"/>
        <color theme="1"/>
        <rFont val="Arial"/>
        <family val="2"/>
      </rPr>
      <t xml:space="preserve">"Servicios de fomento asociativo: Se ejecutarion 20 eventos de fomento de forma presencial y virtual (...) Servicios de fortalecimiento: Se ejecutaron las fases de fortalecimiento asociativo de 25 organizaciones (...) Inventarios de intancias de participación: "Se realizó la actualización de los inventarios de 
organizaciones sociales, comunitarias y productivas rurales y de instancias de participación mediante el formato F-PAA-026 Inventario de organizaciones sociales, comunitarias y productivas rurales OSCPR, logrando la consolidación de productores y organizaciones pertenecientes a la
Unidad técnica territorial UTT10."
</t>
    </r>
    <r>
      <rPr>
        <sz val="10"/>
        <color theme="1"/>
        <rFont val="Arial"/>
        <family val="2"/>
      </rPr>
      <t>Una vez verificada la información, esta Oficina considera que la UTT ha generado acciones que han resultado efectivas para fortalecer la actividad de Participación y Asociatividad, por lo que da por CERRADO el presente hallazgo.</t>
    </r>
  </si>
  <si>
    <t>Falta de comunicación con los encargados del proceso de promoción y apoyo a la asociatividad y la Unidad Técnica Territorial en las Actividades y funciones del Proceso.</t>
  </si>
  <si>
    <t>Realizar reuniones de seguimiento para revisar y/o evaluar los resultados de las actividades ejecutadas y la planificación de nuevas actividades.</t>
  </si>
  <si>
    <t>Reuniones de seguimiento trimestrales entre la UTT y la DPA, presentando la respectiva acta de reunión.</t>
  </si>
  <si>
    <t>14/12/2023
6/6/2024</t>
  </si>
  <si>
    <r>
      <t xml:space="preserve">Seguimiento 6 de junio de 2024:
</t>
    </r>
    <r>
      <rPr>
        <sz val="10"/>
        <color theme="1"/>
        <rFont val="Arial"/>
        <family val="2"/>
      </rPr>
      <t xml:space="preserve">Teniendo en cuenta la visita realizada por la Oficina de Control Interno, la UTT allegó los siguientes soportes para dar cumplimiento a la presente acción: 
- Listado de Asistencia del 3 de febrero de 2023 con objetivo </t>
    </r>
    <r>
      <rPr>
        <i/>
        <sz val="10"/>
        <color theme="1"/>
        <rFont val="Arial"/>
        <family val="2"/>
      </rPr>
      <t xml:space="preserve">"Reunión de articulación de actividades y servicios entre enlace DPA y UTT 10" </t>
    </r>
    <r>
      <rPr>
        <sz val="10"/>
        <color theme="1"/>
        <rFont val="Arial"/>
        <family val="2"/>
      </rPr>
      <t xml:space="preserve">y en el cual reposan las firmas del asistente por parte del Funcionario de la UTT 10 y el contratista enlace de la DPA. 
-Listado de Asistencia del 5 de junio de 2023 con objetivo: </t>
    </r>
    <r>
      <rPr>
        <i/>
        <sz val="10"/>
        <color theme="1"/>
        <rFont val="Arial"/>
        <family val="2"/>
      </rPr>
      <t xml:space="preserve">"Reunión articulación de actividades y cronograma de servicios entre DPA y UUT 10"  </t>
    </r>
    <r>
      <rPr>
        <sz val="10"/>
        <color theme="1"/>
        <rFont val="Arial"/>
        <family val="2"/>
      </rPr>
      <t xml:space="preserve">y en el cual reposan las firmas del asistente por parte del Funcionario de la UTT 10 y el contratista enlace de la DPA. 
-Listado de Asistencia del 4 de septiembre de 2023 con objetivo </t>
    </r>
    <r>
      <rPr>
        <i/>
        <sz val="10"/>
        <color theme="1"/>
        <rFont val="Arial"/>
        <family val="2"/>
      </rPr>
      <t xml:space="preserve">"Reunión de articulación de actividades y cronograma de Asociatividad DPA y UTT 10" </t>
    </r>
    <r>
      <rPr>
        <sz val="10"/>
        <color theme="1"/>
        <rFont val="Arial"/>
        <family val="2"/>
      </rPr>
      <t xml:space="preserve">y en el cual reposan las firmas del asistente por parte del Funcionario de la UTT 10 y el contratista enlace de la DPA. 
-Listado de asistencia del 4 de marzo de 2024 con objetivo </t>
    </r>
    <r>
      <rPr>
        <i/>
        <sz val="10"/>
        <color theme="1"/>
        <rFont val="Arial"/>
        <family val="2"/>
      </rPr>
      <t xml:space="preserve">"Articulación de actividades y servicios entre la DPA y UTT 10 cronograma de actividades) </t>
    </r>
    <r>
      <rPr>
        <sz val="10"/>
        <color theme="1"/>
        <rFont val="Arial"/>
        <family val="2"/>
      </rPr>
      <t xml:space="preserve">y en el cual reposan las firmas del asistente por parte del Funcionario de la UTT 10 y el contratista enlace de la DPA. 
De acuerdo con las evidencias aportadas esta Oficina considera que se cumplió con la meta y acción propuesta, por lo que otorga un porcentaje de cumplimiento del 100%. </t>
    </r>
    <r>
      <rPr>
        <b/>
        <sz val="10"/>
        <color theme="1"/>
        <rFont val="Arial"/>
        <family val="2"/>
      </rPr>
      <t xml:space="preserve">
</t>
    </r>
  </si>
  <si>
    <t>ACCIONES  INFORME OCI-2020-025</t>
  </si>
  <si>
    <t>MODIFICACIONES AL PLAN DE MEJORAMIENTO</t>
  </si>
  <si>
    <t xml:space="preserve">FECHA </t>
  </si>
  <si>
    <t>AVANCE CUATITATIVO</t>
  </si>
  <si>
    <t>OBSERVACIONES</t>
  </si>
  <si>
    <t>CUMPLIDA EFECTIVA</t>
  </si>
  <si>
    <t>AUDITORÍA VIGENCIA 2020 (INFORME OCI-2020-031)</t>
  </si>
  <si>
    <t>Auditoría Interno a la Unidad Técnica Territorial N° 11 - Neiva</t>
  </si>
  <si>
    <t>Posibles vicios en el proceso de Consulta Previa con comunidad indígena y seguimiento a los acuerdos de protocolización asociados</t>
  </si>
  <si>
    <t>Falta de y/o inadecuada identificación de todas las comunidades presentes en el área de influencia del proyecto</t>
  </si>
  <si>
    <r>
      <rPr>
        <b/>
        <sz val="12"/>
        <rFont val="Arial"/>
        <family val="2"/>
      </rPr>
      <t xml:space="preserve">1. </t>
    </r>
    <r>
      <rPr>
        <sz val="12"/>
        <rFont val="Arial"/>
        <family val="2"/>
      </rPr>
      <t xml:space="preserve">Realizar en conjunto con el nivel central, un acercamiento con la asociación de usuarios del Proyecto Tesalia Paicol y la (s) comunidad (es) en el área de influencia del proyecto para buscar adoptar acuerdos en lo que procede con el proyecto </t>
    </r>
  </si>
  <si>
    <t>Acta de reunión y/o informe de visita</t>
  </si>
  <si>
    <t>Colaboradores UTT N° 11 - Adecuación de Tierras</t>
  </si>
  <si>
    <t>Acción reformulada de conformidad con el memorando 20243610048213</t>
  </si>
  <si>
    <r>
      <rPr>
        <b/>
        <sz val="12"/>
        <rFont val="Arial"/>
        <family val="2"/>
      </rPr>
      <t>Nota:</t>
    </r>
    <r>
      <rPr>
        <sz val="12"/>
        <rFont val="Arial"/>
        <family val="2"/>
      </rPr>
      <t xml:space="preserve"> El presente plan de mejoramiento fue reformulado en virtud de lo requerido por la UTT a través de memorando 20243610048213 del 6 de junio de 2024
Teniendo en cuenta que el hallazgo inicialmente no fue aceptado, y dado que el mismo fue ratificado por la Oficina de Control Interno, la UTT solicitó la formulación de una nueva acción, la cual a la fecha del presente seguimiento se encuentra en términos.</t>
    </r>
  </si>
  <si>
    <t>El presente hallazgo se encuentra ABIERTO al corte del último seguimiento realizado, dado que la acción propuesta para el mimo se encuentra en términos de ejecución.</t>
  </si>
  <si>
    <t>INCUMPLIDA VENCIDA</t>
  </si>
  <si>
    <t>VENCIDO</t>
  </si>
  <si>
    <t>CUMPLIDA PENDIENTE EFECTIVIDAD</t>
  </si>
  <si>
    <t>Gestiones ambientales, prediales y arqueológicas realizadas en el Distrito Tesalia – Paicol sin actualizar y evidencia incompleta</t>
  </si>
  <si>
    <r>
      <rPr>
        <b/>
        <sz val="11"/>
        <rFont val="Arial"/>
        <family val="2"/>
      </rPr>
      <t>NO ACEPTADO</t>
    </r>
    <r>
      <rPr>
        <sz val="11"/>
        <rFont val="Arial"/>
        <family val="2"/>
      </rPr>
      <t xml:space="preserve">
Se estructura la hoja de ruta para establecer las alternativas técnicas, económicas, financieras, administrativas y jurídicas para la terminación del Proyecto Estratégico de Adecuación de Tierras de Mediana Escala de Tesalia - Paicol, el cual mediante CONPES 3926 de 2018 - Política de Adecuación de Tierras 2018 - 2038, estableció que la Agencia de Desarrollo Rural - ADR debe estructurarla y ponerla en marcha para lograr la culminación de dicho proyecto. Como acciones adelantadas por la Agencia de Desarrollo Rural - ADR, mediante Otrosí N° 4 al Convenio Interadministrativo N° 225 de 2016 suscrito entre la Agencia de Desarrollo Rural y la Financiera de Desarrollo Territorial S.A - FINDETER, se adelanta la realización de la consultoría de ajuste de estudios y diseños para la terminación de las obras del distrito de riego Tesalia - Paicol, donde se efectuará los análisis técnicos, sociales, económicos y financieros para la culminación del contrato.
Como en el proyecto en la actualidad no se ejecutan obras de construcción, no se efectúan labores de seguimiento predial, ambiental y arqueológico, puesto que estas actividades se ejecutan en etapa de ejecución. A su vez, como es un distrito inferior a 5000 hectáreas, no requiere de licenciamiento ambiental. 
</t>
    </r>
    <r>
      <rPr>
        <b/>
        <sz val="11"/>
        <rFont val="Arial"/>
        <family val="2"/>
      </rPr>
      <t xml:space="preserve">CONCEPTO DE LA OFICINA </t>
    </r>
    <r>
      <rPr>
        <sz val="11"/>
        <rFont val="Arial"/>
        <family val="2"/>
      </rPr>
      <t xml:space="preserve">
Una vez analizadas las evidencias aportadas por la Dirección de Adecuación de Tierras, así como los argumentos expuestos, esta Oficina de Control Interno no los acepta, en virtud de los siguientes motivos:
	Las situaciones encontradas y mencionadas en el hallazgo sobre la gestión predial, arqueológica y ambiental no se relacionan con las obras que actualmente se llevan a cabo en el proyecto o que se requieran efectuar nuevamente, pues corresponden a hechos ocurridos de manera posterior a su ejecución. Aún así, llama la atención que en las respuestas a las indagaciones por parte de la Dirección de Adecuación de Tierras se haya dicho que estaban supeditados a los resultados de la actualización de estudios y diseños.
	Con respecto a la gestión ambiental, en el hallazgo no se mencionó el requerimiento de una licencia ambiental, se señalaron situaciones encontradas durante la Consulta Previa, dado que el Decreto 1320 de 1998 hace una serie de requerimientos, de los cuales la Oficina de Control Interno no encontró evidencia de su cumplimiento por el extinto INCODER, y que, en todo caso, hacen referencia al Plan de Manejo Ambiental.
	Se identificó que, a pesar de que la Dirección de Adecuación de Tierras identificó causas probables, no aceptó los términos del hallazgo.
Finalmente, sobre las observaciones realizadas por la Oficina de Control Interno, la Dirección de Adecuación de Tierras no presentó argumentos y/o documentos que permitan validar que se hayan realizado gestiones sobre las situaciones encontradas o que las desvirtúen, por lo que se considera importante llevar a cabo un plan de mejoramiento que permita establecer acciones para la actualización predial, arqueológica y ambiental, por lo cual las observaciones quedan abiertas hasta tanto no se diseñen esquemas que mitiguen la ocurrencia de los riesgos asociados.</t>
    </r>
  </si>
  <si>
    <r>
      <t xml:space="preserve">En visita realizada entre el 4 y 7 de junio de 2024 a la Unidad Técnica Territorial se llevó a cabo el análisis de las situaciones dispuestas en el hallazgo para determinar el proceder sobre el mismo dado que este no fue aceptado, a partir de lo cual frente a las tres (3) situaciones observadas en el hallazgo, se sustentó lo siguiente:
En el literal </t>
    </r>
    <r>
      <rPr>
        <b/>
        <i/>
        <sz val="12"/>
        <rFont val="Arial"/>
        <family val="2"/>
      </rPr>
      <t>a) Falta de seguimiento a las Gestiones Ambientales</t>
    </r>
    <r>
      <rPr>
        <sz val="12"/>
        <rFont val="Arial"/>
        <family val="2"/>
      </rPr>
      <t xml:space="preserve">, el cual se traduce en que </t>
    </r>
    <r>
      <rPr>
        <i/>
        <sz val="12"/>
        <rFont val="Arial"/>
        <family val="2"/>
      </rPr>
      <t>"no se evidenció la presentación del Plan de Manejo Ambiental (PMA)",  a</t>
    </r>
    <r>
      <rPr>
        <sz val="12"/>
        <rFont val="Arial"/>
        <family val="2"/>
      </rPr>
      <t xml:space="preserve">l respecto, la UTT informó durante la visita que se solicitó al grupo ambiental del nivel central un concepto frente a lo descrito en el hallazgo para determinar su proceder, frente a lo cual, el 23 de mayo de 2024 se obtuvo respuesta a dicha solicitud, en la que, a partir de los sustentos normativos y técnicos aplicables al distrito de Tesalia Paicol, se concluye que </t>
    </r>
    <r>
      <rPr>
        <i/>
        <sz val="12"/>
        <rFont val="Arial"/>
        <family val="2"/>
      </rPr>
      <t>"los distritos de adecuación de tierras menores a 5.000 ha no están sujetos a licenciamiento ambiental ni a plan de manejo ambiental sino a la obtención de permisos ambientales por el uso de recursos naturales renovables"</t>
    </r>
    <r>
      <rPr>
        <sz val="12"/>
        <rFont val="Arial"/>
        <family val="2"/>
      </rPr>
      <t xml:space="preserve">. Dicho concepto expone los sustentos con los cuales se desvirtúa la observación.
En cuanto al literal </t>
    </r>
    <r>
      <rPr>
        <b/>
        <i/>
        <sz val="12"/>
        <rFont val="Arial"/>
        <family val="2"/>
      </rPr>
      <t>b) Falta de seguimiento a la Gestión Predial</t>
    </r>
    <r>
      <rPr>
        <sz val="12"/>
        <rFont val="Arial"/>
        <family val="2"/>
      </rPr>
      <t>, esta observación señalaba la ausencia de Información técnica de los predios, levantamiento de información cartográfica, servidumbres, y otros, frente a lo cual se manifestó en su momento esta situación obedecía a la ausencia de los estudios y diseños para la culminación del Distrito. Al respecto, se conoce por parte la Oficina de Control Interno que la ADR, a través del contrato 255 de 2016 suscrito con FINDETER, cuya finalidad es "VERIFICACIÓN, COMPLEMENTACIÓN, ACTUALIZACIÓN Y ELABORACIÓN DE ESTUDIOS Y DISEÑOS DETALLADOS PARA LA CULMINACIÓN DEL PROYECTO DE ADECUACIÓN DE TIERRAS DE MEDIANA ESCALA TESALIA – PAICOL, MUNICIPIOS DE TESALIA Y PAICOL, DEPARTAMENTO DEL HUILA". La supervisión del citado contrato se encuentra bajo responsabilidad de personal del nivel central, por lo que no se consideraría pertinente endilgar la responsabilidad de los resultados del mismo a la UTT. Sin perjuicio de ello, la OCI evidenció actas de reunión del 27 de diciembre de 2023, de asunto "Mesa de seguimiento observaciones asociadas a los estudios para la actualización y elaboración de Estudios y Diseños Detallados para la culminación del Proyecto de Adecuación de Tierras de Gran Escala del Triángulo del Tolima, Departamento del Tolima y del del Proyecto de Adecuación de Tierras de Mediana Escala Tesalia – Paicol, Municipios de Tesalia y Paicol, Departamento del Huila", con participación de FINDETER y la ADR, en las cuales se analizaron las observaciones presentadas por la ADR frente a los informes de avances presentados por FINDETER", lo cual permite concluir que la ADR se encuentra en proceso de recepción de los productos contemplados dentro del contrato, sobre lo cual se deberá con posterioridad corroborar que se haya contemplado los aspectos de gestión predial.
Por último, en lo que respecta al literal c) del hallazgo, relacionado con</t>
    </r>
    <r>
      <rPr>
        <b/>
        <i/>
        <sz val="12"/>
        <rFont val="Arial"/>
        <family val="2"/>
      </rPr>
      <t xml:space="preserve"> "Falta de seguimiento a la Gestión Arqueológica", </t>
    </r>
    <r>
      <rPr>
        <sz val="12"/>
        <rFont val="Arial"/>
        <family val="2"/>
      </rPr>
      <t xml:space="preserve">se resumen en que se observó que la ADR no contaba con evidencias sobre las gestiones arqueológicas del Distrito. Sobre este asunto, la UTT aportó oficio 20196100023391 del 9 de abril de 2019, a través del cual el CONSORCIO TESALIA 2014, hizo entrega del informe final de interventoría del contrato 938 de 2014. Al realizar una inspección del mismo, se observó que en el numeral 12. ARQUEOLÓGICO, se presenta el detalla de las diferentes gestiones efectuadas en el cuanto a los aspectos arqueológicos, de lo cual se evidenció lo siguiente:
En el numeral 12.3.3 POSCAMPO, en la página 208 del informe, se indica que hubo un total de 17 rescates arqueológicos, de los cuales 8 se propusieron en el plan de manejo arqueológico y 9 se hicieron en la etapa de monitoreo arqueológico. A partir de esto, en el numeral 12.4 RESCATES, se detalla las diferentes actividades realizadas frente a cada rescate realizado.
Ahora bien, en el numeral 12.5 TENENCIA DE MATERIALES ARQUEOLÓGICOS,  se detalla la disposición final que se dio a los materiales o rescates encontrados.
Dado lo expuesto, se considera que dicho informe contempla la información no aportada durante el proceso auditor sobre gestiones arqueológicas, con lo cual se daría cobertura a lo contemplado en la observación.
</t>
    </r>
    <r>
      <rPr>
        <b/>
        <u/>
        <sz val="12"/>
        <rFont val="Arial"/>
        <family val="2"/>
      </rPr>
      <t>Ver soporte link</t>
    </r>
    <r>
      <rPr>
        <sz val="12"/>
        <rFont val="Arial"/>
        <family val="2"/>
      </rPr>
      <t>: https://adrgov-my.sharepoint.com/personal/adriana_serrato_adr_gov_co/_layouts/15/onedrive.aspx?id=%2Fpersonal%2Fadriana%5Fserrato%5Fadr%5Fgov%5Fco%2FDocuments%2FAttachments%2FInforme%20Final%20Interventoria%20Tesalia%20contrato%20939%20de%202014%2EPDF&amp;parent=%2Fpersonal%2Fadriana%5Fserrato%5Fadr%5Fgov%5Fco%2FDocuments%2FAttachments&amp;ct=1717604515392&amp;or=OWA%2DNT%2DMail&amp;cid=5814aa19%2D88be%2Dd355%2D397d%2D6e6263a55ac8&amp;ga=1</t>
    </r>
  </si>
  <si>
    <t>Si bien el hallazgo no fue aceptado por la Unidad auditada, en virtud de lo dispuesto en el avance cualitativo, se pudo evidenciar por parte de la Oficina de Control Interno que existen fundamentos técnicos y normativos que, en una parte desvirtúan los hechos expuestos en el hallazgo, y por otro lado se soporta la ausencia documental que no se suministró durante el proceso auditor, situación que permite determinar es viable el cierre del hallazgo.</t>
  </si>
  <si>
    <t>Falta de actualización del RGU, Acompañamiento a la Asociación de Usuarios y Seguimiento a la Hoja de Ruta del proyecto Tesalia - Paicol</t>
  </si>
  <si>
    <r>
      <rPr>
        <b/>
        <sz val="11"/>
        <rFont val="Arial"/>
        <family val="2"/>
      </rPr>
      <t>NO ACEPTADO</t>
    </r>
    <r>
      <rPr>
        <sz val="11"/>
        <rFont val="Arial"/>
        <family val="2"/>
      </rPr>
      <t xml:space="preserve">
Se estructura la hoja de ruta para establecer las alternativas técnicas, económicas, financieras, administrativas y jurídicas para la terminación del Proyecto Estratégico de Adecuación de Tierras de Mediana Escala de Tesalia – Paicol, el cual mediante CONPES 3926 de 2018 - Política de Adecuación de Tierras 2018 - 2038, estableció que la Agencia de Desarrollo Rural - ADR debe estructurarla y ponerla en marcha para lograr la culminación de dicho proyecto. Como acciones adelantadas por la Agencia de Desarrollo Rural - ADR, mediante Otrosí N° 4 al Convenio Interadministrativo N° 225 de 2016 suscrito entre la Agencia de Desarrollo Rural y la Financiera de Desarrollo Territorial S.A - FINDETER, se adelanta la realización de la consultoría de ajuste de estudios y diseños para la terminación de las obras del distrito de riego Tesalia - Paicol, donde se efectuará los análisis técnicos, sociales, económicos y financieros para la culminación del contrato.
De esta actualización, se obtendrá la actualización predial y usuarios que conforman el distrito de riego, con lo cual, una vez identificados se procederá a realizar el acompañamiento Asociativo a la organización, una vez se conozca los resultados finales de la actualización de los estudios y diseños. 
</t>
    </r>
    <r>
      <rPr>
        <b/>
        <sz val="11"/>
        <rFont val="Arial"/>
        <family val="2"/>
      </rPr>
      <t>CONCEPTO DE LA OFICINA</t>
    </r>
    <r>
      <rPr>
        <sz val="11"/>
        <rFont val="Arial"/>
        <family val="2"/>
      </rPr>
      <t xml:space="preserve"> 
Si bien con la actualización de los estudios que se adelantan con la Financiera de Desarrollo Territorial S.A - FINDETER, se realizará la actualización predial y listado de usuarios que hacen parte del proyecto, dentro de las justificaciones dadas por la Dirección de Adecuación de Tierras no se presentaron argumentos que expliquen por qué no se ha dado cumplimiento a las actividades establecidas en el cronograma de la hoja de ruta, tampoco se mencionó la falta de acompañamiento a la Asociación del distrito y la desactualización del Registro General de Usuarios - RGU, por lo cual, al no ser desvirtuadas las observaciones de este hallazgo, esta Oficina de Control Interno insta a realizar un plan de mejoramiento que permita establecer acciones encaminadas a debilitar las situaciones descritas. Así las cosas, se sugiere considerar las causas citadas y complementarlas con acciones, métricas, responsables y fechas de ejecución.
</t>
    </r>
  </si>
  <si>
    <t>Teniendo en cuenta que el hallazgo no fue hallazgo por la unidad auditada, no se dispuso de plan de mejoramiento para el mismo, sin embargo, el mismo fue ratificado por el proceso auditor, por lo cual, en visita realizada a la UTT entre el 4 y 7 de junio de 2024, con el fin de analizar el contexto del hallazgo, se obtuvo lo siguiente:
Frente al literal a) Falta de acompañamiento a la Asociación ASONARVAEZ, esta situación obedece a la falta de asesoría por parte de la ADR a la asociación de usuarios, para lo cual se propuso la acción del hallazgo N° 1, con la cual se busca llevar a cabo acercamientos para entablar compromisos que propendan por buscar alternativas o acuerdos entre las partes para continuar con la construcción de la hoja de ruta para la terminación del Proyecto Tesalia Paicol, siendo la ausencia de esta hoja de ruta, parte de la observación de este hallazgo (literal b) Actividades establecidas en el Cronograma de la Hoja de Ruta del Proyecto sin seguimiento), recalcando que la labor de la construcción de la hoja de ruta se encuentra centralizada y se ha visto afectada por la falta de acuerdos con la comunidad indígena por donde tendrá que pasar el proyecto. No obstante lo anterior, la UTT buscará desde territorio la concertación de espacios para continuar esta actividad.
Ahora bien, respecto al literal c) Registro General de Usuarios (RGU) del Proyecto desactualizado, dentro de la visita realizada a la UTT se tuvo participación de personal de la Dirección de Adecuación de Tierras, quien señaló que en el marco del contrato para la verificación, actualización y/o complementación de los estudios y diseños del proyecto Tesalia Paicol suscrito con FINDETER (contrato 225 de 2016), uno de sus productos se encontraba relacionado con la elaboración del Registro General de Usuarios - RGU, frente a lo cual se manifestó que si bien el contrato finalizó su ejecución, desde la supervisión se encontraban revisando las evidencias aportadas por el contratista para determinar si se cumple a satisfacción la entrega de los mismos.</t>
  </si>
  <si>
    <t>Por lo expuesto en el avance cualitativo,  la Oficina de Control Interno continuará realizando seguimiento al presente hallazgo, en busca de que la Supervisión del Contrato 225 de 2016 aporte los soportes de la elaboración o actualización del Registro General de Usuarios del Distrito de Adecuación de Tierras de Tesalia Paicol, a fin de subsanar lo observado en el hallazgo.</t>
  </si>
  <si>
    <t>Costos del Proyecto Tesalia-Paicol sin estimar y falta de liquidación de las cuotas parte de la Recuperación de la Inversión y de integridad de los pagarés.</t>
  </si>
  <si>
    <r>
      <rPr>
        <b/>
        <sz val="11"/>
        <rFont val="Arial"/>
        <family val="2"/>
      </rPr>
      <t xml:space="preserve">NO ACEPTADO </t>
    </r>
    <r>
      <rPr>
        <sz val="11"/>
        <rFont val="Arial"/>
        <family val="2"/>
      </rPr>
      <t xml:space="preserve">
Se estructura la hoja de ruta para establecer las alternativas técnicas, económicas, financieras, administrativas y jurídicas para la terminación del Proyecto Estratégico de Adecuación de Tierras de Mediana Escala de Tesalia - Paicol, el cual mediante CONPES 3926 de 2018 - Política de Adecuación de Tierras 2018 - 2038, estableció que la Agencia de Desarrollo Rural - ADR debe estructurarla y ponerla en marcha para lograr la culminación de dicho proyecto. Como acciones adelantadas por la Agencia de Desarrollo Rural - ADR, mediante Otrosí N° 4 al Convenio Interadministrativo N° 225 de 2016 suscrito entre la Agencia de Desarrollo Rural y la Financiera de Desarrollo Territorial S.A - FINDETER, se adelanta la realización de la consultoría de ajuste de estudios y diseños para la terminación de las obras del distrito de riego Tesalia - Paicol, donde se efectuará los análisis técnicos, sociales, económicos y financieros para la culminación del contrato.
De esta actualización, se efectuará la estimación de costos del Proyecto y de acuerdo con ese valor se determina la cuota que se deberá cobrar a cada Usuario, a su vez, con la actualización predial se efectuará la integralidad de pagarés del Proyecto Tesalia-Paicol, una vez se conozca los resultados finales de la actualización de los estudios y diseños.
</t>
    </r>
    <r>
      <rPr>
        <b/>
        <sz val="11"/>
        <rFont val="Arial"/>
        <family val="2"/>
      </rPr>
      <t xml:space="preserve">
CONCEPTO DE LA OFICINA </t>
    </r>
    <r>
      <rPr>
        <sz val="11"/>
        <rFont val="Arial"/>
        <family val="2"/>
      </rPr>
      <t xml:space="preserve">
Una vez efectuado el análisis de la evidencia aportada por la Dirección de Adecuación de Tierras, la servidora del Grupo de Cartera de la ADR y las indagaciones con la Oficina Jurídica, esta Oficina de Control Interno no la acepta, dado que si bien en la justificación dada por la Dirección de Adecuación de Tierras se menciona que ya se tiene una hoja de ruta del proyecto y se ha establecido la realización de nuevos estudios con la Financiera de Desarrollo Territorial S.A FINDETER, no se presentaron argumentos que desvirtuaran el contenido del hallazgo, por lo que, es necesario establecer un plan de mejoramiento para las situaciones encontradas a fin de instaurar actividades clave para dar respuesta a los usuarios del proyecto sobre el estado de los pagarés y las estimaciones sobre los costos actuales del proyecto. Así las cosas, la observación continuará abierta hasta tanto no se formule el plan de mejoramiento correspondiente.
La Dirección de Adecuación de Tierras identificó causas probables del hallazgo, más no aceptó los términos del mismo. En este sentido, se insta a complementar las acciones de subsanación, las cuales pueden corresponder a los resultados derivados del ejercicio de consultoría de estudios y diseños con FINDETER.
Adicional a lo anterior, no se mencionó si durante toda la ejecución del proyecto se han realizado estimaciones sobre las cuotas parte que deben pagar los usuarios del distrito Tesalia-Paicol, tampoco se hizo mención sobre el estado de los pagarés del proyecto, lo que denota que finalmente no se tiene información sobre ello.</t>
    </r>
  </si>
  <si>
    <r>
      <t xml:space="preserve">Teniendo en cuenta que el hallazgo no fue hallazgo por la unidad auditada, no se dispuso de plan de mejoramiento para el mismo, sin embargo, el mismo fue ratificado por el proceso auditor, por lo cual, en visita realizada a la UTT entre el 4 y 7 de junio de 2024, con el fin de analizar el contexto del hallazgo, se obtuvo lo siguiente:
Frente al literal a) </t>
    </r>
    <r>
      <rPr>
        <b/>
        <i/>
        <sz val="12"/>
        <rFont val="Arial"/>
        <family val="2"/>
      </rPr>
      <t>Falta de estimación de costos del Proyecto para determinación de las cuotas parte a cobrar a cada Usuario</t>
    </r>
    <r>
      <rPr>
        <sz val="12"/>
        <rFont val="Arial"/>
        <family val="2"/>
      </rPr>
      <t>, por parte del personal de la Dirección de Adecuación de Tierras que participó en la reunión, se informó que en el marco del Contrato 225 de 2016 suscrito con FINDETER con el objetivo de "VERIFICACIÓN, COMPLEMENTACIÓN, ACTUALIZACIÓN Y ELABORACIÓN DE ESTUDIOS Y DISEÑOS DETALLADOS PARA LA CULMINACIÓN DEL PROYECTO DE ADECUACIÓN DE TIERRAS DE MEDIANA ESCALA TESALIA – PAICOL, MUNICIPIOS DE TESALIA Y PAICOL, DEPARTAMENTO DEL HUILA", se contempló como pre requisito, que por parte del contratista, en el proceso de elaboración o actualización del RGU, se llevara a cabo la suscripción de acta de compromisos por parte de los usuarios, para lo cual se llevo a cabo socializaciones con la comunidad para informar sobre esta actividad. 
En cuanto al literal b) Falta de integridad de Pagarés recopilados del Proyecto Tesalia-Paicol, se informó a su vez que en el proceso de socialización de la actividad de firmas de actas de compromisos, se informó a la comunidad que no habrá firma de pagares hasta tanto se cuente con los recursos para la culminación de la obra, aunado a que los sobrecostos de la obra no superarán el 30% permitido.
Al respecto se manifestó que si bien el contrato citado finalizó su ejecución, desde la supervisión se encontraban revisando las evidencias aportadas por el contratista para determinar si se cumple a satisfacción la entrega de los mismos, luego de ello se aportarían las evidencias necesarias, relacionadas con:
-Soportes de socialización con la comunidad de la firma de las actas de compromiso
-Soporte de las actas de compromiso suscritas
-Soporte donde se evidencie que no se generará afectación a los usuarios frente a los pagares previamente firmados y aumento en cuanto al valor final de cuota parte a cancelar</t>
    </r>
  </si>
  <si>
    <t>Por lo expuesto en el avance cualitativo,  la Oficina de Control Interno continuará realizando seguimiento al presente hallazgo, en busca de que la Supervisión del Contrato 225 de 2016 aporte los soportes de socialización del proceder para el pago de las cuotas partes y actas de compromiso suscritas por los usuario,  a fin de determinar si se subsana lo observado en el hallazgo</t>
  </si>
  <si>
    <t>Incumplimiento en la socialización de los PIDAR e inconsistencias en la conformación, gestión y reuniones del Comité Técnico de Gestión</t>
  </si>
  <si>
    <t>Falta de planeación anticipada y logística de convocatoria de beneficiarios y realización de los Comités Técnicos de Gestión para mitigar los efectos de su eventual inasistencia.</t>
  </si>
  <si>
    <t>1. Reunión con 15 beneficiarios que no asistieron a la socialización, para cumplir con el mínimo 80% de participación, se hará en la reunión de cierre de beneficiarios</t>
  </si>
  <si>
    <t>Reunión con 15 beneficiarios que no asistieron a la socialización, para cumplir con el mínimo 80% de participación, se hará en la reunión de cierre de beneficiarios.</t>
  </si>
  <si>
    <t>José Jamid Perdomo Tello - Director UTT N° 11</t>
  </si>
  <si>
    <t>HUMBERTO VILLANI PECHENE
Maicol Stiven Zipamocha</t>
  </si>
  <si>
    <t>25/06/2022
7/06/2024</t>
  </si>
  <si>
    <r>
      <rPr>
        <b/>
        <sz val="12"/>
        <rFont val="Arial"/>
        <family val="2"/>
      </rPr>
      <t xml:space="preserve">Junio 2022: </t>
    </r>
    <r>
      <rPr>
        <sz val="12"/>
        <rFont val="Arial"/>
        <family val="2"/>
      </rPr>
      <t xml:space="preserve">La ejecución se realizó en ocho municipios de departamento del Caquetá,  los desplazamientos que se debieron hacer para llevar a cabo todas las actividades son demasiado largo, además el estado de las vías se encuentran en pésimas condiciones y la señal telefónica es pésima, lo anterior dificulta todas las actividades a realizar con los beneficiarios; nos encontramos contactando a la población beneficiaria, con la finalidad de realizar el cierre técnico financiero y las demás subsanaciones que tengan relación a los 136 beneficiarios directos, una vez  conocidas las observaciones por parte de control interno se han realizado todas las correcciones en los eventos posteriores en la ejecución del PIDAR.  El PIDAR ya cuenta con una ejecución del 100%, pendiente únicamente los eventos de cierre técnico financiero.
</t>
    </r>
    <r>
      <rPr>
        <b/>
        <sz val="12"/>
        <rFont val="Arial"/>
        <family val="2"/>
      </rPr>
      <t xml:space="preserve">Junio 2024: </t>
    </r>
    <r>
      <rPr>
        <sz val="12"/>
        <rFont val="Arial"/>
        <family val="2"/>
      </rPr>
      <t>Frente a lo dispuesto en la acción, la UTT manifestó que como medida correctiva, en la socialización del cierre del PIDAR se convocó a la totalidad de beneficiarios a fin de presentar contexto frente al cumplimiento de las disposiciones del proyecto y como se ejecutaron las mismas, a partir de lo cual la Oficina de Control Interno evidenció:
Informe Final de cierre financiero del PIDAR 503 de 2018
Acta Comité Técnico de Gestión Local PIDAR 503 de 2018
Acta del cierre Técnico Financiero del 2 de agosto de 2022, con listado de asistencia de la participación de los beneficiarios adscritos al PIDAR, sobre lo cual se evidenció que, los beneficiarios que no pudieron asistir, delegaron su participación en otra persona.
Dado lo expuesto, se considera que en la etapa de socialización de resultados finales la UTT gestionó la participación de la totalidad de beneficiarios del proyecto</t>
    </r>
  </si>
  <si>
    <t>A partir de lo descrito en el avance cualitativo, al soportar que ya se dio cierre técnico y financiero al PIDAR 503 de 2018 el cual fue objeto de evaluación y donde se derivó el hallazgo, aunado a que en la etapa de socialización de resultados finales se contó con la participación de la totalidad de beneficiarios, con lo cual se daría por cumplida la acción.
Ahora bien, en lo que respecta a la efectividad, se validó los criterios actuales para el proceso de socialización, evidencian que en el procedimiento PR-IMP-001 "EJECUCIÓN DE LOS PROYECTOS INTEGRALES DE DESARROLLO AGROPECUARIO Y RURAL CON ENFOQUE TERRITORIAL EN EL MARCO DE CONVENIOS DE COOPERACIÓN", versión 8, numeral 6 "DESARROLLO", actividad 6 "Socializar el PIDAR a la forma asociativa beneficiaria y conformar el CTGL.", la cual señala "La UTT convoca al cooperante y el representante legal
de la(s) organización(es) beneficiaria(s), quienes deben asegurar la participación del 80% de los beneficiarios. La UTT debe garantizar que el representante legal de los beneficiarios de a conocer la información del proyecto a los beneficiarios que
no participaron en la reunión de socialización, la evidencia (listado de asistencia) deberá darse a conocer en el CTGL."
Con el fin de corroborar la aplicación del criterio vigente, se solicitó a la UTT aportar evidencias de la socialización del PIDAR cofinanciado con Resolución 486 de 2021, de lo cual se obtuvo: 
-Caracterización de la población beneficiaria, en la cual se indica el PIDAR se conforma de 202 beneficiarios
-Acta de socialización del PIDAR Resolución 486 del 30 de noviembre de 2021, la cual se ejecutó entre el 18 y 25 de abril de 2022, buscando a partir de diferentes socializaciones, acaparar la totalidad de beneficiarios.
-Listado de asistencia de los beneficiarios que participaron en la socialización, corroborando se cubrió el 100% de estos.
De esta manera, la OCI logró corroborar que la UTT ha tomado correctivos frente a la participación de beneficiarios en las actividades de socialización, aunado al hecho de que el procedimiento toma como medida de control, buscar que ante la ausencia de personas, el representante legal asuma la responsabilidad de socializar.
De otra parte, teniendo en cuenta que el informe de auditoría señalaba debilidades con la conformación del Comité Técnico de gestión Local y las sesiones del mismo, se solicitó a la UTT aportar las evidencias de las diferentes sesiones que se realizaron del comité citado para el PIDAR 486 de 2021, aportándose un total de 17 actas de la vigencia 2023, en las que se observó la participación de: Director de la UTT, apoyo a la supervisión designado por la UTT, representante legal de la forma asociativa y acompañamiento de la Vicepresidencia de integración productiva, considerando así se el cumplimiento de lo dispuesto en el procedimiento aplicable (Pr-IMp-004 versión 2 en adelante, numeral 5.4.2 y 5.4.2.1)</t>
  </si>
  <si>
    <t>}</t>
  </si>
  <si>
    <t>Falta de control en la revisión y/o reporte de los informes de avances de los PIDAR a cargo de la UTT</t>
  </si>
  <si>
    <t>1. Asignar a una persona que realice el apoyo al seguimiento del reporte de los formatos F-IMP-014 en el aplicativo SharePoint de cada uno de los PIDAR en ejecución.</t>
  </si>
  <si>
    <t>Soporte de asignación y comunicado de notificación de reporte a la UTT o alerta en caso de ausencia</t>
  </si>
  <si>
    <t>Contratista UTT N° 11</t>
  </si>
  <si>
    <r>
      <rPr>
        <b/>
        <sz val="12"/>
        <rFont val="Arial"/>
        <family val="2"/>
      </rPr>
      <t>Nota:</t>
    </r>
    <r>
      <rPr>
        <sz val="12"/>
        <rFont val="Arial"/>
        <family val="2"/>
      </rPr>
      <t xml:space="preserve"> El presente plan de mejoramiento fue reformulado en virtud de lo requerido por la UTT a través de memorando 20243610048213 del 6 de junio de 2024
La UTT aportó como evidencia del cumplimiento de la acción soporte de los reportes del formato F-IMP-014 l nivel central, realizados entre marzo y diciembre de 2023, manifestando que frente a enero y febrero de 2023 y 2024, no se cuenta con el formato diligenciado, toda vez que en estas vigencias los procesos de contratación han sido demorados, situación que ha conllevado contar con profesionales de apoyo a la supervisión hasta el mes de marzo.
No obstante lo anterior, se hace necesario contar con el soporte de designación del funcionario encargado de efectuar las labores de monitoreo y seguimiento, así como el cumplimiento del reporte periódico.</t>
    </r>
  </si>
  <si>
    <t>El presente hallazgo se encuentra ABIERTO al corte del último seguimiento realizado, dado que la acción propuesta para el mimo se encuentra en términos de ejecución.
Así mismo, se aportó copia de memorandos 20243610048293 del 6-jun-2024, 20243610048573 del 7-jun-2024 y 20243610048613 del 8 de junio de 2024, a través de los cuales se remitió a la Vicepresidencia de Integración Productiva los soportes del diligenciamiento del formato F-IMP-014 Seguimiento de Ejecución Directa, de los proyectos en ejecución en la zona de jurisidicción de la territorial. 
No obstante lo anterior, se hace necesario contar con el soporte de designación del funcionario encargado de efectuar las labores de monitoreo y seguimiento, así como el cumplimiento del reporte periódico, por ende, se continuará con el seguimiento a la presente acción.</t>
  </si>
  <si>
    <t>Desconocimiento, omisión y/o falta de implementación de los requisitos procedimentales para realizar ajustes y/o modificaciones al PIDAR.</t>
  </si>
  <si>
    <t>1. Capacitar a los profesionales encargados de la implementación frente a los procedimientos vigentes según la modalidad de ejecución.</t>
  </si>
  <si>
    <t>Realizar mesa de trabajo con el equipo técnico de implementación conformado por el Supervisor, Apoyo a la supervisión y Apoyo Jurídico de la UTT</t>
  </si>
  <si>
    <r>
      <rPr>
        <b/>
        <sz val="12"/>
        <rFont val="Arial"/>
        <family val="2"/>
      </rPr>
      <t>Nota:</t>
    </r>
    <r>
      <rPr>
        <sz val="12"/>
        <rFont val="Arial"/>
        <family val="2"/>
      </rPr>
      <t xml:space="preserve"> El presente plan de mejoramiento fue reformulado en virtud de lo requerido por la UTT a través de memorando 20243610048213 del 6 de junio de 2024
Frente al cumplimiento de la acción propuesta, la UTT N° 11 suministró:
Listado de asistencia del 16 de abril de 2024 "Inducción procedimientos y aplicativos de la ADR", cuya finalidad fue contextualizar al equipo sobre la funcionalidad y operatividad de la Entidad en sus temas misionales y transversales, suministrando a su vez las presentaciones utilizadas durante esta actividad.
De esta manera se considera cumplida la acción
</t>
    </r>
  </si>
  <si>
    <r>
      <t xml:space="preserve">Una vez verificado el cumplimiento de la acción, se procedió a analizar si hubo corrección o mejora en lo que respecta al trámite de ajustes a los PIDAR, para lo cual se realizó lo siguiente:
El Procedimiento PR-IMP-004 "EJECUCIÓN DE LOS PROYECTOS INTEGRALES DE DESARROLLO AGROPECUARIO Y RURAL CON ENFOQUE TERRITORIAL A TRAVÉS DE MODALIDAD DIRECTA", versión 5 del 25 de octubre de 2023, el  establece:
</t>
    </r>
    <r>
      <rPr>
        <b/>
        <sz val="12"/>
        <color theme="1"/>
        <rFont val="Arial"/>
        <family val="2"/>
      </rPr>
      <t>Numeral 5.6.2.1. Funciones del Comité Técnico de Gestión Local – CTGL</t>
    </r>
    <r>
      <rPr>
        <sz val="12"/>
        <color theme="1"/>
        <rFont val="Arial"/>
        <family val="2"/>
      </rPr>
      <t xml:space="preserve"> (...) Realizar comité con el fin de realizar las siguientes actividades: (...) 14. Aprobar o no la solicitud de ajustes a los PIDAR que sean de su competencia.
</t>
    </r>
    <r>
      <rPr>
        <b/>
        <sz val="12"/>
        <color theme="1"/>
        <rFont val="Arial"/>
        <family val="2"/>
      </rPr>
      <t>Numeral 5.9.5. "Presentación de ajustes",</t>
    </r>
    <r>
      <rPr>
        <sz val="12"/>
        <color theme="1"/>
        <rFont val="Arial"/>
        <family val="2"/>
      </rPr>
      <t xml:space="preserve"> que señala "</t>
    </r>
    <r>
      <rPr>
        <i/>
        <sz val="12"/>
        <color theme="1"/>
        <rFont val="Arial"/>
        <family val="2"/>
      </rPr>
      <t xml:space="preserve">Las solicitudes de ajuste deben ser presentadas por la organización beneficiaria ante el Comité Técnico de Gestión Local (...) Los ajustes serán aprobados formalmente, en el marco de las actividades adelantadas por el Comité Técnico de Gestión Local según lo descrito en el numeral 5.9.2 del presente procedimiento, y el supervisor presentará los siguientes documentos:
Oficio de solicitud de ajuste y documento con la justificación técnica, jurídica, ambiental, financiera o según corresponda, firmada por el representante legal de la organización.
Formato F-IMP-005 - Solicitud de modificación o ajuste, diligenciado por la UTT donde se indique el estado inicial del proyecto.
Recibida la solicitud, la UTT debe verificar su pertinencia técnica, jurídica, ambiental y financiera, para presentarla ante el CTGL o CTGN según sea el caso.
La decisión relacionada con este proceso se dará a conocer a los beneficiarios, a través del representante legal de la organización beneficiaria."
</t>
    </r>
    <r>
      <rPr>
        <sz val="12"/>
        <color theme="1"/>
        <rFont val="Arial"/>
        <family val="2"/>
      </rPr>
      <t xml:space="preserve">
Con el fin de validar las disposiciones procedimentales vigentes para tramitar ajustes o modificaciones a los PIDAR, se solicitó a la UTT aportar evidencias de la gestión realizada para el ajuste requerido por la forma organizativa "Asociación Municipal de Colonos del Pato", beneficiaria del PIDAR cofinanciado con Resolución 855 de 2023, a partir de lo cual se evidenció:
- Solicitud de ajuste del Plan Operativo de Inversión presentada por la forma organizativa el 12 de abril de 2024 (siendo esta modificación contemplada para tramitarse por el comité Técnico de Gestión Local según el numeral 5.9.2. Ajustes que deben ser presentados a consideración del Comité Técnico de Gestión Local – CTGL del procedimiento Pr-IMP-004)
- Formato F-IMP-005 "SOLICITUD DE MODIFICACIONES O AJUSTE" del 17 de abril de 2024, suscrito por la Directora Territorial, el apoyo a la supervisión y el representante legal de forma organizativa, donde se concluye que</t>
    </r>
    <r>
      <rPr>
        <i/>
        <sz val="12"/>
        <color theme="1"/>
        <rFont val="Arial"/>
        <family val="2"/>
      </rPr>
      <t xml:space="preserve"> "el ajuste no es sustancial, puesto que no afecta el presupuesto general del proyecto de forma negativa al tratarse de un ajuste sobre la distribución de los activos productivos por línea productiva, de igual forma estas líneas no se afectan como tampoco el objeto del PIDAR".
- </t>
    </r>
    <r>
      <rPr>
        <sz val="12"/>
        <color theme="1"/>
        <rFont val="Arial"/>
        <family val="2"/>
      </rPr>
      <t>Formato F-IMP-011 Concepto Técnico Jurídico, diligenciado y suscrito por parte de profesional jurídico de la UTT y el apoyo a la supervisión del PIDAR.
- Formato F-IMP-016 "PLAN OPERATIVO DE INVERSIÓN EJECUCIÓN DIRECTA", ajustado conforme a lo solicitado por la asociación beneficiaria.
- Acta del Comité Técnico de Gestión Local del 17 de abril de 2024, cuyo objeto fue "Realizar CTGL para analizar propuesta de ajuste al POI presentada por la Organización, y de ser procedente aprobarla en el marco de la implementación del Proyecto Integral de Desarrollo Agropecuario y Rural con Enfoque Territorial -PIDAR- cofinanciado mediante la Resolución 855- 868 de 2023", en el que se presentó, analizó y aprobó la modificación requerida.
Por lo expuesto, se considera la UTT ha dado cumplimiento a las disposiciones procedimentales vigentes en lo que respecta a la recepción, trámite y aprobación de ajustes a los PIDAR, considerando de esta manera viable el cierre del hallazgo.</t>
    </r>
  </si>
  <si>
    <t>Inobservancia de lineamientos para implementación y cierre de Proyecto productivo del INCODER y falta de integridad del expediente documental</t>
  </si>
  <si>
    <r>
      <rPr>
        <b/>
        <sz val="12"/>
        <rFont val="Arial"/>
        <family val="2"/>
      </rPr>
      <t>NO ACEPTADO</t>
    </r>
    <r>
      <rPr>
        <sz val="12"/>
        <rFont val="Arial"/>
        <family val="2"/>
      </rPr>
      <t xml:space="preserve">
	Esta UTT no acepta el hallazgo encontrado por la OCI descrito en el literal a “Incumplimiento de Requisitos Documentales de la fase de Alistamiento”, debido a que la etapa de Alistamiento estuvo a cargo del nivel central.
Es pertinente resaltar que, desde la Vicepresidencia de Integración Productiva se delegó a la profesional Lina Trujillo (contratista en su momento de esa dependencia), para que realizara el seguimiento, control, verificación y cierre del presente proyecto productivo. Por lo anterior, fue esta excontratista quien realizó la etapa de alistamiento e hizo parte del Equipo Técnico de Vigilancia a la inversión que retomó el proyecto, realizó comités de compras y autorizó pagos. 
Fue solo a partir del 12 de julio de 2017 que esta UTT recibió la designación para el monitoreo, control y seguimiento de los proyectos productivos y autorización para el cambio de firma en entidades bancarias y proceder con desembolso, fecha en la cual, ya se debía haber realizado la revisión documental del estado del proyecto. En esta instancia, el proyecto se encontraba en la etapa de acompañamiento y seguimiento a la ejecución de la inversión. La etapa de Alistamiento fue desarrollada por el nivel central desde el 07 de diciembre de 2015 hasta el 12 de diciembre de 2016, fecha en la cual el nivel central realizó la aprobación de pago de la ejecución de obra, lo cual marcaría el inicio de la etapa operativa. (Anexo actas suscritas el 12 de diciembre de 2016, 14 de febrero de 2017).
	Esta UTT no acepta el hallazgo encontrado por la OCI descrito en el literal b “Omisión de Acto Administrativo de delegación e incumplimiento de términos de informe solicitado”, debido a que el informe requerido por la Vicepresidencia de Integración Productiva mediante memorando con radicado 20193200033983 del 2 de septiembre de 2019 fue remitido por el Director de la UTT, mediante correo electrónico del 23 de diciembre de 2019. (Anexo soporte). 
	Esta UTT no acepta el hallazgo encontrado por la OCI descrito en el literal c “Falta de gestiones recientes sobre subsanaciones de la Obra”, por cuanto desde la Dirección Territorial se han remitido correos electrónicos a la organización, requiriendo los documentos y las subsanaciones solicitadas por el ingeniero civil del nivel central que apoya la implementación de este Proyecto Productivo; adicionalmente, se han adelantado reuniones de seguimiento con el Representante Legal de la Asociación del DAT Asobetania Pescador, con el objeto de realizar la verificación del avance de los compromisos. (Anexo correos electrónicos de 9 de marzo de 2020, 6 de mayo de 2020, 4 de junio de 2020, 6 de julio de 2020, 9 de septiembre de 2020, 22 de septiembre de 2020, 6 de octubre de 2020, oficio con rad. 20203610012062 del 4 de marzo de 2020 y Acta de reunión del 17 de abril 2020).
	Esta UTT no acepta el hallazgo encontrado por la OCI descrito en el literal d “Falta de ejecución de las actividades en campo”, por cuanto, como se indicó en la justificación del hallazgo del literal a, esta UTT recibió el PIDAR en etapa de acompañamiento y seguimiento a la ejecución de la inversión, por lo cual, el nivel central fue el responsable de surtir los pasos previos establecidos en la ruta de intervención implementada por la ADR, mediante el Procedimiento para la Ejecución de Proyectos Productivos entregados por el INCODER en Liquidación a la Agencia de Desarrollo Rural -ADR.
	Esta UTT no acepta el hallazgo encontrado por la OCI descrito en el literal e “Posibles omisiones de la ADR y de la interventoría sobre el valor de contrato de obra y su duración” debido a que en el expediente documental, se evidencia el Contrato de Obra N° 001 de 2015, suscrito el 7 de enero de 2016 entre la Asociación de Usuarios del Distrito de Adecuación de Tierras ASOBETANIA – PESCADOR y el señor Javier Hernán Rincón Silva, con el objeto de “Elaborar los diseños y ejecutar la construcción y puesta en marcha de la Central de Beneficio de Café de la Asociación ASOBETANIA - PESCADOR”, por el valor de $1.211.102.000, y otrosí suscrito por el contratista, en el cual se estipula un valor total del Contrato de $ 1.416.711.415, adicionándose solamente el valor de $205.609.415, cifra que no supera el 50% del valor de su valor inicial.
En cuanto al tiempo de ejecución del contrato, se observan tres actas de suspensión y de reinicio, las cuales relaciono a continuación:
ACTA	FECHA
Inicio	15 de enero de 2016
Suspensión 01	16 de enero de 2016
Reinicio 01 	27 de mayo de 2016
Suspensión 02	01 de agosto de 2016
Reinicio 02	02 de enero de 2017
Suspensión 03	04 de marzo de 2017
Reinicio 03	29 de septiembre de 2017
Adicionalmente, dentro de la documentación aportada por esta Territorial a la OCI, en el marco de la presente auditoria, se observa que el 19 de enero de 2018 se suscribió Acta de Liquidación, en la cual se estipula que la obra fue recibida el 17 de noviembre de 2017, por consiguiente, conforme a la referida acta, el contrato se ejecutó en seis (6) meses, por un valor final de mil doscientos ochenta y siete millones cuatrocientos un mil novecientos cuarenta y seis pesos ($1.287.401.946).
</t>
    </r>
    <r>
      <rPr>
        <b/>
        <sz val="12"/>
        <rFont val="Arial"/>
        <family val="2"/>
      </rPr>
      <t xml:space="preserve">CONCETO DE LA OFICINA </t>
    </r>
    <r>
      <rPr>
        <sz val="12"/>
        <rFont val="Arial"/>
        <family val="2"/>
      </rPr>
      <t xml:space="preserve">
Una vez analizados los argumentos de la UTT, esta Oficina de Control Interno no los acepta, en virtud de los siguientes motivos respecto a lo expresado en cada literal de este hallazgo:
	Literal a. Debe tenerse en cuenta que, el “Procedimiento para la Ejecución de Proyectos Productivos Entregados por el INCODER en liquidación a la Agencia de Desarrollo Rural-ADR” estipula en su numeral 6.1 que el Alistamiento "se refiere a la etapa de conformación y capacitación del equipo técnico que se encargará del proceso de recibo, ejecución y cierre de los proyectos productivos". Así mismo, involucra la revisión documental y la selección de instrumentos y metodologías para el desarrollo de las actividades de campo". Por su parte, el numeral 6.1.1 predica sobre la conformación y capacitación del equipo técnico que será el "encargado de implementar los procesos de ejecución y cierre de los proyectos productivos" y que "hará parte de la Vicepresidencia de Integración Productiva". Seguidamente, el numeral 6.1.3, literal a) - Recepción del archivo físico por parte de la Agencia de Desarrollo Rural establece que, una vez verificada la información básica de los proyectos por parte de la Vicepresidencia de Integración Productiva, esta "procederá a elaborar un informe del estado de la información recibida, y hará entrega formal al equipo técnico responsable de continuar con la ejecución de los proyectos productivos" (negrita fuera de texto). En este sentido, se colige que ese equipo corresponde a las diferentes Unidades Técnicas Territoriales (UTT) de la ADR, y, por tanto, estas debieron recibir como insumo, por parte de la Vicepresidencia de Integración Productiva, un estado documental de los expedientes de los proyectos del extinto INCODER, en los términos del literal c) del numeral 6.1.3 aludido. Por este motivo, no resulta congruente que la UTT 11 no cuente en la carpeta del Proyecto Productivo evaluado con un estado de los documentos que lo componen, al margen de que, en su momento, la labor haya sido efectuada por una exservidora pública de la ADR. En otras palabras, la UTT debería contar con la documentación que permita hacer la trazabilidad del proyecto desde la fase de alistamiento hasta la de cierre, independientemente de quien haya asumido la responsabilidad. Dadas las circunstancias expuestas, esta Oficina de Control Interno también concluye que la Vicepresidencia de Integración Productiva no hizo la entrega del expediente íntegro a la UTT.
	Literal b. Se identifica que lo expuesto en el reporte no fue desvirtuado, es decir, la UTT no suministró el Acto Administrativo por medio del cual la Vicepresidencia de Integración Productiva delegó las responsabilidades y funciones respecto a la implementación de los proyectos productivos del INCODER al Director de la UTT, actividad que fue realizada mediante el memorando referido en el contenido del reporte. Ahora bien, aunque la UTT demuestra por medio del e-mail del 23 de diciembre de 2019 que dicho reporte existió y fue enviado, este informe no fue evidenciado ni aportado durante la auditoría, tampoco se encontró en el expediente digital, por lo cual, esta Oficina de Control Interno no pudo verificar el cumplimiento de los requerimientos solicitados por el Vicepresidente de Integración Productiva.
	Literal c. Esta Oficina de Control Interno recibió evidencia adicional no aportada durante la auditoría, correspondiente a: Acta de Seguimiento del 17 de abril de 2020 (a la cual le hacen falta las firmas de algunos servidores de la ADR), en donde se abordaron los once (11) compromisos relacionados y la subsanación de los puntos 2 al 9. Para el punto 1, no se cuenta con la información, para el 10 se informó que se desconoce si la modificación de los planos fue registrada en el Comité de Seguimiento del Proyecto, y para el 11, que quedaba pendiente. Respecto a los seis (6) soportes documentales, se estableció compromiso de entrega, más no se observó su subsanación. Todo este conjunto de circunstancias denotan que: 1. El expediente del Proyecto no está adecuadamente organizado, pues la evidencia está dispersa y probablemente reposa en los equipos de algunos de los servidores de la UTT, dados los diferentes correos electrónicos suministrados; y 2. No fue posible identificar la evidencia que permitiera corroborar las subsanaciones referidas en el acta aludida, configurándose igualmente la falta de integridad del expediente, así como el incumplimiento de los términos de la carta de representación, en específico el compromiso de: "(...) entregar de manera oportuna, registros, documentos y demás evidencias que solicite el equipo auditor durante el desarrollo de la auditoria y/o seguimiento con la debida preparación, presentación y consistencia de los mismos y que en ningún caso allegaremos la(s) evidencia(s) después del cierre de la auditoria y/o seguimiento, de manera tal que no se entorpezca el ejercicio auditor". Se concluye entonces que, la UTT a pesar de demostrar gestiones sobre la información comentada, aún no la recibe por completo. Esta Oficina de Control Interno insta a ordenar el expediente digital, de tal manera que, sean trazables todas las actividades efectuadas.
	Literal d. En consonancia con lo comentado en el literal a), la UTT debería conocer el estado del proyecto en sitio y contar con el expediente documental íntegramente conformado, con el fin de poder permitirle a cualquier tercero concluir sobre su trazabilidad y surtimiento de las diferentes etapas procedimentales establecidas. Así las cosas, independientemente de que algunas actividades las haya realizado el nivel central, no desvirtúan el hecho de que la UTT no cuente con las evidencias de su surtimiento.
	Literal e. Esta Oficina de Control Interno observó dentro del expediente digital aportado por la UTT el "Informe Estado de Avance de Obra del Proyecto PDR-HUI-ARG-01 ejecutado en el Municipio de la Argentina del Departamento del Huila" del 20 de diciembre de 2019, que indica en la sección de Antecedentes: "El valor estipulado en el anterior contrato fue de $1.211.102.000.oo M/CTE (...)" (negrita fuera de texto), y seguidamente, se expuso: "el día 27 de junio de 2016, se firmó un otrosí entre la Asociación Distrito de Riego Asobetania - Pescador del Municipio de la Argentina Huila, y el Ingeniero Javier Hernán Rincón Silva, por un valor de $ 1.416.711.415 M/CTE, incrementando el precio del contrato (...)".(negrita fuera de texto). En este sentido, esta Oficina de Control Interno, en su lectura de la evidencia, no encontró que el otrosí se haya efectuado por un valor de $205.609.415 como adición al contrato inicial, sino que hubo referencias a un incremento del último valor señalado, por lo que concluyó que se hizo por el 117%. Ahora bien, frente a la duración del contrato, no se observó en las evidencias entregadas los otrosíes por medio de los cuales se ampliara el plazo del contrato. En su lugar, se emplearon actas de suspensión y de reinicio, las cuales no tienen fuerza de ley para modificar los términos de duración del contrato. Adicionalmente, la cláusula séptima del contrato de obra 01 de 2015: "Ampliación del Plazo" señala que: "El contratista sólo tendrá derecho a ampliación del plazo por causa de fuerza mayor o caso fortuito, de acuerdo con la ley". La lectura de los motivos expuestos en las actas de suspensión no da cuenta de la configuración de hechos de causa mayor o caso fortuito, por lo que se incumplió con los términos de entrega iniciales, y en general, con el desarrollo del contrato en la oportunidad acordada originalmente.
Aunado a los motivos expuestos, en la respuesta de la UTT no se desvirtuó la idea final citada por esta Oficina de Control Interno: " Dado el conjunto de situaciones expuesto en este reporte, además de las condiciones de entrega del expediente digital (sin un orden establecido), esta Oficina de Control Interno concluye razonablemente que la UTT no recibió por parte de la Vicepresidencia de Integración Productiva una relación pormenorizada, detallada y ordenada de los expedientes de proyectos subrogados por el INCODER, con su debido índice o FUID (Formato Único de Inventario Documental), lo que dificulta a cualquier tercero establecer la trazabilidad desde su inicio hasta su finalización (cuando ocurra)". (negritas fuera de texto).
De esta manera, esta Oficina de Control Interno deja abiertas las observaciones hasta tanto la UTT no establezca los planes de mejoramiento pertinentes que permitan gestionar las causas de estas. En el aspecto en donde se presentó ambigüedad de interpretación (valor del contrato), se recomienda cuidado al momento de redactar otrosíes, así como informes de gestión asociados.</t>
    </r>
  </si>
  <si>
    <r>
      <rPr>
        <b/>
        <sz val="12"/>
        <color theme="1"/>
        <rFont val="Arial"/>
        <family val="2"/>
      </rPr>
      <t xml:space="preserve">Junio 2022: </t>
    </r>
    <r>
      <rPr>
        <sz val="12"/>
        <color theme="1"/>
        <rFont val="Arial"/>
        <family val="2"/>
      </rPr>
      <t xml:space="preserve">Mediante correo electrónico del 24 de Junio de 2022, los responsables del proceso informaron que </t>
    </r>
    <r>
      <rPr>
        <u/>
        <sz val="12"/>
        <color theme="1"/>
        <rFont val="Arial"/>
        <family val="2"/>
      </rPr>
      <t>Causa 1.</t>
    </r>
    <r>
      <rPr>
        <sz val="12"/>
        <color theme="1"/>
        <rFont val="Arial"/>
        <family val="2"/>
      </rPr>
      <t xml:space="preserve"> Se subsano al crear el archivo físico por parte de la UTT 11. </t>
    </r>
    <r>
      <rPr>
        <u/>
        <sz val="12"/>
        <color theme="1"/>
        <rFont val="Arial"/>
        <family val="2"/>
      </rPr>
      <t xml:space="preserve">Causa 2. </t>
    </r>
    <r>
      <rPr>
        <sz val="12"/>
        <color theme="1"/>
        <rFont val="Arial"/>
        <family val="2"/>
      </rPr>
      <t xml:space="preserve">se subsano al realizarse capacitación y poner en conocimientos los procedimientos y formatos establecidos por la ADR para este tipo de convenios.   </t>
    </r>
    <r>
      <rPr>
        <u/>
        <sz val="12"/>
        <color theme="1"/>
        <rFont val="Arial"/>
        <family val="2"/>
      </rPr>
      <t xml:space="preserve">Causa 3. </t>
    </r>
    <r>
      <rPr>
        <sz val="12"/>
        <color theme="1"/>
        <rFont val="Arial"/>
        <family val="2"/>
      </rPr>
      <t xml:space="preserve">se implementó una hoja de ruta para el segundo semestre del 2022 que empieza en julio y termina con la entrega el bien inmueble en el mes de octubre de 2022, </t>
    </r>
    <r>
      <rPr>
        <u/>
        <sz val="12"/>
        <color theme="1"/>
        <rFont val="Arial"/>
        <family val="2"/>
      </rPr>
      <t xml:space="preserve">Causa 4. </t>
    </r>
    <r>
      <rPr>
        <sz val="12"/>
        <color theme="1"/>
        <rFont val="Arial"/>
        <family val="2"/>
      </rPr>
      <t xml:space="preserve">Se subsano al crear el archivo documental físico por parte de la UTT 11 en concordancia con el literal uno. 
</t>
    </r>
    <r>
      <rPr>
        <b/>
        <sz val="12"/>
        <color theme="1"/>
        <rFont val="Arial"/>
        <family val="2"/>
      </rPr>
      <t xml:space="preserve">Junio 2024: </t>
    </r>
    <r>
      <rPr>
        <sz val="12"/>
        <color theme="1"/>
        <rFont val="Arial"/>
        <family val="2"/>
      </rPr>
      <t>En visita realizada a la UTT N° 11 llevada a cabo entre el 4 y 7 de junio de 2024, se solicitó por parte de la OCI informar sobre las gestiones adelantadas frente al proyecto heredado del extinto INCODER identificado como PDR-HUIARG-01 y PDR14-HUI-ARG-06D, que en su momento se encontraba en proceso de ejecución y terminación. Al respecto la UTT informó que en la actualidad el proyecto citado ya cuenta con cierre financiero, para lo cual se aportó el informe de Cierre Financiero y Avance físico del Proyecto que data del 27 de agosto de 2022, suscrito por el entonces Director de la UTT y representante legal de los beneficiarios, el cual contiene adjunto soporte de reunión de cierre en el que participaron beneficiarios del mismo.
Adicionalmente, se allegó correo electrónico del 11 de noviembre de 2023 en donde la UTT informa al Nivel central de la no existencia de proyectos heredados por el INCODER en la territorial, solicitando a partir de ello certificar dicha situación.</t>
    </r>
  </si>
  <si>
    <r>
      <t xml:space="preserve">A partir de la información aportada por parte de la UTT, se corroboró que el proyecto objeto de evaluación durante la auditoría y que origino el hallazgo identificado como PDR-HUIARG-01 y PDR14-HUI-ARG-06D, ya cuenta con soporte de cierre financiero y técnico que data de 2022. Aunado a ello, se evidencio soporte en el que se notifica desde la UTT a la Vicepresidencia de Integración Productiva, la no existencia de proyectos productivos herados por el extinto INCODER en ejecución dentro de la zona de jurisdicción de la territorial, situación que permite concluir que no existen situaciones adicionales sobre las cuales se puedan tomar medidas preventivas o de mejora, por lo cual desde la Oficina de Control Interno se considera pertinente el cierre del hallazgo, recomendando a la UTT que se realice la transferencia de la documentación del proyecto al nivel central.
</t>
    </r>
    <r>
      <rPr>
        <b/>
        <sz val="12"/>
        <color theme="1"/>
        <rFont val="Arial"/>
        <family val="2"/>
      </rPr>
      <t xml:space="preserve">Nota: </t>
    </r>
    <r>
      <rPr>
        <sz val="12"/>
        <color theme="1"/>
        <rFont val="Arial"/>
        <family val="2"/>
      </rPr>
      <t>Si bien no existe acción de mejoramiento se diligenció la columna de Avance Cuantitativo con 100% y Estado de la Acción con "Cumplida - Efectiva" por disposiciones del formato.</t>
    </r>
  </si>
  <si>
    <t>Inconsistencias en la revisión de los requisitos técnicos, ambientales, financieros, y/o habilitantes de los PIDAR.</t>
  </si>
  <si>
    <t>Falta de comunicación entre el estructurador y la forma organizativa, así como del estructurador con el enlace asignado al proyecto por la VIP de  sede central.</t>
  </si>
  <si>
    <t>Realizar en conjunto con la forma organizativa la recopilación y análisis preliminar de la información ambiental, técnica y jurídica de aspectos relevante de la iniciativa.</t>
  </si>
  <si>
    <t>Acta de reunión para concertación de información requerida la estructuración de PIDAR</t>
  </si>
  <si>
    <t>Apoyos a la supervisión de PIDAR</t>
  </si>
  <si>
    <r>
      <rPr>
        <b/>
        <sz val="12"/>
        <rFont val="Arial"/>
        <family val="2"/>
      </rPr>
      <t>Nota:</t>
    </r>
    <r>
      <rPr>
        <sz val="12"/>
        <rFont val="Arial"/>
        <family val="2"/>
      </rPr>
      <t xml:space="preserve"> El presente plan de mejoramiento fue reformulado en virtud de lo requerido por la UTT a través de memorando 20243610048213 del 6 de junio de 2024
Frente al cumplimiento de la acción propuesta, la UTT N° 11 suministró:
Se allegó actas de reunión de concertación y seguimiento a la estructuración de proyectos a cargo de la UTT N° 11, lo cual se realizo en las vigencias 2021 y 2022, los cuales finalmente fueron cofinanciados con Resoluciones 470-2021, 486-2021, 487-2021, 240-2022, 242-2022, 330-2022, 724-2022 y 804-2022.
De otra parte,  durante la visita realizada entre el 4 y 7 de junio de 2024 a la UTT, al consultar frente a cómo se estaba llevando a cabo el proceso de estructuración en la actualidad por parte de territorial, se informó que de conformidad con las nuevas disposiciones reglamentarios y directrices del nivel central, en lo corrido de 2024 no se ha solicitado a la UTT la estructuración de proyectos, sin embargo se ha brindado el apoyo requerido para esta actividad.</t>
    </r>
  </si>
  <si>
    <t>Una vez analizados los soportes aportados por la UTT, se evidenció que para los proyectos estructurados por la territorial entre 2021 y 2022, atendiendo los lineamientos metodológicos vigentes en su momento, se llevaban a cabo mesas de trabajo con la forma organizativa e incluso con el nivel central a efectos de determinar los diferentes aspectos que se contemplarían en el proyecto, considerando es un control generalizado al  interior de la UTT que se aplicaba para todos los PIDAR, considerando por parte de la OCI con ello se disminuye la posibilidad de recaer en desviaciones en la información detallada en los documentos que soportan la documentación derivada del PIDAR.
De otra parte, según las disposiciones del reglamento de la ruta PIDAR vigente a la fecha del seguimiento realizado (Acuerdo 011 de 2023 modificado por el Acuerdo 016 de 2023), la metodología para la estructuración de proyectos cambio desde el proceso de recepción de la iniciativa, siendo en el nivel central que se determina la instancia que lleva a cabo el proceso de estructuración.
Con el fin de validar la corrección de situaciones similares a las descritas en el hallazgo, la Oficina de Control Interno solicitó se aportara el Marco Lógico y Modelo Técnico Financiero del PIDAR cofinanciado con resolución 330 de 2022, donde se comparó la información consignada en estos documentos respecto a: nombre del proyecto, asignación presupuestal y las inversiones contempladas dentro del mismo, observando consistencia en la información registrada en estos documentos.
Dado lo anterior, la Oficina de Control Interno considera que desde la emisión del hallazgo a la fecha del presente seguimiento, se han tomado correctivos desde nivel procedimental como Entidad que busca tener mayor control sobre los formatos y su información, así como controles de carácter preventivo a fin de que los proyectos estructurados se afiancen a las necesidades de los beneficiarios y soporten congruencia de lo esperado, por lo cual se considera viable el cierre del hallazgo.</t>
  </si>
  <si>
    <t xml:space="preserve">Incumplimiento en la inscripción de las Iniciativas radicadas en la Unidad Técnica Territorial en el aplicativo Banco de Proyectos </t>
  </si>
  <si>
    <t>Ausencia documental en Banco de Proyectos de proyectos estructurados</t>
  </si>
  <si>
    <t>Asegurar que la documentación asociada a los proyectos estructurados directamente por la UTT (en ejecución) se encuentre disponible en el aplicativo Banco de Proyectos</t>
  </si>
  <si>
    <t>Proyectos estructurados por la UTT 11, en ejecución, dispuesto en Banco de Proyectos</t>
  </si>
  <si>
    <t>Colaboradores UTT (reporte de información para cargue)</t>
  </si>
  <si>
    <r>
      <rPr>
        <b/>
        <sz val="12"/>
        <rFont val="Arial"/>
        <family val="2"/>
      </rPr>
      <t>Nota:</t>
    </r>
    <r>
      <rPr>
        <sz val="12"/>
        <rFont val="Arial"/>
        <family val="2"/>
      </rPr>
      <t xml:space="preserve"> El presente plan de mejoramiento fue reformulado en virtud de lo requerido por la UTT a través de memorando 20243610048213 del 6 de junio de 2024
Frente al cumplimiento de la acción, la UTT aportó relación de los proyectos que fueron estructurados entre 2021 y 2022 en la territorial, los cuales se encuentran dispuestos en el aplicativo Banco de Proyectos con su respectiva documentación. Al respecto se señaló que la territorial se encarga de reportar la información al nivel central dado que es la Vicepresidencia de Proyectos la responsable del cargue de esta documentación en el aplicativo Banco de Proyectos. Adicionalmente, se indicó que la acción propuesta se generó con el fin de evidenciar que la gestión de la territorial con relación a la documentación disponible en banco de proyectos se encuentra disponible para consulta, dado que no existe forma de proponer acciones correctivas sobre lo dispuesto en el hallazgo a causa de los cambios de reglamento para los PIDAR.</t>
    </r>
  </si>
  <si>
    <t>En visita realizada a la UTT entre el 4 y 7 de junio de 2024, se informó a la OCI que "la dinámica respecto a la radicación de las iniciativas de proyectos ha cambiado, según las disposiciones del reglamento de la ruta PIDAR vigente (Acuerdo 011 de 2023 modificado por el Acuerdo 016 de 2023), es así como estas actividades se han centralizado y es desde la Dirección de Acceso a Activos Productivos que se remiten a la territorial los proyectos que deben ser estructurados, por lo que la situación que dio origen al hallazgo hoy en día no existe". al analizar dicha afirmación, se evidenció por parte de la OCI que el reglamento PIDAR vigente, señala que la recepción de perfil de proyectos se efectuará mediante convocatoria promovida por la ADR (exceptuando proyectos estratégicos Nacionales), de lo cual, producto de la auditoría realizada por la OCI en 2024 (informe OCI-2024-011) se evidenció que las convocatorios son dirigidas desde el nivel central, quienes recepcionan, analizan y califican los perfiles recibidos, para luego proceder con las siguientes etapas procedimentales, hasta luego pasar por la Estructuración.
Teniendo en cuenta que el presente hallazgo se originó por la ausencia de control frente a las iniciativas que se recibían en la territorial, de acuerdo con los lineamientos vigentes en el proceso auditor, se considera que se modificaron los supuestos de hecho que lo originaron, lo cual no permite se tomen medidas de control desde la unidad auditada, por lo cual es pertinente dar por cerrado el hallazgo.</t>
  </si>
  <si>
    <t xml:space="preserve">Ausencia de controles que permiten corroborar el cumplimiento de requisitos habilitantes </t>
  </si>
  <si>
    <t>Implementar los formatos F-SPE-002 (lista de chequeo) y F-SPE-001 (formulario de solicitud habilitación) en la verificación documental de las EPSEAS que solicitan habilitación para minimizar desviaciones, aunado a que se procederá con las subsanaciones que se requieran del nivel central de acuerdo con lineamientos procedimentales vigentes</t>
  </si>
  <si>
    <t>Formatos F-SPE-002 (lista de chequeo) y F-SPE-001 (formulario de solicitud habilitación) y soportes de subsanación en caso de aplicar</t>
  </si>
  <si>
    <t>Contratistas UTT N° 11</t>
  </si>
  <si>
    <t>Frente al cumplimiento de la acción, la UTT aportó como soporte los formularios F-SPE-002 (V2) y F-SPE-001 (V2) de las EPSEA's habilitadas para el año 2023, en el periodo que hubo contratación de personal para esta actividad en la UT. Al respecto se mencionó que los formatos mencionados son usados por la Dirección de Asistencia Técnica para mantener control documental a las solicitudes de habilitación de EPSEA's.
Así mismo, se informó que se implementó el formato no formal de "RELACION PROCESO DE HABILITACION DE EPSEA A CORTE 27 DE DICIEMBRE DE 2023" a través del cual se hacía control del tránsito del proceso de habilitación desde su radicación hasta la habilitación de la EPSEA.
Por último, se realizó envío de pantallazo del repositorio creado por la UTT 11 para sostener la evidencia documental de las EPSEA's que han tenido proceso en la territorial y que al cambiar de personal no haya fuga o perdida de documentos por parte de la UTT en este proceso, todo esto con el ánimo de poder así dar solución al presente hallazgo.
La Oficina de Control Interno en visita realizada del 4 al 7 de junio de 2024 a la UTT, indagó sobre la habilitación de EPSEAS en 2024, frente a lo cual se indicó que en dicha vigencia no se ha llevado a cabo verificación documental de habilitación de EPSEAS, dado que esto se está realizando de manera centralizada por parte de la Dirección Asistencia Técnica, sin perjuicio de que la territorial siga brindando asesorías a las entidades postulantes que lo requieren.</t>
  </si>
  <si>
    <t>La Oficina de Control Interno evidenció el cumplimiento de la acción al obtener soporte de la aplicación  para 10 entidades postulantes a ser habilitadas como EPSEAS en 2023, de los formatos F-SPE-001 "FORMULARIO PARA LA SOLICITUD DE HABILITACIÓN DE EPSEA", a través del cual la entidad solicitante registra el mínimo de información requerida para iniciar el proceso de verificación de cumplimiento de requisitos para habilitación como EPSEA, así como el formato F-SPE-002 "LISTA DE CHEQUEO", mediante el cual se busca controlar que se cuente con la documentación que acredite el cumplimiento de requisitos normativos y procedimentales.
Luego de estas validaciones, y una vez se evidencie que se cumple con los requisitos para la habilitación de la Entidad, la UTT remite la información al nivel central para que se realice un filtro de verificación adicional, a partir de lo cual, si se evidencian situaciones que requieren subsanación, se devuelve la información a la territorial para que proceda a corregirse junto con la entidad solicitante.
Adicionalmente, la Oficina de Control Interno evidenció matriz denominada "RELACION PROCESO DE HABILITACION DE EPSEA A CORTE 27 DE DICIEMBRE DE 2023", a través de la cual la UTT 11 se realizaba monitoreo y control al estado de las solicitudes de habilitación de EPSEAS recibidas en la territorial, permitiendo conocer el estado de trámite de cada una de ellas.
Por lo expuesto, la Oficina de Control Interno evidenció que a nivel institucional hubo mejoras procedimentales en lo que respecta al control de verificación de cumplimiento de requisitos, aunado a los filtros de revisión que se definieron, para buscar disminuir desviaciones en esta actividad, de lo cual se corroboró la adecuada aplicación en la UTT N° 11. Adicionalmente, se evidenció la evidencia de un control al interior de la territorial, que permite conocer la cantidad de solicitudes recibidas y el estado de trámite de cada una de ellas, sumado al hecho de que se pudo evidenciar que existe un repositorio en SharePoint, donde se conserva la trazabilidad de la información para futuras consultas.
Dado lo anterior, se considera procedente el cierre del hallazgo.</t>
  </si>
  <si>
    <t>Debilidades en la socialización de los Planes Integrales Departamentales de Desarrollo Agropecuario y Rural y en la asignación de plazos y seguimiento a la ejecución de metas de
corto plazo.</t>
  </si>
  <si>
    <r>
      <rPr>
        <b/>
        <sz val="12"/>
        <rFont val="Arial"/>
        <family val="2"/>
      </rPr>
      <t>NO ACEPTADO</t>
    </r>
    <r>
      <rPr>
        <sz val="12"/>
        <rFont val="Arial"/>
        <family val="2"/>
      </rPr>
      <t xml:space="preserve">
Una vez revisadas las situaciones encontradas por la OCI, No se acepta el hallazgo conforme a la siguiente situación:
De acuerdo con el proceso de socialización solicitado en la fase de alistamiento por parte de la OCI, se menciona que este evento fue realizado en la ciudad de Bogotá a cargo de la Vicepresidencia de Integración Productiva - VIP Nivel Central el 12 de septiembre 2017, con actores de las entidades territoriales, gremios y demás, siendo esto garante de la actividad solicitada y sus soportes deben ser requeridos a la mencionada dependencia. Es importante resaltar que, en la actividad relacionada la participación del Gobernador Carlos Julio González Villa no fue posible, motivo por el cual, desde Nivel Central se instruyó a la UTT - FAO para realizar las socializaciones con la Gobernación del Huila, las cuales se constatan en las actas entregadas como soportes de las socializaciones para la firma del Acuerdo de Intención entre ADR - GOBERNACIÓN DEL HUILA.
En cuanto a las metas sin plazo de acción definidos, la UTT en el proceso de estructuración realizó el acompañamiento al equipo FAO para el desarrollo de cada una de las fases según los procedimientos, metodologías y lineamientos que establecían FAO y Nivel Central para su desarrollo, motivo por el cual, la formulación de plazos a las metas se encontraba a cargo de las directrices que se impartían por FAO y el Nivel Central para la selección unificada a nivel metodológico de formulación, ya que estos PIDARET se ejecutaron de manera simultánea en 10 departamentos y en cada uno de ellos se empleó la misma metodología.
Finalmente, para el proceso de implementación y seguimiento la VIP Nivel Central a través de apoyo solicitado por la UTT en correo electrónico del 08 de octubre de 2020, para la respuesta a los hallazgos, manifiesta encontrarse desarrollando, tanto la estrategia como el procedimiento necesario para avanzar en la implementación y seguimiento. No obstante, se han realizado reuniones de articulación con la Gobernación para iniciar el proceso de acompañamiento a la implementación.
</t>
    </r>
    <r>
      <rPr>
        <b/>
        <sz val="12"/>
        <rFont val="Arial"/>
        <family val="2"/>
      </rPr>
      <t>CONCEPTO DE LA OFICINA DE CONTROL INTERNO:</t>
    </r>
    <r>
      <rPr>
        <sz val="12"/>
        <rFont val="Arial"/>
        <family val="2"/>
      </rPr>
      <t xml:space="preserve">
Una vez revisadas las situaciones expuestas por la UTT, esta Oficina de Control Interno no las Acepta, conforme a los siguientes racionales: 
a.	Basados en lo expuesto en el Acta de Reunión N° 10 del 31 del octubre de 2017 en la que se expresa “(…) Se llevó a cabo en la ciudad de Bogotá el lanzamiento oficial del PLAN, con la participación del presidente de la ADR a la que fueron convocados los 10 departamentos piloto que desarrollarán los primeros planes del país, donde los Gobernadores asistentes firmaron una Manifestación de Intención para la articulación y desarrollo del PLAN. Al no contarse con la participación del departamento del Huila en el evento mencionado, se hace entrega al Gobernador de dicha Manifestación para que sea analizada y firmada como constancia de su compromiso en el formulario del PLAN”, aunado a lo anterior, en el listado de asistencia aportado a esta acta, se observa la firma de 10 asistentes de las siguientes entidades: ADR, FAO y Gobernación; según lo expuesto anteriormente, no se evidenció la asistencia de los demás entes territoriales, y por tanto, la evidencia aportada no desvirtúa el hallazgo reportado. Llama la atención que la UTT se desligue de sus responsabilidades de apoyar la ejecución del PLAN bajo el argumento de que fue una labor realizada por el nivel central.
b.	Con respecto a las metas de corto plazo, las razones expuestas por la UTT no dan cuenta de fechas tentativas de cumplimiento para su monitoreo y avances, por lo cual ratifica la conclusión de esta Oficina de Control Interno, e incumple los términos precitados en el cuerpo del reporte, como sigue: “Metas e indicadores de resultados del PLAN. Para el proceso de monitoreo, seguimiento y evaluación de resultados del PLAN, es necesario contar con la definición clara de sus fines, propósitos, productos, metas e indicadores de gestión y resultados (…). Las metas e indicadores definidos deben ser específicos, precisos y orientados a medir un resultado concreto, medibles, alcanzables, relevantes y con un plazo de tiempo límite para ser cumplidos. (...) La característica de "medible" en las metas e indicadores propuestos, significa que deben existir medios disponibles para establecer los avances logrados en los resultados u objetivos formulados para el PLAN” (negrita y subrayado fuera de texto). El hecho de que el nivel central y FAO no hayan definido estas reglas de seguimiento no es indicativo válido y suficiente para sustentar el incumplimiento, debiéndose obtener conceptos o instrucciones de la Vicepresidencia de Integración Productiva para poder delimitar en el tiempo las metas establecidas. No hacerlo supone incurrir en imprecisiones respecto de indicar si se cumplió o no con alguna actividad propuesta.
c.	Si bien es cierto que el ejercicio de implementación del PLAN es dinámico y no estático, y que la formulación de metas de corto plazo se consideran para un horizonte entre 1 y 5 años, esto no implica que la UTT, en conjunto con los demás actores involucrados, no apoye u oriente la asignación y monitoreo de su implementación, y efectúe el control de cambios/novedades para reconocer los comportamientos de las variables territoriales, teniendo en cuenta que la Gerencia del Plan (Unidad Integrada por la Secretaria de Agricultura y Desarrollo Empresarial, Oficina Asesora de Planeación y Apoyo de la UTT de ADR - Gráfico 17 de la página 137 del documento "Huila – Tomo 1: "(...) gestionar la conformación y funcionamiento de las instancias vinculadas al proceso de seguimiento, evaluación y ajuste del Plan integral departamental de desarrollo agropecuario y rural con enfoque territorial-Nariño. Iniciando por la definición de su propio reglamento de funcionamiento y la revisión de los indicadores, metas, línea base y fuentes de verificación para realizar el seguimiento y evaluación de los avances en la implementación del Plan y resultados alcanzados en el desarrollo agropecuario y rural departamental" (página 137 ídem - negrilla fuera de texto).
El párrafo final de la exposición de la UTT afirma que: "(...) para el proceso de implementación y seguimiento la VIP nivel central a través de apoyo solicitado por la UTT en correo electrónico del 08 de octubre/20, para la respuesta a los hallazgos, manifiesta encontrarse desarrollando tanto la estrategia como el procedimiento necesario para avanzar en la implementación y seguimiento" (negrita fuera de texto), lo que supone de entrada que no existen lineamientos para el monitoreo. En este sentido, esta Oficina de Control Interno recomienda que se establezcan acciones de mejoramiento para subsanar las situaciones descritas e identificadas en este hallazgo y que no fueron aceptadas por los responsables de la unidad auditada, para que los riesgos identificados y asociados sean gestionados para evitar su materialización. En consecuencia, continuará abierto hasta que se identifiquen las causas que lo generaron, y se formulen y ejecuten las acciones correctivas o preventivas pertinentes.</t>
    </r>
  </si>
  <si>
    <t>25/06/2022
20/06/2024</t>
  </si>
  <si>
    <r>
      <rPr>
        <b/>
        <sz val="12"/>
        <color theme="1"/>
        <rFont val="Arial"/>
        <family val="2"/>
      </rPr>
      <t xml:space="preserve">Junio de 2022: </t>
    </r>
    <r>
      <rPr>
        <sz val="12"/>
        <color theme="1"/>
        <rFont val="Arial"/>
        <family val="2"/>
      </rPr>
      <t>La UTT 11, manifiesta que  no acepta el Hallazgo, puesto que para lo relacionado con el proceso de socialización del PLAN se tuvo la participación en CONSEA EL 24/11/2017 con los actores del sector agropecuario del Departamento del Huila; allí se socializó todo el proceso metodológico para la estructuración del PLAN y como también se retroalimentaron dudas e inquietudes por parte de los asistentes. Se Anexa Listados de Asistencia del CONSEA 24/11/2017. Frente a las inconsistencias relacionadas con las metas de Corto, Mediano y Largo Plazo identificadas en el documento del PLAN, la UTT con el acompañamiento de la Vicepresidencia de Integración Productiva adelanto reunión con la Gobernación del Huila (Secretaria de Agricultura y Minería - Departamento de Planeación) para la conformación de la gerencia del Plan y el desarrollo de una hoja de ruta para la implementación del PIDARET. Se anexa acta de conformación de gerencia del Plan y Hoja de ruta.
Junio 2024: En visita realizada a la UTT entre el 4 y 7 de junio de 2024, se informó por parte de la territorial que, "respecto a la ausencia documenta de soportes de socialización, la gobernación realizo esta actividad con el acompañamiento de la ADR y la FAO, adicional se socializo en el CONSEA como instancia de participación y luego de esto se dio el proceso para la aprobación a través de Ordenanza", y que dicho soportes reposaban en la Gobernación. a partir de ello, y con el fin de demostrar las diferentes gestiones efectuadas por la UTT en la estrcuturación del PIDARET del departamento del Huila, se aportó lo siguiente:
1. Acta de Reunión de conformación de la gerencia del PLAN, socialización lineamientos para el apoyo a la implementación del PIDARET conforme a lo definido en el acto administrativo – Ordenanza 51 del 09 de diciembre de 2019.
2. Soporte de correo de consulta sobre los lineamientos ejecución y seguimiento PIDARET Huila y Caquetá
3. Plan De Desarrollo Integral Agropecuario y Rural Con Enfoque Territorial- Huila - Mapa De Actores e Instancias de Participación
4. Listado de asistentes a la convocatoria a sesión ordinaria del CONSEA- Huila – 25/09/2018
5. Listado de asistentes a convocatoria sesión extraordinaria del CONSEA 13/11/2018
6. Listado de asistentes a convocatoria sesión ordinaria del CONSEA – Huila 24/11/2017
7. Proyecto de Ordenanza PIDARET Huila, contiene exposición de motivos (documento no formalizado word)
8. Ordenanza número 051 de 2019 “Por medio de la cual se adopta el Plan Integral de Desarrollo Agropecuario y Rural con Enfoque Territorial del Departamento del Huila”
9. Ordenanza número 001 del 23 de febrero de 2022 “Por la cual se adopta el Plan Integral de Desarrollo Agropecuario y Rural con Enfoque Territorial en el Departamento del Caquetá – PIDARET”
10. Informe Gestión del Plan Integral Departamental de Desarrollo Agropecuario y Rural ante El CONSEA - Departamento Del Huila (documento no formal- Word)
11. Plan de Acción final PIADRET – Huila (Excel)</t>
    </r>
  </si>
  <si>
    <r>
      <t xml:space="preserve">Teniendo en cuenta que el hallazgo no fue acpetado por la UTT y que producto de la visita realizada en junio 2024 para realizar plan de mejoramiento se manifestó continuar con la posición de no aceptación del hallazgo toda vez que no existen acciones correctivas o preventivas a implementar dado que el PIDARET objeto de evaluación fue aprobado y adoptado a través de ordenanza 051 de 2019, suscrita por los entonces Gobernador, Secretario de Agricultura y Director del Dempartamento Jurídico, siendo esto corroborador por la Oficina de Control Interno, se aportó documentación con la cual se manifestó se desvrituaba o corregía los hechos expuestos en el hallazgo, así:
Frente a la "Ausencia de documentos que sustenten la socialización del PLAN": La UTT manifestó que el PIDARET del Huila, en el numeral 1.4 Mapa de actores vinculados al desarrollo agropecuario y rural, se hace mención a los diferentes acotres tanto públicos como privados que se ven inmersos dentro del plan, concluyendo que "Los actores identificados y priorizados fueron convocados y asistieron en su gran mayoría a los primeros encuentros territoriales, como se puede evidenciar en las memorias de estos espacios de participación y diálogo en las diferentes unidades territoriales", situación que demuestra que se dio cumplimiento al invollucramiento de las instancias necesarias para el proceso de estrcturación del PIDARET.
Se allegó documento de indetificación de actores relevantes a participar en el proceso de planificación territorial con influencia directa, en el marco de la estrcuturación del PLAN DE DESARROLLO INTEGRAL AGROPECUARIO Y RURAL CON ENFOQUE TERRITORIAL- HUILA, donde se sustenta todo el proceso surtido para ello.
Adicionalmente se informó que en el marco de los CONSEA, donde particpan los diferentes entes territoriales, se dio a conocer el plan estructurado.
en lo que respecta a las metas no definidas o definición de fechas para implementación, se señaló por parte de la UTT que en el documento las actividades se tipificaron de corto, mediano y largo plazo, siendo esto clsificado así:
Corto: de 1 a 5 años:
Mediano: Hasta 10 años
Largo: Hasta 20 años
Se informó que esto fue directríz general para todos los PIDARET, por lo cual no era procedente estructurarlo de otra manera, más con los actores que participaron en esta actividad.
Frente a los riesgos derivados de la ausencia de metas y plazos específicos, la UTT manifestó que solicitó a la Vicepresidenica de Integración Productiva imparitr los lineamientos para la implementación y seguimiento demetas e indicadores del PIDARET (correo lectrónico del 15 de noviembre de 2023), sin embargo no se obtuvo respuesta frente a ello.
</t>
    </r>
    <r>
      <rPr>
        <b/>
        <sz val="12"/>
        <color theme="1"/>
        <rFont val="Arial"/>
        <family val="2"/>
      </rPr>
      <t xml:space="preserve">Al respecto, en el entendido que el proceso de Estrcuturación de Planes de Desarrollo agropecuario y Rural ya se surtió en su totalidad por parte de la ADR, y que en la actualidad procede iniciar con temas ligados a la implementación de estos planes, se concuerda con lo manifestado por la UTT respecto a no contar con herramientas adicionales de prevención frente a hechos ya consumados, se considera pertinente el cierre del hallazgo.
Frente a esto, se deberá tener presente estos hechos en el seguimiento a la ejecución de los planes, sobre lo cual La OCI dejo presente a la UTT que el riesgo descrito en el hallazgo y relacionado con incumplimientos en a implementación del PLAN aumenta su probabilidad de materializarse ante la ausencia de lineamientos por parte de la Agencia para la implementación de los PIDARET, específicamente las actividades de corto plazo que según las disposiciones de estos documentos se ejecutan en un término de 5 años y para el caso del Huila en dicho plazo vence en la presente vigencia.
Nota: </t>
    </r>
    <r>
      <rPr>
        <sz val="12"/>
        <color theme="1"/>
        <rFont val="Arial"/>
        <family val="2"/>
      </rPr>
      <t>se diligencian las columnas de avance cualitativo con 100% y estado acción en EFECTIVA - CUMPLIDA por requisito del formato.</t>
    </r>
  </si>
  <si>
    <t>Deficiencias en el planteamiento de indicadores, niveles de avance y en el soporte de indicadores del Plan Operativo de la UTT (vigencia 2020)</t>
  </si>
  <si>
    <t>Ausencia de análisis y/o monitoreo de la coherencia y/o consistencia de la información recopilada para soportar la ejecución de los indicadores.</t>
  </si>
  <si>
    <t>Designar un profesional para el seguimiento periódico frente a los avances del plan operativo de la UTT, mediante la revisión de soportes y tiempos de reporte para la generación de alertas y como también la articulación con las dependencias de nivel central para la validación o ajuste de metas e indicadores no relacionadas directamente de la UTT</t>
  </si>
  <si>
    <t xml:space="preserve">Soporte de designación de profesional y evidencias del monitoreo al plan operativo de la UTT </t>
  </si>
  <si>
    <t>Director(a) UTT para designación y Colaborador designado para monitoreo</t>
  </si>
  <si>
    <t xml:space="preserve">Controles con resultados de diseño e implementación deficientes en los procesos desarrollados por la UTT </t>
  </si>
  <si>
    <t>Desconocimiento de los procedimientos y los controles contenidos en ellos y en las matrices de riesgos y controles.</t>
  </si>
  <si>
    <t>Inducción a los profesionales de la UTT frente a procedimientos que se ejecutan en la territorial, lineamientos que los regulan y repositorios en los cuales se realizan los cargues de evidencia para soportar su implementación.</t>
  </si>
  <si>
    <t>Listados de asistencia a capacitación frente a lineamientos y procedimientos relacionados con las funciones a desarrollar</t>
  </si>
  <si>
    <t>Director(a) UTT N° 11</t>
  </si>
  <si>
    <r>
      <rPr>
        <b/>
        <sz val="12"/>
        <rFont val="Arial"/>
        <family val="2"/>
      </rPr>
      <t xml:space="preserve">Nota: </t>
    </r>
    <r>
      <rPr>
        <sz val="12"/>
        <rFont val="Arial"/>
        <family val="2"/>
      </rPr>
      <t>El presente plan de mejoramiento fue reformulado en virtud de lo requerido por la UTT a través de memorando 20243610048213 del 6 de junio de 2024
Frente al cumplimiento de la acción, la UTT aportó como evidencia listados de asistencia y presentaciones de las siguientes actividades:
Capacitación / Inducción realizada le 2 de abril de 2024 a colaboradores de la UTT, con el objetivo de presentar y explicar el uso de los aplicativos de Orfeo, KLIC e Isolucion.
Capacitación / inducción realizada el 16 de abril de 2024 a los colaboradores y funcionarios adscritos en la vigencia 2024 a la UTT, cuya finalidad fue presentar los procedimientos misionales de la Agencia.
En virtud de lo expuesto, se considera se dio cumplimiento a la acción.</t>
    </r>
  </si>
  <si>
    <t>A partir de las evidencias aportadas por la UTT frente al cumplimiento de la acción, se observó que se brindó una capacitación al personal nuevo de la territorial, con el fin de contextualizar sobre los procedimientos que deben aplicarse en la territorial, así como el uso de los aplicativos existentes en la Entidad.
A partir de lo anterior, y en virtud de la visita realizada por la OCI entre el 4 y 7 de junio de 2024, se pudo evidenciar que la territorial cuenta con recurso humano para las diferentes actividades misionales que se ejecutan, totales como: Adecuación de Tierras, Estructuración de PIDAR, Implementación de PIDAR, asociativad, Servicio de Extensión Agropecuaria, Comercialización y temas transversales como de atención al ciudadano y gestión documental. A partir de ello, y de acuerdo con los resultados del seguimiento planteados en el presente archivo, se observa existen mejoras y correctivos en los diferentes aspectos que en su memento dieron lugar a hallazgos
Por lo anterior, se considera viable el cierre del presente hallazgo.</t>
  </si>
  <si>
    <t>Auditoría Vigencia 2022 (Informe OCI-2022-014)</t>
  </si>
  <si>
    <t>ACCIÓN (ES)</t>
  </si>
  <si>
    <t>Auditoría Interna a la Unidad Técnica Territorial N° 11 - Neiva</t>
  </si>
  <si>
    <t>CORRECTIVO</t>
  </si>
  <si>
    <t>Colaborador UTT N° 11</t>
  </si>
  <si>
    <r>
      <rPr>
        <b/>
        <sz val="12"/>
        <rFont val="Arial"/>
        <family val="2"/>
      </rPr>
      <t xml:space="preserve">Nota: </t>
    </r>
    <r>
      <rPr>
        <sz val="12"/>
        <rFont val="Arial"/>
        <family val="2"/>
      </rPr>
      <t xml:space="preserve">El presente plan de mejoramiento fue reformulado en virtud de lo requerido por la UTT a través de memorando 20243610048213 del 6 de junio de 2024
En virtud de lo expuesto en la acción, se obtuvo evidencia del reporte de inventarios de CDMR, CONSEA y OSCPR por parte de la UTT N° 11 al nivel central, los cuales fueron realizados el 27 de junio y 29 de noviembre de 2023, en concordancia con las disposiciones de la Dirección de Asistencia Técnica y el Acuerdo de nivel de servicios.
</t>
    </r>
  </si>
  <si>
    <t>A partir de lo evidenciado en el avance cualitativo, y teniendo en cuenta que el hallazgo se originó por incumplimiento de la función N° 9 del artículo 22 del Decreto 2364 de 2015, se debe mencionar que la Entidad expidió el "Acuerdo de nivel de servicios entre la Vicepresidencia de Integración Productiva y la Vicepresidencia de Proyectos Circular 065 del 15 de julio de 2020 - Ley 1712 de 2014 - Artículos 22 y 26 del Decreto 2364 de 2015", a través del cual se reglamenta el reporte de inventarios de organizaciones sociales, comunitarias y productivas y las instancias de participación que operan en las regiones. Producto de ello, la Oficina de Control Interno evidenció que se ha dado cumplimiento por parte de la territorial al reporte de los inventarios de CONSEA, CDMR y OSCPR de acuerdo con la periodicidad que señala dicho acuerdo y atendiendo los plazos que la Dirección de Asistencia Técnica interpone.
Aunado a lo anterior, se evidenció que la UTT contempla una matriz de control que se actualiza de manera mensual, con la cual se busca monitorear el estado del reporte de información de cada una de las entidades territoriales.
Dado lo expuesto, se considera por parte de la Oficina de Control Interno existen fundamentos que sustentan correctivos frente a lo expuesto en el hallazgo, por lo cual se da por cerrado el mismo.</t>
  </si>
  <si>
    <t>ACCIONES  INFORME OCI-2020-031</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</si>
</sst>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42" formatCode="_-&quot;$&quot;\ * #,##0_-;\-&quot;$&quot;\ * #,##0_-;_-&quot;$&quot;\ * &quot;-&quot;_-;_-@_-"/>
    <numFmt numFmtId="164" formatCode="dd\-mmm\-yyyy"/>
    <numFmt numFmtId="165" formatCode="d\-mmm\-yyyy"/>
    <numFmt numFmtId="166" formatCode="dd/mm/yyyy;@"/>
  </numFmts>
  <fonts count="94" x14ac:knownFonts="1">
    <font>
      <sz val="11"/>
      <color theme="1"/>
      <name val="Calibri"/>
      <family val="2"/>
      <scheme val="minor"/>
    </font>
    <font>
      <sz val="11"/>
      <color theme="1"/>
      <name val="Calibri"/>
      <family val="2"/>
      <scheme val="minor"/>
    </font>
    <font>
      <sz val="10"/>
      <name val="Arial"/>
      <family val="2"/>
    </font>
    <font>
      <sz val="10"/>
      <color theme="1"/>
      <name val="Verdana"/>
      <family val="2"/>
    </font>
    <font>
      <b/>
      <sz val="10"/>
      <color theme="1"/>
      <name val="Verdana"/>
      <family val="2"/>
    </font>
    <font>
      <b/>
      <sz val="10"/>
      <color rgb="FF000000"/>
      <name val="Verdana"/>
      <family val="2"/>
    </font>
    <font>
      <u/>
      <sz val="11"/>
      <color theme="10"/>
      <name val="Calibri"/>
      <family val="2"/>
      <scheme val="minor"/>
    </font>
    <font>
      <sz val="12"/>
      <color theme="1"/>
      <name val="Verdana"/>
      <family val="2"/>
    </font>
    <font>
      <i/>
      <sz val="10"/>
      <color theme="1"/>
      <name val="Verdana"/>
      <family val="2"/>
    </font>
    <font>
      <b/>
      <i/>
      <sz val="10"/>
      <color theme="1"/>
      <name val="Verdana"/>
      <family val="2"/>
    </font>
    <font>
      <b/>
      <sz val="10"/>
      <name val="Verdana"/>
      <family val="2"/>
    </font>
    <font>
      <u/>
      <sz val="10"/>
      <color theme="10"/>
      <name val="Verdana"/>
      <family val="2"/>
    </font>
    <font>
      <b/>
      <sz val="12"/>
      <color theme="1"/>
      <name val="Verdana"/>
      <family val="2"/>
    </font>
    <font>
      <sz val="11"/>
      <color rgb="FFFF0000"/>
      <name val="Calibri"/>
      <family val="2"/>
      <scheme val="minor"/>
    </font>
    <font>
      <b/>
      <sz val="11"/>
      <color theme="1"/>
      <name val="Calibri"/>
      <family val="2"/>
      <scheme val="minor"/>
    </font>
    <font>
      <sz val="11"/>
      <name val="Verdana"/>
      <family val="2"/>
    </font>
    <font>
      <b/>
      <sz val="14"/>
      <name val="Arial"/>
      <family val="2"/>
    </font>
    <font>
      <sz val="14"/>
      <name val="Arial"/>
      <family val="2"/>
    </font>
    <font>
      <b/>
      <sz val="11"/>
      <name val="Arial"/>
      <family val="2"/>
    </font>
    <font>
      <sz val="11"/>
      <name val="Arial"/>
      <family val="2"/>
    </font>
    <font>
      <b/>
      <i/>
      <sz val="11"/>
      <name val="Arial"/>
      <family val="2"/>
    </font>
    <font>
      <b/>
      <sz val="18"/>
      <name val="Arial"/>
      <family val="2"/>
    </font>
    <font>
      <sz val="18"/>
      <color theme="1"/>
      <name val="Calibri"/>
      <family val="2"/>
      <scheme val="minor"/>
    </font>
    <font>
      <u/>
      <sz val="11"/>
      <name val="Arial"/>
      <family val="2"/>
    </font>
    <font>
      <i/>
      <sz val="11"/>
      <name val="Arial"/>
      <family val="2"/>
    </font>
    <font>
      <sz val="12"/>
      <name val="Arial"/>
      <family val="2"/>
    </font>
    <font>
      <sz val="11"/>
      <color theme="1"/>
      <name val="Arial"/>
      <family val="2"/>
    </font>
    <font>
      <sz val="11"/>
      <color rgb="FFFF0000"/>
      <name val="Arial"/>
      <family val="2"/>
    </font>
    <font>
      <b/>
      <sz val="11"/>
      <color theme="1"/>
      <name val="Arial"/>
      <family val="2"/>
    </font>
    <font>
      <sz val="10"/>
      <name val="Verdana"/>
      <family val="2"/>
    </font>
    <font>
      <b/>
      <sz val="20"/>
      <name val="Arial"/>
      <family val="2"/>
    </font>
    <font>
      <sz val="20"/>
      <name val="Arial"/>
      <family val="2"/>
    </font>
    <font>
      <sz val="12"/>
      <color theme="1"/>
      <name val="Calibri"/>
      <family val="2"/>
      <scheme val="minor"/>
    </font>
    <font>
      <b/>
      <i/>
      <sz val="14"/>
      <name val="Arial"/>
      <family val="2"/>
    </font>
    <font>
      <sz val="12"/>
      <color theme="1"/>
      <name val="Arial"/>
      <family val="2"/>
    </font>
    <font>
      <b/>
      <sz val="12"/>
      <color theme="1"/>
      <name val="Arial"/>
      <family val="2"/>
    </font>
    <font>
      <u/>
      <sz val="12"/>
      <color theme="1"/>
      <name val="Arial"/>
      <family val="2"/>
    </font>
    <font>
      <i/>
      <sz val="12"/>
      <name val="Arial"/>
      <family val="2"/>
    </font>
    <font>
      <b/>
      <sz val="12"/>
      <name val="Arial"/>
      <family val="2"/>
    </font>
    <font>
      <b/>
      <sz val="18"/>
      <color theme="1"/>
      <name val="Arial"/>
      <family val="2"/>
    </font>
    <font>
      <b/>
      <sz val="12"/>
      <color rgb="FFFF0000"/>
      <name val="Arial"/>
      <family val="2"/>
    </font>
    <font>
      <b/>
      <u/>
      <sz val="12"/>
      <color theme="1"/>
      <name val="Arial"/>
      <family val="2"/>
    </font>
    <font>
      <sz val="14"/>
      <color theme="1"/>
      <name val="Arial"/>
      <family val="2"/>
    </font>
    <font>
      <sz val="12"/>
      <color rgb="FF000000"/>
      <name val="Arial"/>
      <family val="2"/>
    </font>
    <font>
      <i/>
      <sz val="12"/>
      <color theme="1"/>
      <name val="Arial"/>
      <family val="2"/>
    </font>
    <font>
      <sz val="12"/>
      <color rgb="FFFF0000"/>
      <name val="Arial"/>
      <family val="2"/>
    </font>
    <font>
      <b/>
      <i/>
      <sz val="12"/>
      <name val="Arial"/>
      <family val="2"/>
    </font>
    <font>
      <sz val="12"/>
      <color theme="8" tint="-0.249977111117893"/>
      <name val="Arial"/>
      <family val="2"/>
    </font>
    <font>
      <b/>
      <i/>
      <sz val="12"/>
      <color theme="1"/>
      <name val="Arial"/>
      <family val="2"/>
    </font>
    <font>
      <u/>
      <sz val="12"/>
      <name val="Arial"/>
      <family val="2"/>
    </font>
    <font>
      <sz val="12"/>
      <color rgb="FF0070C0"/>
      <name val="Arial"/>
      <family val="2"/>
    </font>
    <font>
      <b/>
      <sz val="11"/>
      <color rgb="FF000000"/>
      <name val="Tahoma"/>
      <family val="2"/>
    </font>
    <font>
      <sz val="11"/>
      <color rgb="FF000000"/>
      <name val="Tahoma"/>
      <family val="2"/>
    </font>
    <font>
      <b/>
      <sz val="11"/>
      <name val="Calibri"/>
      <family val="2"/>
      <scheme val="minor"/>
    </font>
    <font>
      <b/>
      <i/>
      <sz val="10"/>
      <name val="Calibri"/>
      <family val="2"/>
      <scheme val="minor"/>
    </font>
    <font>
      <b/>
      <u/>
      <sz val="12"/>
      <name val="Arial"/>
      <family val="2"/>
    </font>
    <font>
      <b/>
      <sz val="12"/>
      <name val="Calibri"/>
      <family val="2"/>
      <scheme val="minor"/>
    </font>
    <font>
      <b/>
      <i/>
      <sz val="12"/>
      <name val="Calibri"/>
      <family val="2"/>
      <scheme val="minor"/>
    </font>
    <font>
      <b/>
      <sz val="16"/>
      <name val="Arial"/>
      <family val="2"/>
    </font>
    <font>
      <sz val="12"/>
      <color rgb="FF4472C4"/>
      <name val="Arial"/>
      <family val="2"/>
    </font>
    <font>
      <u/>
      <sz val="14"/>
      <color theme="10"/>
      <name val="Calibri"/>
      <family val="2"/>
      <scheme val="minor"/>
    </font>
    <font>
      <sz val="10"/>
      <color theme="1"/>
      <name val="Calibri"/>
      <family val="2"/>
      <scheme val="minor"/>
    </font>
    <font>
      <b/>
      <sz val="10"/>
      <color theme="1"/>
      <name val="Calibri"/>
      <family val="2"/>
      <scheme val="minor"/>
    </font>
    <font>
      <sz val="10"/>
      <color theme="0" tint="-0.34998626667073579"/>
      <name val="Calibri"/>
      <family val="2"/>
      <scheme val="minor"/>
    </font>
    <font>
      <b/>
      <sz val="20"/>
      <color theme="1"/>
      <name val="Calibri"/>
      <family val="2"/>
      <scheme val="minor"/>
    </font>
    <font>
      <sz val="12"/>
      <color rgb="FFFF0000"/>
      <name val="Calibri"/>
      <family val="2"/>
      <scheme val="minor"/>
    </font>
    <font>
      <b/>
      <sz val="10"/>
      <name val="Arial"/>
      <family val="2"/>
    </font>
    <font>
      <b/>
      <sz val="12"/>
      <color theme="1"/>
      <name val="Calibri"/>
      <family val="2"/>
      <scheme val="minor"/>
    </font>
    <font>
      <i/>
      <u/>
      <sz val="12"/>
      <color theme="1"/>
      <name val="Arial"/>
      <family val="2"/>
    </font>
    <font>
      <sz val="12"/>
      <name val="Calibri"/>
      <family val="2"/>
      <scheme val="minor"/>
    </font>
    <font>
      <sz val="12"/>
      <color rgb="FF00B050"/>
      <name val="Arial"/>
      <family val="2"/>
    </font>
    <font>
      <b/>
      <i/>
      <u/>
      <sz val="12"/>
      <color theme="1"/>
      <name val="Arial"/>
      <family val="2"/>
    </font>
    <font>
      <b/>
      <u/>
      <sz val="12"/>
      <color theme="1"/>
      <name val="Calibri"/>
      <family val="2"/>
      <scheme val="minor"/>
    </font>
    <font>
      <sz val="10"/>
      <color theme="1"/>
      <name val="Arial"/>
      <family val="2"/>
    </font>
    <font>
      <b/>
      <i/>
      <sz val="10"/>
      <name val="Arial"/>
      <family val="2"/>
    </font>
    <font>
      <b/>
      <sz val="16"/>
      <color theme="1"/>
      <name val="Arial"/>
      <family val="2"/>
    </font>
    <font>
      <b/>
      <sz val="10"/>
      <color theme="1"/>
      <name val="Arial"/>
      <family val="2"/>
    </font>
    <font>
      <b/>
      <u/>
      <sz val="10"/>
      <name val="Arial"/>
      <family val="2"/>
    </font>
    <font>
      <i/>
      <sz val="10"/>
      <name val="Arial"/>
      <family val="2"/>
    </font>
    <font>
      <sz val="11"/>
      <name val="Calibri"/>
      <family val="2"/>
      <scheme val="minor"/>
    </font>
    <font>
      <b/>
      <u/>
      <sz val="10"/>
      <color theme="1"/>
      <name val="Arial"/>
      <family val="2"/>
    </font>
    <font>
      <u/>
      <sz val="10"/>
      <color theme="1"/>
      <name val="Arial"/>
      <family val="2"/>
    </font>
    <font>
      <u/>
      <sz val="10"/>
      <name val="Arial"/>
      <family val="2"/>
    </font>
    <font>
      <sz val="10"/>
      <color rgb="FF000000"/>
      <name val="Arial"/>
      <family val="2"/>
    </font>
    <font>
      <sz val="10"/>
      <color rgb="FF00B050"/>
      <name val="Arial"/>
      <family val="2"/>
    </font>
    <font>
      <i/>
      <sz val="10"/>
      <color theme="1"/>
      <name val="Arial"/>
      <family val="2"/>
    </font>
    <font>
      <sz val="12"/>
      <color theme="1" tint="0.34998626667073579"/>
      <name val="Calibri"/>
      <family val="2"/>
      <scheme val="minor"/>
    </font>
    <font>
      <b/>
      <i/>
      <sz val="10"/>
      <color theme="1"/>
      <name val="Arial"/>
      <family val="2"/>
    </font>
    <font>
      <b/>
      <sz val="9"/>
      <color indexed="81"/>
      <name val="Tahoma"/>
      <family val="2"/>
    </font>
    <font>
      <sz val="9"/>
      <color indexed="81"/>
      <name val="Tahoma"/>
      <family val="2"/>
    </font>
    <font>
      <b/>
      <sz val="20"/>
      <color theme="1"/>
      <name val="Arial"/>
      <family val="2"/>
    </font>
    <font>
      <sz val="10"/>
      <color rgb="FFFF0000"/>
      <name val="Arial"/>
      <family val="2"/>
    </font>
    <font>
      <i/>
      <u/>
      <sz val="10"/>
      <name val="Arial"/>
      <family val="2"/>
    </font>
    <font>
      <b/>
      <i/>
      <u/>
      <sz val="10"/>
      <name val="Arial"/>
      <family val="2"/>
    </font>
  </fonts>
  <fills count="30">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rgb="FF92D050"/>
        <bgColor indexed="64"/>
      </patternFill>
    </fill>
    <fill>
      <patternFill patternType="solid">
        <fgColor theme="2" tint="-9.9978637043366805E-2"/>
        <bgColor indexed="64"/>
      </patternFill>
    </fill>
    <fill>
      <patternFill patternType="solid">
        <fgColor theme="5" tint="0.39997558519241921"/>
        <bgColor indexed="64"/>
      </patternFill>
    </fill>
    <fill>
      <patternFill patternType="solid">
        <fgColor theme="8" tint="0.59999389629810485"/>
        <bgColor indexed="64"/>
      </patternFill>
    </fill>
    <fill>
      <patternFill patternType="solid">
        <fgColor theme="0" tint="-4.9989318521683403E-2"/>
        <bgColor indexed="64"/>
      </patternFill>
    </fill>
    <fill>
      <patternFill patternType="solid">
        <fgColor theme="4" tint="0.59999389629810485"/>
        <bgColor indexed="64"/>
      </patternFill>
    </fill>
    <fill>
      <patternFill patternType="solid">
        <fgColor theme="5" tint="0.59999389629810485"/>
        <bgColor indexed="64"/>
      </patternFill>
    </fill>
    <fill>
      <patternFill patternType="solid">
        <fgColor rgb="FFFF0000"/>
        <bgColor indexed="64"/>
      </patternFill>
    </fill>
    <fill>
      <patternFill patternType="solid">
        <fgColor theme="0" tint="-0.499984740745262"/>
        <bgColor indexed="64"/>
      </patternFill>
    </fill>
    <fill>
      <patternFill patternType="solid">
        <fgColor theme="6" tint="0.59999389629810485"/>
        <bgColor indexed="64"/>
      </patternFill>
    </fill>
    <fill>
      <patternFill patternType="solid">
        <fgColor theme="6"/>
        <bgColor indexed="64"/>
      </patternFill>
    </fill>
    <fill>
      <patternFill patternType="solid">
        <fgColor theme="9" tint="0.59999389629810485"/>
        <bgColor indexed="64"/>
      </patternFill>
    </fill>
    <fill>
      <patternFill patternType="solid">
        <fgColor theme="1"/>
        <bgColor indexed="64"/>
      </patternFill>
    </fill>
    <fill>
      <patternFill patternType="solid">
        <fgColor theme="3"/>
        <bgColor indexed="64"/>
      </patternFill>
    </fill>
    <fill>
      <patternFill patternType="solid">
        <fgColor indexed="65"/>
        <bgColor indexed="64"/>
      </patternFill>
    </fill>
    <fill>
      <patternFill patternType="solid">
        <fgColor theme="5"/>
        <bgColor indexed="64"/>
      </patternFill>
    </fill>
    <fill>
      <patternFill patternType="solid">
        <fgColor theme="5" tint="0.79998168889431442"/>
        <bgColor indexed="64"/>
      </patternFill>
    </fill>
    <fill>
      <patternFill patternType="solid">
        <fgColor theme="0" tint="-0.249977111117893"/>
        <bgColor indexed="64"/>
      </patternFill>
    </fill>
    <fill>
      <patternFill patternType="solid">
        <fgColor rgb="FFFFFF00"/>
        <bgColor indexed="64"/>
      </patternFill>
    </fill>
    <fill>
      <patternFill patternType="solid">
        <fgColor rgb="FFFFC000"/>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theme="2"/>
        <bgColor indexed="64"/>
      </patternFill>
    </fill>
    <fill>
      <patternFill patternType="solid">
        <fgColor theme="1" tint="0.499984740745262"/>
        <bgColor indexed="64"/>
      </patternFill>
    </fill>
    <fill>
      <patternFill patternType="solid">
        <fgColor theme="4" tint="0.39997558519241921"/>
        <bgColor indexed="64"/>
      </patternFill>
    </fill>
    <fill>
      <patternFill patternType="solid">
        <fgColor theme="2" tint="-0.249977111117893"/>
        <bgColor indexed="64"/>
      </patternFill>
    </fill>
  </fills>
  <borders count="7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medium">
        <color indexed="64"/>
      </left>
      <right/>
      <top style="thin">
        <color indexed="64"/>
      </top>
      <bottom/>
      <diagonal/>
    </border>
    <border>
      <left style="thin">
        <color indexed="64"/>
      </left>
      <right/>
      <top/>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diagonal/>
    </border>
    <border>
      <left/>
      <right style="thin">
        <color indexed="64"/>
      </right>
      <top/>
      <bottom/>
      <diagonal/>
    </border>
    <border>
      <left style="thin">
        <color indexed="64"/>
      </left>
      <right style="medium">
        <color indexed="64"/>
      </right>
      <top/>
      <bottom/>
      <diagonal/>
    </border>
    <border>
      <left style="medium">
        <color indexed="64"/>
      </left>
      <right style="thin">
        <color indexed="64"/>
      </right>
      <top/>
      <bottom style="thin">
        <color indexed="64"/>
      </bottom>
      <diagonal/>
    </border>
    <border>
      <left/>
      <right style="thin">
        <color indexed="64"/>
      </right>
      <top style="medium">
        <color indexed="64"/>
      </top>
      <bottom style="thin">
        <color indexed="64"/>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thin">
        <color indexed="64"/>
      </right>
      <top/>
      <bottom style="thin">
        <color indexed="64"/>
      </bottom>
      <diagonal/>
    </border>
    <border>
      <left style="medium">
        <color indexed="64"/>
      </left>
      <right/>
      <top/>
      <bottom style="thin">
        <color indexed="64"/>
      </bottom>
      <diagonal/>
    </border>
    <border>
      <left style="thin">
        <color indexed="64"/>
      </left>
      <right style="medium">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medium">
        <color indexed="64"/>
      </bottom>
      <diagonal/>
    </border>
    <border>
      <left style="thin">
        <color indexed="64"/>
      </left>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style="thin">
        <color rgb="FF92D050"/>
      </left>
      <right/>
      <top style="thin">
        <color rgb="FF92D050"/>
      </top>
      <bottom/>
      <diagonal/>
    </border>
    <border>
      <left/>
      <right/>
      <top style="thin">
        <color rgb="FF92D050"/>
      </top>
      <bottom/>
      <diagonal/>
    </border>
    <border>
      <left/>
      <right style="thin">
        <color rgb="FF92D050"/>
      </right>
      <top style="thin">
        <color rgb="FF92D050"/>
      </top>
      <bottom/>
      <diagonal/>
    </border>
    <border>
      <left style="thin">
        <color rgb="FF92D050"/>
      </left>
      <right/>
      <top/>
      <bottom/>
      <diagonal/>
    </border>
    <border>
      <left/>
      <right style="thin">
        <color rgb="FF92D050"/>
      </right>
      <top/>
      <bottom/>
      <diagonal/>
    </border>
    <border>
      <left style="thin">
        <color indexed="64"/>
      </left>
      <right style="thin">
        <color indexed="64"/>
      </right>
      <top style="medium">
        <color indexed="64"/>
      </top>
      <bottom style="medium">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right style="medium">
        <color indexed="64"/>
      </right>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diagonal/>
    </border>
    <border>
      <left style="medium">
        <color indexed="64"/>
      </left>
      <right style="medium">
        <color indexed="64"/>
      </right>
      <top style="thin">
        <color indexed="64"/>
      </top>
      <bottom style="medium">
        <color indexed="64"/>
      </bottom>
      <diagonal/>
    </border>
  </borders>
  <cellStyleXfs count="5">
    <xf numFmtId="0" fontId="0" fillId="0" borderId="0"/>
    <xf numFmtId="9" fontId="1" fillId="0" borderId="0" applyFont="0" applyFill="0" applyBorder="0" applyAlignment="0" applyProtection="0"/>
    <xf numFmtId="0" fontId="2" fillId="0" borderId="0"/>
    <xf numFmtId="0" fontId="6" fillId="0" borderId="0" applyNumberFormat="0" applyFill="0" applyBorder="0" applyAlignment="0" applyProtection="0"/>
    <xf numFmtId="42" fontId="1" fillId="0" borderId="0" applyFont="0" applyFill="0" applyBorder="0" applyAlignment="0" applyProtection="0"/>
  </cellStyleXfs>
  <cellXfs count="1689">
    <xf numFmtId="0" fontId="0" fillId="0" borderId="0" xfId="0"/>
    <xf numFmtId="0" fontId="3" fillId="3" borderId="0" xfId="0" applyFont="1" applyFill="1"/>
    <xf numFmtId="0" fontId="4" fillId="3" borderId="0" xfId="0" applyFont="1" applyFill="1" applyAlignment="1">
      <alignment horizontal="center"/>
    </xf>
    <xf numFmtId="9" fontId="3" fillId="0" borderId="0" xfId="1" applyFont="1"/>
    <xf numFmtId="0" fontId="3" fillId="0" borderId="0" xfId="0" applyFont="1"/>
    <xf numFmtId="0" fontId="7" fillId="3" borderId="0" xfId="0" applyFont="1" applyFill="1"/>
    <xf numFmtId="0" fontId="3" fillId="3" borderId="33" xfId="0" applyFont="1" applyFill="1" applyBorder="1"/>
    <xf numFmtId="0" fontId="3" fillId="3" borderId="37" xfId="0" applyFont="1" applyFill="1" applyBorder="1"/>
    <xf numFmtId="9" fontId="3" fillId="0" borderId="0" xfId="0" applyNumberFormat="1" applyFont="1"/>
    <xf numFmtId="10" fontId="3" fillId="0" borderId="0" xfId="0" applyNumberFormat="1" applyFont="1"/>
    <xf numFmtId="9" fontId="3" fillId="3" borderId="0" xfId="1" applyFont="1" applyFill="1"/>
    <xf numFmtId="0" fontId="10" fillId="2" borderId="39" xfId="0" applyFont="1" applyFill="1" applyBorder="1" applyAlignment="1">
      <alignment horizontal="center" vertical="center" wrapText="1"/>
    </xf>
    <xf numFmtId="0" fontId="10" fillId="2" borderId="3" xfId="0" applyFont="1" applyFill="1" applyBorder="1" applyAlignment="1">
      <alignment horizontal="center" vertical="center" wrapText="1"/>
    </xf>
    <xf numFmtId="0" fontId="5" fillId="2" borderId="3" xfId="0" applyFont="1" applyFill="1" applyBorder="1" applyAlignment="1">
      <alignment horizontal="center" vertical="center" wrapText="1"/>
    </xf>
    <xf numFmtId="0" fontId="11" fillId="0" borderId="5" xfId="3" applyFont="1" applyFill="1" applyBorder="1" applyAlignment="1">
      <alignment horizontal="center" vertical="center"/>
    </xf>
    <xf numFmtId="0" fontId="3" fillId="0" borderId="31" xfId="0" applyFont="1" applyBorder="1" applyAlignment="1">
      <alignment horizontal="center" vertical="center"/>
    </xf>
    <xf numFmtId="0" fontId="3" fillId="0" borderId="43" xfId="0" applyFont="1" applyBorder="1" applyAlignment="1">
      <alignment horizontal="center" vertical="center"/>
    </xf>
    <xf numFmtId="0" fontId="3" fillId="0" borderId="4" xfId="0" applyFont="1" applyBorder="1" applyAlignment="1">
      <alignment horizontal="center" vertical="center"/>
    </xf>
    <xf numFmtId="0" fontId="11" fillId="0" borderId="2" xfId="3" applyFont="1" applyFill="1" applyBorder="1" applyAlignment="1">
      <alignment horizontal="center" vertical="center"/>
    </xf>
    <xf numFmtId="0" fontId="3" fillId="0" borderId="17" xfId="0" applyFont="1" applyBorder="1" applyAlignment="1">
      <alignment horizontal="center" vertical="center"/>
    </xf>
    <xf numFmtId="0" fontId="3" fillId="0" borderId="18" xfId="0" applyFont="1" applyBorder="1" applyAlignment="1">
      <alignment horizontal="center" vertical="center"/>
    </xf>
    <xf numFmtId="0" fontId="3" fillId="0" borderId="1" xfId="0" applyFont="1" applyBorder="1" applyAlignment="1">
      <alignment horizontal="center" vertical="center"/>
    </xf>
    <xf numFmtId="0" fontId="11" fillId="5" borderId="2" xfId="3" applyFont="1" applyFill="1" applyBorder="1" applyAlignment="1">
      <alignment horizontal="center" vertical="center"/>
    </xf>
    <xf numFmtId="0" fontId="3" fillId="5" borderId="17" xfId="0" applyFont="1" applyFill="1" applyBorder="1" applyAlignment="1">
      <alignment horizontal="center" vertical="center"/>
    </xf>
    <xf numFmtId="0" fontId="3" fillId="5" borderId="18" xfId="0" applyFont="1" applyFill="1" applyBorder="1" applyAlignment="1">
      <alignment horizontal="center" vertical="center"/>
    </xf>
    <xf numFmtId="0" fontId="3" fillId="5" borderId="1" xfId="0" applyFont="1" applyFill="1" applyBorder="1" applyAlignment="1">
      <alignment horizontal="center" vertical="center"/>
    </xf>
    <xf numFmtId="0" fontId="11" fillId="0" borderId="7" xfId="3" applyFont="1" applyFill="1" applyBorder="1" applyAlignment="1">
      <alignment horizontal="center" vertical="center"/>
    </xf>
    <xf numFmtId="0" fontId="3" fillId="0" borderId="39" xfId="0" applyFont="1" applyBorder="1" applyAlignment="1">
      <alignment horizontal="center" vertical="center"/>
    </xf>
    <xf numFmtId="0" fontId="3" fillId="0" borderId="40" xfId="0" applyFont="1" applyBorder="1" applyAlignment="1">
      <alignment horizontal="center" vertical="center"/>
    </xf>
    <xf numFmtId="0" fontId="3" fillId="0" borderId="3" xfId="0" applyFont="1" applyBorder="1" applyAlignment="1">
      <alignment horizontal="center" vertical="center"/>
    </xf>
    <xf numFmtId="0" fontId="3" fillId="0" borderId="19" xfId="0" applyFont="1" applyBorder="1" applyAlignment="1">
      <alignment horizontal="center" vertical="center"/>
    </xf>
    <xf numFmtId="0" fontId="3" fillId="0" borderId="21" xfId="0" applyFont="1" applyBorder="1" applyAlignment="1">
      <alignment horizontal="center" vertical="center"/>
    </xf>
    <xf numFmtId="0" fontId="3" fillId="0" borderId="20" xfId="0" applyFont="1" applyBorder="1" applyAlignment="1">
      <alignment horizontal="center" vertical="center"/>
    </xf>
    <xf numFmtId="0" fontId="3" fillId="0" borderId="14" xfId="0" applyFont="1" applyBorder="1" applyAlignment="1">
      <alignment horizontal="center" vertical="center"/>
    </xf>
    <xf numFmtId="0" fontId="3" fillId="0" borderId="16" xfId="0" applyFont="1" applyBorder="1" applyAlignment="1">
      <alignment horizontal="center" vertical="center"/>
    </xf>
    <xf numFmtId="0" fontId="3" fillId="0" borderId="15" xfId="0" applyFont="1" applyBorder="1" applyAlignment="1">
      <alignment horizontal="center" vertical="center"/>
    </xf>
    <xf numFmtId="0" fontId="11" fillId="5" borderId="7" xfId="3" applyFont="1" applyFill="1" applyBorder="1" applyAlignment="1">
      <alignment horizontal="center" vertical="center"/>
    </xf>
    <xf numFmtId="0" fontId="3" fillId="5" borderId="39" xfId="0" applyFont="1" applyFill="1" applyBorder="1" applyAlignment="1">
      <alignment horizontal="center" vertical="center"/>
    </xf>
    <xf numFmtId="0" fontId="3" fillId="5" borderId="40" xfId="0" applyFont="1" applyFill="1" applyBorder="1" applyAlignment="1">
      <alignment horizontal="center" vertical="center"/>
    </xf>
    <xf numFmtId="0" fontId="3" fillId="5" borderId="3" xfId="0" applyFont="1" applyFill="1" applyBorder="1" applyAlignment="1">
      <alignment horizontal="center" vertical="center"/>
    </xf>
    <xf numFmtId="0" fontId="11" fillId="5" borderId="5" xfId="3" applyFont="1" applyFill="1" applyBorder="1" applyAlignment="1">
      <alignment horizontal="center" vertical="center"/>
    </xf>
    <xf numFmtId="0" fontId="3" fillId="5" borderId="31" xfId="0" applyFont="1" applyFill="1" applyBorder="1" applyAlignment="1">
      <alignment horizontal="center" vertical="center"/>
    </xf>
    <xf numFmtId="0" fontId="3" fillId="5" borderId="43" xfId="0" applyFont="1" applyFill="1" applyBorder="1" applyAlignment="1">
      <alignment horizontal="center" vertical="center"/>
    </xf>
    <xf numFmtId="0" fontId="3" fillId="5" borderId="4" xfId="0" applyFont="1" applyFill="1" applyBorder="1" applyAlignment="1">
      <alignment horizontal="center" vertical="center"/>
    </xf>
    <xf numFmtId="0" fontId="3" fillId="5" borderId="19" xfId="0" applyFont="1" applyFill="1" applyBorder="1" applyAlignment="1">
      <alignment horizontal="center" vertical="center"/>
    </xf>
    <xf numFmtId="0" fontId="3" fillId="5" borderId="21" xfId="0" applyFont="1" applyFill="1" applyBorder="1" applyAlignment="1">
      <alignment horizontal="center" vertical="center"/>
    </xf>
    <xf numFmtId="0" fontId="3" fillId="5" borderId="20" xfId="0" applyFont="1" applyFill="1" applyBorder="1" applyAlignment="1">
      <alignment horizontal="center" vertical="center"/>
    </xf>
    <xf numFmtId="0" fontId="12" fillId="3" borderId="13" xfId="0" applyFont="1" applyFill="1" applyBorder="1" applyAlignment="1">
      <alignment horizontal="center" vertical="center"/>
    </xf>
    <xf numFmtId="0" fontId="3" fillId="0" borderId="4" xfId="0" applyFont="1" applyBorder="1" applyAlignment="1">
      <alignment horizontal="left" vertical="center" wrapText="1"/>
    </xf>
    <xf numFmtId="0" fontId="3" fillId="0" borderId="3" xfId="0" applyFont="1" applyBorder="1" applyAlignment="1">
      <alignment horizontal="left" vertical="center" wrapText="1"/>
    </xf>
    <xf numFmtId="0" fontId="8" fillId="0" borderId="34" xfId="0" applyFont="1" applyBorder="1" applyAlignment="1">
      <alignment horizontal="left" vertical="center"/>
    </xf>
    <xf numFmtId="0" fontId="8" fillId="0" borderId="35" xfId="0" applyFont="1" applyBorder="1" applyAlignment="1">
      <alignment horizontal="left" vertical="center"/>
    </xf>
    <xf numFmtId="0" fontId="8" fillId="0" borderId="36" xfId="0" applyFont="1" applyBorder="1" applyAlignment="1">
      <alignment horizontal="left" vertical="center"/>
    </xf>
    <xf numFmtId="0" fontId="3" fillId="3" borderId="28" xfId="0" applyFont="1" applyFill="1" applyBorder="1" applyAlignment="1">
      <alignment horizontal="center" wrapText="1"/>
    </xf>
    <xf numFmtId="0" fontId="4" fillId="7" borderId="34" xfId="0" applyFont="1" applyFill="1" applyBorder="1" applyAlignment="1">
      <alignment horizontal="center" vertical="center" wrapText="1"/>
    </xf>
    <xf numFmtId="0" fontId="4" fillId="7" borderId="35" xfId="0" applyFont="1" applyFill="1" applyBorder="1" applyAlignment="1">
      <alignment horizontal="center" vertical="center" wrapText="1"/>
    </xf>
    <xf numFmtId="0" fontId="4" fillId="7" borderId="36" xfId="0" applyFont="1" applyFill="1" applyBorder="1" applyAlignment="1">
      <alignment horizontal="center" vertical="center" wrapText="1"/>
    </xf>
    <xf numFmtId="0" fontId="3" fillId="5" borderId="12" xfId="0" applyFont="1" applyFill="1" applyBorder="1" applyAlignment="1">
      <alignment horizontal="left" vertical="center" wrapText="1"/>
    </xf>
    <xf numFmtId="0" fontId="3" fillId="5" borderId="0" xfId="0" applyFont="1" applyFill="1" applyBorder="1" applyAlignment="1">
      <alignment horizontal="left" vertical="center" wrapText="1"/>
    </xf>
    <xf numFmtId="0" fontId="3" fillId="5" borderId="29" xfId="0" applyFont="1" applyFill="1" applyBorder="1" applyAlignment="1">
      <alignment horizontal="left" vertical="center" wrapText="1"/>
    </xf>
    <xf numFmtId="0" fontId="3" fillId="5" borderId="7" xfId="0" applyFont="1" applyFill="1" applyBorder="1" applyAlignment="1">
      <alignment horizontal="left" vertical="center" wrapText="1"/>
    </xf>
    <xf numFmtId="0" fontId="3" fillId="5" borderId="8" xfId="0" applyFont="1" applyFill="1" applyBorder="1" applyAlignment="1">
      <alignment horizontal="left" vertical="center" wrapText="1"/>
    </xf>
    <xf numFmtId="0" fontId="3" fillId="5" borderId="9" xfId="0" applyFont="1" applyFill="1" applyBorder="1" applyAlignment="1">
      <alignment horizontal="left" vertical="center" wrapText="1"/>
    </xf>
    <xf numFmtId="0" fontId="3" fillId="5" borderId="5" xfId="0" applyFont="1" applyFill="1" applyBorder="1" applyAlignment="1">
      <alignment horizontal="left" vertical="center" wrapText="1"/>
    </xf>
    <xf numFmtId="0" fontId="3" fillId="5" borderId="6" xfId="0" applyFont="1" applyFill="1" applyBorder="1" applyAlignment="1">
      <alignment horizontal="left" vertical="center" wrapText="1"/>
    </xf>
    <xf numFmtId="0" fontId="3" fillId="5" borderId="41" xfId="0" applyFont="1" applyFill="1" applyBorder="1" applyAlignment="1">
      <alignment horizontal="left" vertical="center" wrapText="1"/>
    </xf>
    <xf numFmtId="0" fontId="4" fillId="6" borderId="6" xfId="0" applyFont="1" applyFill="1" applyBorder="1" applyAlignment="1">
      <alignment horizontal="center" vertical="center"/>
    </xf>
    <xf numFmtId="0" fontId="4" fillId="6" borderId="0" xfId="0" applyFont="1" applyFill="1" applyBorder="1" applyAlignment="1">
      <alignment horizontal="center" vertical="center"/>
    </xf>
    <xf numFmtId="0" fontId="3" fillId="0" borderId="12" xfId="0" applyFont="1" applyBorder="1" applyAlignment="1">
      <alignment horizontal="left" vertical="center" wrapText="1"/>
    </xf>
    <xf numFmtId="0" fontId="3" fillId="0" borderId="0" xfId="0" applyFont="1" applyBorder="1" applyAlignment="1">
      <alignment horizontal="left" vertical="center" wrapText="1"/>
    </xf>
    <xf numFmtId="0" fontId="3" fillId="0" borderId="29" xfId="0" applyFont="1" applyBorder="1" applyAlignment="1">
      <alignment horizontal="left" vertical="center" wrapText="1"/>
    </xf>
    <xf numFmtId="0" fontId="3" fillId="0" borderId="28" xfId="0" applyFont="1" applyBorder="1" applyAlignment="1">
      <alignment horizontal="left" vertical="center" wrapText="1"/>
    </xf>
    <xf numFmtId="0" fontId="3" fillId="0" borderId="42" xfId="0" applyFont="1" applyBorder="1" applyAlignment="1">
      <alignment horizontal="left" vertical="center" wrapText="1"/>
    </xf>
    <xf numFmtId="0" fontId="3" fillId="0" borderId="6" xfId="0" applyFont="1" applyBorder="1" applyAlignment="1">
      <alignment horizontal="left" vertical="center" wrapText="1"/>
    </xf>
    <xf numFmtId="0" fontId="3" fillId="0" borderId="41" xfId="0" applyFont="1" applyBorder="1" applyAlignment="1">
      <alignment horizontal="left" vertical="center" wrapText="1"/>
    </xf>
    <xf numFmtId="0" fontId="3" fillId="5" borderId="11" xfId="0" applyFont="1" applyFill="1" applyBorder="1" applyAlignment="1">
      <alignment horizontal="left" vertical="center" wrapText="1"/>
    </xf>
    <xf numFmtId="0" fontId="3" fillId="5" borderId="28" xfId="0" applyFont="1" applyFill="1" applyBorder="1" applyAlignment="1">
      <alignment horizontal="left" vertical="center" wrapText="1"/>
    </xf>
    <xf numFmtId="0" fontId="3" fillId="5" borderId="42" xfId="0" applyFont="1" applyFill="1" applyBorder="1" applyAlignment="1">
      <alignment horizontal="left" vertical="center" wrapText="1"/>
    </xf>
    <xf numFmtId="0" fontId="3" fillId="0" borderId="11" xfId="0" applyFont="1" applyBorder="1" applyAlignment="1">
      <alignment horizontal="left" vertical="center" wrapText="1"/>
    </xf>
    <xf numFmtId="0" fontId="3" fillId="0" borderId="8" xfId="0" applyFont="1" applyBorder="1" applyAlignment="1">
      <alignment horizontal="left" vertical="center" wrapText="1"/>
    </xf>
    <xf numFmtId="0" fontId="3" fillId="0" borderId="9" xfId="0" applyFont="1" applyBorder="1" applyAlignment="1">
      <alignment horizontal="left" vertical="center" wrapText="1"/>
    </xf>
    <xf numFmtId="0" fontId="4" fillId="2" borderId="22" xfId="0" applyFont="1" applyFill="1" applyBorder="1" applyAlignment="1">
      <alignment horizontal="center" vertical="center" wrapText="1"/>
    </xf>
    <xf numFmtId="0" fontId="4" fillId="2" borderId="23" xfId="0" applyFont="1" applyFill="1" applyBorder="1" applyAlignment="1">
      <alignment horizontal="center" vertical="center" wrapText="1"/>
    </xf>
    <xf numFmtId="0" fontId="4" fillId="2" borderId="0" xfId="0" applyFont="1" applyFill="1" applyBorder="1" applyAlignment="1">
      <alignment horizontal="center" vertical="center" wrapText="1"/>
    </xf>
    <xf numFmtId="0" fontId="4" fillId="2" borderId="29" xfId="0" applyFont="1" applyFill="1" applyBorder="1" applyAlignment="1">
      <alignment horizontal="center" vertical="center" wrapText="1"/>
    </xf>
    <xf numFmtId="0" fontId="3" fillId="0" borderId="1" xfId="0" applyFont="1" applyBorder="1" applyAlignment="1">
      <alignment horizontal="left" vertical="center" wrapText="1"/>
    </xf>
    <xf numFmtId="0" fontId="3" fillId="5" borderId="3" xfId="0" applyFont="1" applyFill="1" applyBorder="1" applyAlignment="1">
      <alignment horizontal="left" vertical="center" wrapText="1"/>
    </xf>
    <xf numFmtId="0" fontId="3" fillId="5" borderId="1" xfId="0" applyFont="1" applyFill="1" applyBorder="1" applyAlignment="1">
      <alignment horizontal="left" vertical="center" wrapText="1"/>
    </xf>
    <xf numFmtId="0" fontId="4" fillId="6" borderId="34" xfId="0" applyFont="1" applyFill="1" applyBorder="1" applyAlignment="1">
      <alignment horizontal="center" vertical="center"/>
    </xf>
    <xf numFmtId="0" fontId="4" fillId="6" borderId="35" xfId="0" applyFont="1" applyFill="1" applyBorder="1" applyAlignment="1">
      <alignment horizontal="center" vertical="center"/>
    </xf>
    <xf numFmtId="0" fontId="4" fillId="6" borderId="36" xfId="0" applyFont="1" applyFill="1" applyBorder="1" applyAlignment="1">
      <alignment horizontal="center" vertical="center"/>
    </xf>
    <xf numFmtId="0" fontId="3" fillId="3" borderId="15" xfId="0" applyFont="1" applyFill="1" applyBorder="1" applyAlignment="1">
      <alignment horizontal="center"/>
    </xf>
    <xf numFmtId="0" fontId="3" fillId="3" borderId="1" xfId="0" applyFont="1" applyFill="1" applyBorder="1" applyAlignment="1">
      <alignment horizontal="center"/>
    </xf>
    <xf numFmtId="0" fontId="3" fillId="3" borderId="20" xfId="0" applyFont="1" applyFill="1" applyBorder="1" applyAlignment="1">
      <alignment horizontal="center"/>
    </xf>
    <xf numFmtId="0" fontId="4" fillId="3" borderId="15" xfId="0" applyFont="1" applyFill="1" applyBorder="1" applyAlignment="1">
      <alignment horizontal="center" vertical="center" wrapText="1"/>
    </xf>
    <xf numFmtId="0" fontId="4" fillId="3" borderId="1" xfId="0" applyFont="1" applyFill="1" applyBorder="1" applyAlignment="1">
      <alignment horizontal="center" vertical="center" wrapText="1"/>
    </xf>
    <xf numFmtId="0" fontId="4" fillId="3" borderId="20" xfId="0" applyFont="1" applyFill="1" applyBorder="1" applyAlignment="1">
      <alignment horizontal="center" vertical="center" wrapText="1"/>
    </xf>
    <xf numFmtId="0" fontId="4" fillId="3" borderId="16" xfId="0" applyFont="1" applyFill="1" applyBorder="1" applyAlignment="1">
      <alignment horizontal="center" vertical="center" wrapText="1"/>
    </xf>
    <xf numFmtId="0" fontId="4" fillId="3" borderId="18" xfId="0" applyFont="1" applyFill="1" applyBorder="1" applyAlignment="1">
      <alignment horizontal="center" vertical="center" wrapText="1"/>
    </xf>
    <xf numFmtId="0" fontId="4" fillId="3" borderId="21" xfId="0" applyFont="1" applyFill="1" applyBorder="1" applyAlignment="1">
      <alignment horizontal="center" vertical="center" wrapText="1"/>
    </xf>
    <xf numFmtId="0" fontId="4" fillId="2" borderId="24" xfId="0" applyFont="1" applyFill="1" applyBorder="1" applyAlignment="1">
      <alignment horizontal="center" vertical="center"/>
    </xf>
    <xf numFmtId="0" fontId="4" fillId="2" borderId="10" xfId="0" applyFont="1" applyFill="1" applyBorder="1" applyAlignment="1">
      <alignment horizontal="center" vertical="center"/>
    </xf>
    <xf numFmtId="0" fontId="5" fillId="2" borderId="24" xfId="0" applyFont="1" applyFill="1" applyBorder="1" applyAlignment="1">
      <alignment horizontal="center" vertical="center" wrapText="1"/>
    </xf>
    <xf numFmtId="0" fontId="5" fillId="2" borderId="10" xfId="0" applyFont="1" applyFill="1" applyBorder="1" applyAlignment="1">
      <alignment horizontal="center" vertical="center" wrapText="1"/>
    </xf>
    <xf numFmtId="0" fontId="5" fillId="2" borderId="25" xfId="0" applyFont="1" applyFill="1" applyBorder="1" applyAlignment="1">
      <alignment horizontal="center" vertical="center" wrapText="1"/>
    </xf>
    <xf numFmtId="0" fontId="5" fillId="2" borderId="30" xfId="0" applyFont="1" applyFill="1" applyBorder="1" applyAlignment="1">
      <alignment horizontal="center" vertical="center" wrapText="1"/>
    </xf>
    <xf numFmtId="0" fontId="5" fillId="2" borderId="34" xfId="0" applyFont="1" applyFill="1" applyBorder="1" applyAlignment="1">
      <alignment horizontal="center" vertical="center" wrapText="1"/>
    </xf>
    <xf numFmtId="0" fontId="5" fillId="2" borderId="35" xfId="0" applyFont="1" applyFill="1" applyBorder="1" applyAlignment="1">
      <alignment horizontal="center" vertical="center" wrapText="1"/>
    </xf>
    <xf numFmtId="0" fontId="5" fillId="2" borderId="36" xfId="0" applyFont="1" applyFill="1" applyBorder="1" applyAlignment="1">
      <alignment horizontal="center" vertical="center" wrapText="1"/>
    </xf>
    <xf numFmtId="0" fontId="5" fillId="2" borderId="26" xfId="0" applyFont="1" applyFill="1" applyBorder="1" applyAlignment="1">
      <alignment horizontal="center" vertical="center" wrapText="1"/>
    </xf>
    <xf numFmtId="0" fontId="5" fillId="2" borderId="27" xfId="0" applyFont="1" applyFill="1" applyBorder="1" applyAlignment="1">
      <alignment horizontal="center" vertical="center" wrapText="1"/>
    </xf>
    <xf numFmtId="0" fontId="5" fillId="4" borderId="31" xfId="0" applyFont="1" applyFill="1" applyBorder="1" applyAlignment="1">
      <alignment horizontal="center" vertical="center" wrapText="1"/>
    </xf>
    <xf numFmtId="0" fontId="5" fillId="4" borderId="4" xfId="0" applyFont="1" applyFill="1" applyBorder="1" applyAlignment="1">
      <alignment horizontal="center" vertical="center" wrapText="1"/>
    </xf>
    <xf numFmtId="0" fontId="5" fillId="2" borderId="4" xfId="0" applyFont="1" applyFill="1" applyBorder="1" applyAlignment="1">
      <alignment horizontal="center" vertical="center" wrapText="1"/>
    </xf>
    <xf numFmtId="0" fontId="5" fillId="2" borderId="3" xfId="0" applyFont="1" applyFill="1" applyBorder="1" applyAlignment="1">
      <alignment horizontal="center" vertical="center" wrapText="1"/>
    </xf>
    <xf numFmtId="0" fontId="5" fillId="2" borderId="15" xfId="0" applyFont="1" applyFill="1" applyBorder="1" applyAlignment="1">
      <alignment horizontal="center" vertical="center" wrapText="1"/>
    </xf>
    <xf numFmtId="0" fontId="5" fillId="2" borderId="32" xfId="0" applyFont="1" applyFill="1" applyBorder="1" applyAlignment="1">
      <alignment horizontal="center" vertical="center" wrapText="1"/>
    </xf>
    <xf numFmtId="0" fontId="5" fillId="2" borderId="9" xfId="0" applyFont="1" applyFill="1" applyBorder="1" applyAlignment="1">
      <alignment horizontal="center" vertical="center" wrapText="1"/>
    </xf>
    <xf numFmtId="0" fontId="5" fillId="2" borderId="16" xfId="0" applyFont="1" applyFill="1" applyBorder="1" applyAlignment="1">
      <alignment horizontal="center" vertical="center" wrapText="1"/>
    </xf>
    <xf numFmtId="0" fontId="5" fillId="2" borderId="40" xfId="0" applyFont="1" applyFill="1" applyBorder="1" applyAlignment="1">
      <alignment horizontal="center" vertical="center" wrapText="1"/>
    </xf>
    <xf numFmtId="0" fontId="3" fillId="5" borderId="4" xfId="0" applyFont="1" applyFill="1" applyBorder="1" applyAlignment="1">
      <alignment horizontal="left" vertical="center"/>
    </xf>
    <xf numFmtId="0" fontId="3" fillId="5" borderId="1" xfId="0" applyFont="1" applyFill="1" applyBorder="1" applyAlignment="1">
      <alignment horizontal="left" vertical="center"/>
    </xf>
    <xf numFmtId="0" fontId="12" fillId="3" borderId="33" xfId="0" applyFont="1" applyFill="1" applyBorder="1" applyAlignment="1">
      <alignment horizontal="center" vertical="center"/>
    </xf>
    <xf numFmtId="0" fontId="12" fillId="3" borderId="38" xfId="0" applyFont="1" applyFill="1" applyBorder="1" applyAlignment="1">
      <alignment horizontal="center" vertical="center"/>
    </xf>
    <xf numFmtId="0" fontId="3" fillId="3" borderId="33" xfId="0" applyFont="1" applyFill="1" applyBorder="1" applyAlignment="1">
      <alignment horizontal="center"/>
    </xf>
    <xf numFmtId="0" fontId="15" fillId="0" borderId="1" xfId="2" applyFont="1" applyBorder="1" applyAlignment="1">
      <alignment horizontal="center" vertical="center" wrapText="1"/>
    </xf>
    <xf numFmtId="0" fontId="16" fillId="0" borderId="2" xfId="2" applyFont="1" applyBorder="1" applyAlignment="1">
      <alignment horizontal="center" vertical="center" wrapText="1"/>
    </xf>
    <xf numFmtId="0" fontId="17" fillId="0" borderId="44" xfId="2" applyFont="1" applyBorder="1" applyAlignment="1">
      <alignment horizontal="center" vertical="center" wrapText="1"/>
    </xf>
    <xf numFmtId="0" fontId="17" fillId="0" borderId="45" xfId="2" applyFont="1" applyBorder="1" applyAlignment="1">
      <alignment horizontal="center" vertical="center" wrapText="1"/>
    </xf>
    <xf numFmtId="0" fontId="15" fillId="0" borderId="2" xfId="2" applyFont="1" applyBorder="1" applyAlignment="1">
      <alignment horizontal="center" vertical="center" wrapText="1"/>
    </xf>
    <xf numFmtId="0" fontId="15" fillId="0" borderId="44" xfId="2" applyFont="1" applyBorder="1" applyAlignment="1">
      <alignment horizontal="center" vertical="center" wrapText="1"/>
    </xf>
    <xf numFmtId="0" fontId="15" fillId="0" borderId="45" xfId="2" applyFont="1" applyBorder="1" applyAlignment="1">
      <alignment horizontal="center" vertical="center" wrapText="1"/>
    </xf>
    <xf numFmtId="0" fontId="1" fillId="0" borderId="0" xfId="0" applyFont="1" applyAlignment="1">
      <alignment horizontal="center"/>
    </xf>
    <xf numFmtId="0" fontId="18" fillId="8" borderId="2" xfId="2" applyFont="1" applyFill="1" applyBorder="1" applyAlignment="1">
      <alignment horizontal="center" vertical="center" wrapText="1"/>
    </xf>
    <xf numFmtId="0" fontId="18" fillId="8" borderId="45" xfId="2" applyFont="1" applyFill="1" applyBorder="1" applyAlignment="1">
      <alignment horizontal="center" vertical="center" wrapText="1"/>
    </xf>
    <xf numFmtId="0" fontId="19" fillId="0" borderId="2" xfId="2" applyFont="1" applyBorder="1" applyAlignment="1">
      <alignment horizontal="center" vertical="center" wrapText="1"/>
    </xf>
    <xf numFmtId="0" fontId="19" fillId="0" borderId="45" xfId="2" applyFont="1" applyBorder="1" applyAlignment="1">
      <alignment horizontal="center" vertical="center" wrapText="1"/>
    </xf>
    <xf numFmtId="0" fontId="18" fillId="8" borderId="44" xfId="2" applyFont="1" applyFill="1" applyBorder="1" applyAlignment="1">
      <alignment horizontal="center" vertical="center" wrapText="1"/>
    </xf>
    <xf numFmtId="0" fontId="19" fillId="0" borderId="1" xfId="2" applyFont="1" applyBorder="1" applyAlignment="1">
      <alignment horizontal="center" vertical="center" wrapText="1"/>
    </xf>
    <xf numFmtId="0" fontId="19" fillId="0" borderId="2" xfId="0" applyFont="1" applyBorder="1" applyAlignment="1">
      <alignment horizontal="center" vertical="center"/>
    </xf>
    <xf numFmtId="0" fontId="19" fillId="0" borderId="44" xfId="0" applyFont="1" applyBorder="1" applyAlignment="1">
      <alignment horizontal="center" vertical="center"/>
    </xf>
    <xf numFmtId="0" fontId="19" fillId="0" borderId="45" xfId="0" applyFont="1" applyBorder="1" applyAlignment="1">
      <alignment horizontal="center" vertical="center"/>
    </xf>
    <xf numFmtId="0" fontId="18" fillId="2" borderId="1" xfId="2" applyFont="1" applyFill="1" applyBorder="1" applyAlignment="1">
      <alignment horizontal="center" vertical="center" wrapText="1"/>
    </xf>
    <xf numFmtId="0" fontId="18" fillId="9" borderId="1" xfId="2" applyFont="1" applyFill="1" applyBorder="1" applyAlignment="1">
      <alignment horizontal="center" vertical="center" wrapText="1"/>
    </xf>
    <xf numFmtId="0" fontId="18" fillId="9" borderId="1" xfId="2" applyFont="1" applyFill="1" applyBorder="1" applyAlignment="1">
      <alignment horizontal="center" vertical="center" wrapText="1"/>
    </xf>
    <xf numFmtId="0" fontId="18" fillId="10" borderId="1" xfId="2" applyFont="1" applyFill="1" applyBorder="1" applyAlignment="1">
      <alignment horizontal="center" vertical="center" wrapText="1"/>
    </xf>
    <xf numFmtId="0" fontId="21" fillId="2" borderId="2" xfId="2" applyFont="1" applyFill="1" applyBorder="1" applyAlignment="1">
      <alignment horizontal="left" vertical="center" wrapText="1"/>
    </xf>
    <xf numFmtId="0" fontId="21" fillId="2" borderId="44" xfId="2" applyFont="1" applyFill="1" applyBorder="1" applyAlignment="1">
      <alignment horizontal="left" vertical="center" wrapText="1"/>
    </xf>
    <xf numFmtId="0" fontId="21" fillId="2" borderId="45" xfId="2" applyFont="1" applyFill="1" applyBorder="1" applyAlignment="1">
      <alignment horizontal="left" vertical="center" wrapText="1"/>
    </xf>
    <xf numFmtId="0" fontId="22" fillId="0" borderId="0" xfId="0" applyFont="1" applyAlignment="1">
      <alignment horizontal="center"/>
    </xf>
    <xf numFmtId="0" fontId="19" fillId="3" borderId="3" xfId="0" applyFont="1" applyFill="1" applyBorder="1" applyAlignment="1">
      <alignment horizontal="center" vertical="center"/>
    </xf>
    <xf numFmtId="0" fontId="19" fillId="3" borderId="10" xfId="0" applyFont="1" applyFill="1" applyBorder="1" applyAlignment="1">
      <alignment horizontal="center" vertical="center" wrapText="1"/>
    </xf>
    <xf numFmtId="0" fontId="19" fillId="3" borderId="3" xfId="0" applyFont="1" applyFill="1" applyBorder="1" applyAlignment="1">
      <alignment horizontal="justify" vertical="center" wrapText="1"/>
    </xf>
    <xf numFmtId="0" fontId="19" fillId="3" borderId="1" xfId="0" applyFont="1" applyFill="1" applyBorder="1" applyAlignment="1">
      <alignment horizontal="justify" vertical="center" wrapText="1"/>
    </xf>
    <xf numFmtId="0" fontId="19" fillId="3" borderId="1" xfId="0" applyFont="1" applyFill="1" applyBorder="1" applyAlignment="1">
      <alignment horizontal="center" vertical="center"/>
    </xf>
    <xf numFmtId="0" fontId="19" fillId="3" borderId="1" xfId="0" applyFont="1" applyFill="1" applyBorder="1" applyAlignment="1">
      <alignment horizontal="center" vertical="center" wrapText="1"/>
    </xf>
    <xf numFmtId="164" fontId="19" fillId="3" borderId="1" xfId="0" applyNumberFormat="1" applyFont="1" applyFill="1" applyBorder="1" applyAlignment="1">
      <alignment horizontal="center" vertical="center"/>
    </xf>
    <xf numFmtId="164" fontId="19" fillId="3" borderId="1" xfId="0" applyNumberFormat="1" applyFont="1" applyFill="1" applyBorder="1" applyAlignment="1">
      <alignment horizontal="center" vertical="center" wrapText="1"/>
    </xf>
    <xf numFmtId="15" fontId="19" fillId="3" borderId="1" xfId="0" applyNumberFormat="1" applyFont="1" applyFill="1" applyBorder="1" applyAlignment="1">
      <alignment horizontal="center" vertical="center" wrapText="1"/>
    </xf>
    <xf numFmtId="9" fontId="19" fillId="0" borderId="1" xfId="0" applyNumberFormat="1" applyFont="1" applyBorder="1" applyAlignment="1">
      <alignment horizontal="justify" vertical="center" wrapText="1"/>
    </xf>
    <xf numFmtId="9" fontId="19" fillId="3" borderId="1" xfId="0" applyNumberFormat="1" applyFont="1" applyFill="1" applyBorder="1" applyAlignment="1">
      <alignment horizontal="center" vertical="center"/>
    </xf>
    <xf numFmtId="0" fontId="19" fillId="11" borderId="1" xfId="0" applyFont="1" applyFill="1" applyBorder="1" applyAlignment="1">
      <alignment horizontal="center" vertical="center"/>
    </xf>
    <xf numFmtId="49" fontId="19" fillId="0" borderId="1" xfId="0" applyNumberFormat="1" applyFont="1" applyBorder="1" applyAlignment="1">
      <alignment horizontal="justify" vertical="center" wrapText="1"/>
    </xf>
    <xf numFmtId="0" fontId="19" fillId="0" borderId="1" xfId="0" applyFont="1" applyBorder="1" applyAlignment="1">
      <alignment horizontal="center" vertical="center" wrapText="1"/>
    </xf>
    <xf numFmtId="0" fontId="1" fillId="0" borderId="0" xfId="0" applyFont="1" applyAlignment="1">
      <alignment horizontal="center" vertical="center"/>
    </xf>
    <xf numFmtId="0" fontId="19" fillId="12" borderId="34" xfId="0" applyFont="1" applyFill="1" applyBorder="1" applyAlignment="1">
      <alignment horizontal="center" vertical="center"/>
    </xf>
    <xf numFmtId="0" fontId="19" fillId="12" borderId="35" xfId="0" applyFont="1" applyFill="1" applyBorder="1" applyAlignment="1">
      <alignment horizontal="center" vertical="center"/>
    </xf>
    <xf numFmtId="0" fontId="19" fillId="12" borderId="36" xfId="0" applyFont="1" applyFill="1" applyBorder="1" applyAlignment="1">
      <alignment horizontal="center" vertical="center"/>
    </xf>
    <xf numFmtId="0" fontId="19" fillId="3" borderId="3" xfId="0" applyFont="1" applyFill="1" applyBorder="1" applyAlignment="1">
      <alignment horizontal="center" vertical="center" wrapText="1"/>
    </xf>
    <xf numFmtId="0" fontId="19" fillId="0" borderId="3" xfId="0" applyFont="1" applyBorder="1" applyAlignment="1">
      <alignment horizontal="center" vertical="center" wrapText="1"/>
    </xf>
    <xf numFmtId="0" fontId="19" fillId="3" borderId="3" xfId="0" applyFont="1" applyFill="1" applyBorder="1" applyAlignment="1">
      <alignment horizontal="center" vertical="center"/>
    </xf>
    <xf numFmtId="0" fontId="19" fillId="3" borderId="3" xfId="0" applyFont="1" applyFill="1" applyBorder="1" applyAlignment="1">
      <alignment horizontal="center" vertical="center" wrapText="1"/>
    </xf>
    <xf numFmtId="0" fontId="19" fillId="3" borderId="3" xfId="0" applyFont="1" applyFill="1" applyBorder="1" applyAlignment="1">
      <alignment horizontal="justify" vertical="center" wrapText="1"/>
    </xf>
    <xf numFmtId="15" fontId="19" fillId="3" borderId="1" xfId="0" applyNumberFormat="1" applyFont="1" applyFill="1" applyBorder="1" applyAlignment="1">
      <alignment horizontal="center" vertical="center"/>
    </xf>
    <xf numFmtId="49" fontId="19" fillId="3" borderId="24" xfId="0" applyNumberFormat="1" applyFont="1" applyFill="1" applyBorder="1" applyAlignment="1">
      <alignment horizontal="justify" vertical="center" wrapText="1"/>
    </xf>
    <xf numFmtId="0" fontId="19" fillId="0" borderId="3" xfId="0" applyFont="1" applyBorder="1" applyAlignment="1">
      <alignment horizontal="center" vertical="center" wrapText="1"/>
    </xf>
    <xf numFmtId="0" fontId="19" fillId="3" borderId="10" xfId="0" applyFont="1" applyFill="1" applyBorder="1" applyAlignment="1">
      <alignment horizontal="center" vertical="center"/>
    </xf>
    <xf numFmtId="0" fontId="19" fillId="3" borderId="10" xfId="0" applyFont="1" applyFill="1" applyBorder="1" applyAlignment="1">
      <alignment horizontal="center" vertical="center" wrapText="1"/>
    </xf>
    <xf numFmtId="0" fontId="19" fillId="3" borderId="10" xfId="0" applyFont="1" applyFill="1" applyBorder="1" applyAlignment="1">
      <alignment horizontal="justify" vertical="center" wrapText="1"/>
    </xf>
    <xf numFmtId="49" fontId="19" fillId="3" borderId="10" xfId="0" applyNumberFormat="1" applyFont="1" applyFill="1" applyBorder="1" applyAlignment="1">
      <alignment horizontal="justify" vertical="center" wrapText="1"/>
    </xf>
    <xf numFmtId="0" fontId="19" fillId="0" borderId="10" xfId="0" applyFont="1" applyBorder="1" applyAlignment="1">
      <alignment horizontal="center" vertical="center" wrapText="1"/>
    </xf>
    <xf numFmtId="0" fontId="19" fillId="3" borderId="4" xfId="0" applyFont="1" applyFill="1" applyBorder="1" applyAlignment="1">
      <alignment horizontal="center" vertical="center"/>
    </xf>
    <xf numFmtId="0" fontId="19" fillId="3" borderId="4" xfId="0" applyFont="1" applyFill="1" applyBorder="1" applyAlignment="1">
      <alignment horizontal="center" vertical="center" wrapText="1"/>
    </xf>
    <xf numFmtId="0" fontId="19" fillId="3" borderId="4" xfId="0" applyFont="1" applyFill="1" applyBorder="1" applyAlignment="1">
      <alignment horizontal="justify" vertical="center" wrapText="1"/>
    </xf>
    <xf numFmtId="49" fontId="19" fillId="3" borderId="46" xfId="0" applyNumberFormat="1" applyFont="1" applyFill="1" applyBorder="1" applyAlignment="1">
      <alignment horizontal="justify" vertical="center" wrapText="1"/>
    </xf>
    <xf numFmtId="0" fontId="19" fillId="0" borderId="4" xfId="0" applyFont="1" applyBorder="1" applyAlignment="1">
      <alignment horizontal="center" vertical="center" wrapText="1"/>
    </xf>
    <xf numFmtId="0" fontId="19" fillId="0" borderId="3" xfId="0" applyFont="1" applyFill="1" applyBorder="1" applyAlignment="1">
      <alignment horizontal="center" vertical="center"/>
    </xf>
    <xf numFmtId="0" fontId="19" fillId="0" borderId="3" xfId="0" applyFont="1" applyFill="1" applyBorder="1" applyAlignment="1">
      <alignment horizontal="center" vertical="center" wrapText="1"/>
    </xf>
    <xf numFmtId="0" fontId="19" fillId="0" borderId="3" xfId="0" applyFont="1" applyFill="1" applyBorder="1" applyAlignment="1">
      <alignment horizontal="justify" vertical="center" wrapText="1"/>
    </xf>
    <xf numFmtId="9" fontId="19" fillId="0" borderId="1" xfId="0" applyNumberFormat="1" applyFont="1" applyFill="1" applyBorder="1" applyAlignment="1">
      <alignment horizontal="justify" vertical="center" wrapText="1"/>
    </xf>
    <xf numFmtId="49" fontId="19" fillId="0" borderId="24" xfId="0" applyNumberFormat="1" applyFont="1" applyBorder="1" applyAlignment="1">
      <alignment horizontal="justify" vertical="top" wrapText="1"/>
    </xf>
    <xf numFmtId="0" fontId="19" fillId="0" borderId="10" xfId="0" applyFont="1" applyFill="1" applyBorder="1" applyAlignment="1">
      <alignment horizontal="center" vertical="center"/>
    </xf>
    <xf numFmtId="0" fontId="19" fillId="0" borderId="10" xfId="0" applyFont="1" applyFill="1" applyBorder="1" applyAlignment="1">
      <alignment horizontal="center" vertical="center" wrapText="1"/>
    </xf>
    <xf numFmtId="0" fontId="19" fillId="0" borderId="10" xfId="0" applyFont="1" applyFill="1" applyBorder="1" applyAlignment="1">
      <alignment horizontal="justify" vertical="center" wrapText="1"/>
    </xf>
    <xf numFmtId="49" fontId="19" fillId="0" borderId="10" xfId="0" applyNumberFormat="1" applyFont="1" applyBorder="1" applyAlignment="1">
      <alignment horizontal="justify" vertical="top" wrapText="1"/>
    </xf>
    <xf numFmtId="0" fontId="19" fillId="0" borderId="4" xfId="0" applyFont="1" applyFill="1" applyBorder="1" applyAlignment="1">
      <alignment horizontal="center" vertical="center"/>
    </xf>
    <xf numFmtId="0" fontId="19" fillId="0" borderId="4" xfId="0" applyFont="1" applyFill="1" applyBorder="1" applyAlignment="1">
      <alignment horizontal="center" vertical="center" wrapText="1"/>
    </xf>
    <xf numFmtId="0" fontId="19" fillId="0" borderId="4" xfId="0" applyFont="1" applyFill="1" applyBorder="1" applyAlignment="1">
      <alignment horizontal="justify" vertical="center" wrapText="1"/>
    </xf>
    <xf numFmtId="49" fontId="19" fillId="0" borderId="46" xfId="0" applyNumberFormat="1" applyFont="1" applyBorder="1" applyAlignment="1">
      <alignment horizontal="justify" vertical="top" wrapText="1"/>
    </xf>
    <xf numFmtId="0" fontId="19" fillId="3" borderId="1" xfId="0" applyFont="1" applyFill="1" applyBorder="1" applyAlignment="1">
      <alignment horizontal="justify" vertical="center" wrapText="1"/>
    </xf>
    <xf numFmtId="49" fontId="19" fillId="0" borderId="3" xfId="0" applyNumberFormat="1" applyFont="1" applyBorder="1" applyAlignment="1">
      <alignment horizontal="justify" vertical="center" wrapText="1"/>
    </xf>
    <xf numFmtId="49" fontId="19" fillId="0" borderId="10" xfId="0" applyNumberFormat="1" applyFont="1" applyBorder="1" applyAlignment="1">
      <alignment horizontal="justify" vertical="center" wrapText="1"/>
    </xf>
    <xf numFmtId="49" fontId="19" fillId="0" borderId="4" xfId="0" applyNumberFormat="1" applyFont="1" applyBorder="1" applyAlignment="1">
      <alignment horizontal="justify" vertical="center" wrapText="1"/>
    </xf>
    <xf numFmtId="0" fontId="19" fillId="12" borderId="2" xfId="0" applyFont="1" applyFill="1" applyBorder="1" applyAlignment="1">
      <alignment horizontal="center" vertical="center"/>
    </xf>
    <xf numFmtId="0" fontId="19" fillId="12" borderId="44" xfId="0" applyFont="1" applyFill="1" applyBorder="1" applyAlignment="1">
      <alignment horizontal="center" vertical="center"/>
    </xf>
    <xf numFmtId="0" fontId="19" fillId="12" borderId="45" xfId="0" applyFont="1" applyFill="1" applyBorder="1" applyAlignment="1">
      <alignment horizontal="center" vertical="center"/>
    </xf>
    <xf numFmtId="49" fontId="19" fillId="0" borderId="3" xfId="0" applyNumberFormat="1" applyFont="1" applyFill="1" applyBorder="1" applyAlignment="1">
      <alignment horizontal="justify" vertical="center" wrapText="1"/>
    </xf>
    <xf numFmtId="49" fontId="19" fillId="0" borderId="10" xfId="0" applyNumberFormat="1" applyFont="1" applyFill="1" applyBorder="1" applyAlignment="1">
      <alignment horizontal="justify" vertical="center" wrapText="1"/>
    </xf>
    <xf numFmtId="49" fontId="19" fillId="0" borderId="46" xfId="0" applyNumberFormat="1" applyFont="1" applyFill="1" applyBorder="1" applyAlignment="1">
      <alignment horizontal="justify" vertical="center" wrapText="1"/>
    </xf>
    <xf numFmtId="49" fontId="19" fillId="0" borderId="1" xfId="0" applyNumberFormat="1" applyFont="1" applyFill="1" applyBorder="1" applyAlignment="1">
      <alignment horizontal="justify" vertical="center" wrapText="1"/>
    </xf>
    <xf numFmtId="0" fontId="25" fillId="13" borderId="10" xfId="0" applyFont="1" applyFill="1" applyBorder="1" applyAlignment="1">
      <alignment horizontal="center" vertical="center"/>
    </xf>
    <xf numFmtId="0" fontId="0" fillId="0" borderId="1" xfId="0" applyFont="1" applyBorder="1" applyAlignment="1">
      <alignment horizontal="center" vertical="center"/>
    </xf>
    <xf numFmtId="0" fontId="19" fillId="0" borderId="1" xfId="0" applyFont="1" applyBorder="1" applyAlignment="1">
      <alignment horizontal="justify" vertical="center" wrapText="1"/>
    </xf>
    <xf numFmtId="0" fontId="26" fillId="0" borderId="0" xfId="0" applyFont="1" applyAlignment="1">
      <alignment horizontal="center"/>
    </xf>
    <xf numFmtId="0" fontId="26" fillId="0" borderId="0" xfId="0" applyFont="1" applyAlignment="1">
      <alignment horizontal="center" wrapText="1"/>
    </xf>
    <xf numFmtId="0" fontId="26" fillId="0" borderId="0" xfId="0" applyFont="1" applyAlignment="1">
      <alignment horizontal="center" vertical="center"/>
    </xf>
    <xf numFmtId="0" fontId="26" fillId="0" borderId="0" xfId="0" applyFont="1" applyAlignment="1">
      <alignment horizontal="justify" vertical="center" wrapText="1"/>
    </xf>
    <xf numFmtId="0" fontId="26" fillId="0" borderId="0" xfId="0" applyFont="1" applyAlignment="1">
      <alignment horizontal="justify" vertical="center"/>
    </xf>
    <xf numFmtId="0" fontId="27" fillId="0" borderId="0" xfId="0" applyFont="1" applyAlignment="1">
      <alignment horizontal="justify" vertical="center"/>
    </xf>
    <xf numFmtId="0" fontId="28" fillId="14" borderId="6" xfId="0" applyFont="1" applyFill="1" applyBorder="1" applyAlignment="1">
      <alignment horizontal="center"/>
    </xf>
    <xf numFmtId="0" fontId="0" fillId="0" borderId="0" xfId="0" applyAlignment="1">
      <alignment horizontal="center"/>
    </xf>
    <xf numFmtId="0" fontId="1" fillId="0" borderId="0" xfId="0" applyFont="1" applyAlignment="1">
      <alignment horizontal="justify" vertical="center"/>
    </xf>
    <xf numFmtId="0" fontId="0" fillId="0" borderId="1" xfId="0" applyBorder="1" applyAlignment="1">
      <alignment horizontal="center" vertical="center"/>
    </xf>
    <xf numFmtId="0" fontId="0" fillId="0" borderId="1" xfId="0" applyBorder="1" applyAlignment="1">
      <alignment horizontal="center"/>
    </xf>
    <xf numFmtId="0" fontId="14" fillId="0" borderId="1" xfId="0" applyFont="1" applyBorder="1" applyAlignment="1">
      <alignment horizontal="center" vertical="center"/>
    </xf>
    <xf numFmtId="0" fontId="14" fillId="0" borderId="1" xfId="0" applyFont="1" applyBorder="1" applyAlignment="1">
      <alignment horizontal="center"/>
    </xf>
    <xf numFmtId="0" fontId="1" fillId="0" borderId="0" xfId="0" applyFont="1" applyAlignment="1">
      <alignment horizontal="center" wrapText="1"/>
    </xf>
    <xf numFmtId="0" fontId="1" fillId="0" borderId="0" xfId="0" applyFont="1" applyAlignment="1">
      <alignment horizontal="justify" vertical="center" wrapText="1"/>
    </xf>
    <xf numFmtId="0" fontId="13" fillId="0" borderId="0" xfId="0" applyFont="1" applyAlignment="1">
      <alignment horizontal="justify" vertical="center"/>
    </xf>
    <xf numFmtId="0" fontId="29" fillId="0" borderId="1" xfId="2" applyFont="1" applyBorder="1" applyAlignment="1">
      <alignment horizontal="center" vertical="center" wrapText="1"/>
    </xf>
    <xf numFmtId="0" fontId="30" fillId="0" borderId="2" xfId="2" applyFont="1" applyBorder="1" applyAlignment="1">
      <alignment horizontal="center" vertical="center" wrapText="1"/>
    </xf>
    <xf numFmtId="0" fontId="31" fillId="0" borderId="44" xfId="2" applyFont="1" applyBorder="1" applyAlignment="1">
      <alignment horizontal="center" vertical="center" wrapText="1"/>
    </xf>
    <xf numFmtId="0" fontId="31" fillId="0" borderId="45" xfId="2" applyFont="1" applyBorder="1" applyAlignment="1">
      <alignment horizontal="center" vertical="center" wrapText="1"/>
    </xf>
    <xf numFmtId="0" fontId="29" fillId="0" borderId="2" xfId="2" applyFont="1" applyBorder="1" applyAlignment="1">
      <alignment horizontal="center" vertical="center" wrapText="1"/>
    </xf>
    <xf numFmtId="0" fontId="29" fillId="0" borderId="44" xfId="2" applyFont="1" applyBorder="1" applyAlignment="1">
      <alignment horizontal="center" vertical="center" wrapText="1"/>
    </xf>
    <xf numFmtId="0" fontId="29" fillId="0" borderId="45" xfId="2" applyFont="1" applyBorder="1" applyAlignment="1">
      <alignment horizontal="center" vertical="center" wrapText="1"/>
    </xf>
    <xf numFmtId="0" fontId="32" fillId="0" borderId="0" xfId="0" applyFont="1"/>
    <xf numFmtId="0" fontId="16" fillId="8" borderId="2" xfId="2" applyFont="1" applyFill="1" applyBorder="1" applyAlignment="1">
      <alignment horizontal="center" vertical="center" wrapText="1"/>
    </xf>
    <xf numFmtId="0" fontId="16" fillId="8" borderId="45" xfId="2" applyFont="1" applyFill="1" applyBorder="1" applyAlignment="1">
      <alignment horizontal="center" vertical="center" wrapText="1"/>
    </xf>
    <xf numFmtId="0" fontId="17" fillId="0" borderId="2" xfId="2" applyFont="1" applyBorder="1" applyAlignment="1">
      <alignment horizontal="center" vertical="center" wrapText="1"/>
    </xf>
    <xf numFmtId="0" fontId="16" fillId="8" borderId="44" xfId="2" applyFont="1" applyFill="1" applyBorder="1" applyAlignment="1">
      <alignment horizontal="center" vertical="center" wrapText="1"/>
    </xf>
    <xf numFmtId="0" fontId="17" fillId="0" borderId="1" xfId="2" applyFont="1" applyBorder="1" applyAlignment="1">
      <alignment horizontal="center" vertical="center" wrapText="1"/>
    </xf>
    <xf numFmtId="0" fontId="17" fillId="0" borderId="2" xfId="0" applyFont="1" applyBorder="1" applyAlignment="1">
      <alignment horizontal="center" vertical="center"/>
    </xf>
    <xf numFmtId="0" fontId="17" fillId="0" borderId="44" xfId="0" applyFont="1" applyBorder="1" applyAlignment="1">
      <alignment horizontal="center" vertical="center"/>
    </xf>
    <xf numFmtId="0" fontId="17" fillId="0" borderId="45" xfId="0" applyFont="1" applyBorder="1" applyAlignment="1">
      <alignment horizontal="center" vertical="center"/>
    </xf>
    <xf numFmtId="0" fontId="16" fillId="2" borderId="1" xfId="2" applyFont="1" applyFill="1" applyBorder="1" applyAlignment="1">
      <alignment horizontal="center" vertical="center" wrapText="1"/>
    </xf>
    <xf numFmtId="0" fontId="16" fillId="9" borderId="1" xfId="2" applyFont="1" applyFill="1" applyBorder="1" applyAlignment="1">
      <alignment horizontal="center" vertical="center" wrapText="1"/>
    </xf>
    <xf numFmtId="0" fontId="1" fillId="0" borderId="0" xfId="0" applyFont="1"/>
    <xf numFmtId="0" fontId="16" fillId="2" borderId="3" xfId="2" applyFont="1" applyFill="1" applyBorder="1" applyAlignment="1">
      <alignment horizontal="center" vertical="center" wrapText="1"/>
    </xf>
    <xf numFmtId="0" fontId="16" fillId="9" borderId="3" xfId="2" applyFont="1" applyFill="1" applyBorder="1" applyAlignment="1">
      <alignment horizontal="center" vertical="center" wrapText="1"/>
    </xf>
    <xf numFmtId="0" fontId="16" fillId="15" borderId="3" xfId="2" applyFont="1" applyFill="1" applyBorder="1" applyAlignment="1">
      <alignment horizontal="center" vertical="center" wrapText="1"/>
    </xf>
    <xf numFmtId="0" fontId="21" fillId="2" borderId="34" xfId="2" applyFont="1" applyFill="1" applyBorder="1" applyAlignment="1">
      <alignment horizontal="left" vertical="center" wrapText="1"/>
    </xf>
    <xf numFmtId="0" fontId="21" fillId="2" borderId="35" xfId="2" applyFont="1" applyFill="1" applyBorder="1" applyAlignment="1">
      <alignment horizontal="left" vertical="center" wrapText="1"/>
    </xf>
    <xf numFmtId="0" fontId="21" fillId="2" borderId="36" xfId="2" applyFont="1" applyFill="1" applyBorder="1" applyAlignment="1">
      <alignment horizontal="left" vertical="center" wrapText="1"/>
    </xf>
    <xf numFmtId="0" fontId="34" fillId="0" borderId="10" xfId="0" applyFont="1" applyBorder="1" applyAlignment="1">
      <alignment horizontal="center" vertical="center"/>
    </xf>
    <xf numFmtId="0" fontId="34" fillId="0" borderId="10" xfId="0" applyFont="1" applyBorder="1" applyAlignment="1">
      <alignment horizontal="center" vertical="center" wrapText="1"/>
    </xf>
    <xf numFmtId="0" fontId="34" fillId="0" borderId="10" xfId="0" applyFont="1" applyBorder="1" applyAlignment="1">
      <alignment horizontal="justify" vertical="center" wrapText="1"/>
    </xf>
    <xf numFmtId="0" fontId="25" fillId="0" borderId="4" xfId="0" applyFont="1" applyBorder="1" applyAlignment="1">
      <alignment horizontal="justify" vertical="center" wrapText="1"/>
    </xf>
    <xf numFmtId="0" fontId="34" fillId="0" borderId="4" xfId="0" applyFont="1" applyBorder="1" applyAlignment="1">
      <alignment horizontal="justify" vertical="center" wrapText="1"/>
    </xf>
    <xf numFmtId="0" fontId="34" fillId="0" borderId="4" xfId="0" applyFont="1" applyBorder="1" applyAlignment="1">
      <alignment horizontal="center" vertical="center"/>
    </xf>
    <xf numFmtId="15" fontId="34" fillId="0" borderId="4" xfId="0" applyNumberFormat="1" applyFont="1" applyBorder="1" applyAlignment="1">
      <alignment horizontal="center" vertical="center"/>
    </xf>
    <xf numFmtId="15" fontId="34" fillId="0" borderId="4" xfId="0" applyNumberFormat="1" applyFont="1" applyBorder="1" applyAlignment="1">
      <alignment horizontal="center" vertical="center" wrapText="1"/>
    </xf>
    <xf numFmtId="0" fontId="25" fillId="0" borderId="4" xfId="0" applyFont="1" applyBorder="1" applyAlignment="1" applyProtection="1">
      <alignment horizontal="center" vertical="center" wrapText="1"/>
      <protection locked="0"/>
    </xf>
    <xf numFmtId="9" fontId="34" fillId="0" borderId="4" xfId="1" applyFont="1" applyFill="1" applyBorder="1" applyAlignment="1">
      <alignment horizontal="center" vertical="center"/>
    </xf>
    <xf numFmtId="15" fontId="34" fillId="0" borderId="4" xfId="0" applyNumberFormat="1" applyFont="1" applyBorder="1" applyAlignment="1">
      <alignment horizontal="justify" vertical="center" wrapText="1"/>
    </xf>
    <xf numFmtId="0" fontId="25" fillId="0" borderId="10" xfId="0" applyFont="1" applyBorder="1" applyAlignment="1">
      <alignment horizontal="center" vertical="center" wrapText="1"/>
    </xf>
    <xf numFmtId="0" fontId="1" fillId="0" borderId="0" xfId="0" applyFont="1" applyAlignment="1">
      <alignment vertical="center"/>
    </xf>
    <xf numFmtId="0" fontId="34" fillId="0" borderId="4" xfId="0" applyFont="1" applyBorder="1" applyAlignment="1">
      <alignment horizontal="center" vertical="center"/>
    </xf>
    <xf numFmtId="0" fontId="34" fillId="0" borderId="4" xfId="0" applyFont="1" applyBorder="1" applyAlignment="1">
      <alignment horizontal="center" vertical="center" wrapText="1"/>
    </xf>
    <xf numFmtId="0" fontId="34" fillId="0" borderId="4" xfId="0" applyFont="1" applyBorder="1" applyAlignment="1">
      <alignment horizontal="justify" vertical="center" wrapText="1"/>
    </xf>
    <xf numFmtId="0" fontId="25" fillId="0" borderId="1" xfId="0" applyFont="1" applyBorder="1" applyAlignment="1" applyProtection="1">
      <alignment horizontal="center" vertical="center" wrapText="1"/>
      <protection locked="0"/>
    </xf>
    <xf numFmtId="9" fontId="34" fillId="0" borderId="1" xfId="1" applyFont="1" applyFill="1" applyBorder="1" applyAlignment="1">
      <alignment horizontal="center" vertical="center"/>
    </xf>
    <xf numFmtId="0" fontId="25" fillId="0" borderId="4" xfId="0" applyFont="1" applyBorder="1" applyAlignment="1">
      <alignment horizontal="center" vertical="center" wrapText="1"/>
    </xf>
    <xf numFmtId="0" fontId="34" fillId="12" borderId="34" xfId="0" applyFont="1" applyFill="1" applyBorder="1" applyAlignment="1">
      <alignment horizontal="center" vertical="center" wrapText="1"/>
    </xf>
    <xf numFmtId="0" fontId="34" fillId="12" borderId="35" xfId="0" applyFont="1" applyFill="1" applyBorder="1" applyAlignment="1">
      <alignment horizontal="center" vertical="center" wrapText="1"/>
    </xf>
    <xf numFmtId="0" fontId="34" fillId="12" borderId="36" xfId="0" applyFont="1" applyFill="1" applyBorder="1" applyAlignment="1">
      <alignment horizontal="center" vertical="center" wrapText="1"/>
    </xf>
    <xf numFmtId="0" fontId="34" fillId="0" borderId="1" xfId="0" applyFont="1" applyBorder="1" applyAlignment="1">
      <alignment horizontal="center" vertical="center"/>
    </xf>
    <xf numFmtId="0" fontId="34" fillId="0" borderId="1" xfId="0" applyFont="1" applyFill="1" applyBorder="1" applyAlignment="1">
      <alignment horizontal="justify" vertical="center"/>
    </xf>
    <xf numFmtId="0" fontId="34" fillId="0" borderId="1" xfId="0" applyFont="1" applyFill="1" applyBorder="1" applyAlignment="1">
      <alignment horizontal="center" vertical="center"/>
    </xf>
    <xf numFmtId="0" fontId="25" fillId="0" borderId="1" xfId="0" applyFont="1" applyBorder="1" applyAlignment="1">
      <alignment horizontal="justify" vertical="center"/>
    </xf>
    <xf numFmtId="0" fontId="25" fillId="0" borderId="1" xfId="0" applyFont="1" applyBorder="1" applyAlignment="1">
      <alignment horizontal="center" vertical="center"/>
    </xf>
    <xf numFmtId="165" fontId="25" fillId="0" borderId="1" xfId="0" applyNumberFormat="1" applyFont="1" applyBorder="1" applyAlignment="1">
      <alignment horizontal="center" vertical="center"/>
    </xf>
    <xf numFmtId="15" fontId="34" fillId="0" borderId="1" xfId="0" applyNumberFormat="1" applyFont="1" applyBorder="1" applyAlignment="1">
      <alignment horizontal="center" vertical="center"/>
    </xf>
    <xf numFmtId="15" fontId="34" fillId="0" borderId="1" xfId="0" applyNumberFormat="1" applyFont="1" applyBorder="1" applyAlignment="1">
      <alignment horizontal="center" vertical="center" wrapText="1"/>
    </xf>
    <xf numFmtId="0" fontId="25" fillId="0" borderId="3" xfId="0" applyFont="1" applyBorder="1" applyAlignment="1">
      <alignment horizontal="justify" vertical="center" wrapText="1"/>
    </xf>
    <xf numFmtId="9" fontId="25" fillId="0" borderId="1" xfId="0" applyNumberFormat="1" applyFont="1" applyBorder="1" applyAlignment="1">
      <alignment horizontal="center" vertical="center"/>
    </xf>
    <xf numFmtId="0" fontId="38" fillId="11" borderId="1" xfId="0" applyFont="1" applyFill="1" applyBorder="1" applyAlignment="1">
      <alignment horizontal="center" vertical="center"/>
    </xf>
    <xf numFmtId="0" fontId="25" fillId="0" borderId="3" xfId="0" applyFont="1" applyBorder="1" applyAlignment="1">
      <alignment horizontal="center" vertical="center" wrapText="1"/>
    </xf>
    <xf numFmtId="0" fontId="34" fillId="0" borderId="1" xfId="0" applyFont="1" applyBorder="1" applyAlignment="1">
      <alignment horizontal="justify" vertical="center"/>
    </xf>
    <xf numFmtId="165" fontId="34" fillId="0" borderId="1" xfId="0" applyNumberFormat="1" applyFont="1" applyBorder="1" applyAlignment="1">
      <alignment horizontal="center" vertical="center"/>
    </xf>
    <xf numFmtId="0" fontId="34" fillId="0" borderId="1" xfId="0" applyFont="1" applyFill="1" applyBorder="1" applyAlignment="1">
      <alignment horizontal="justify" vertical="center" wrapText="1"/>
    </xf>
    <xf numFmtId="9" fontId="34" fillId="0" borderId="1" xfId="0" applyNumberFormat="1" applyFont="1" applyBorder="1" applyAlignment="1">
      <alignment horizontal="center" vertical="center"/>
    </xf>
    <xf numFmtId="0" fontId="34" fillId="16" borderId="34" xfId="0" applyFont="1" applyFill="1" applyBorder="1" applyAlignment="1">
      <alignment horizontal="center" vertical="center" wrapText="1"/>
    </xf>
    <xf numFmtId="0" fontId="34" fillId="16" borderId="35" xfId="0" applyFont="1" applyFill="1" applyBorder="1" applyAlignment="1">
      <alignment horizontal="center" vertical="center" wrapText="1"/>
    </xf>
    <xf numFmtId="0" fontId="34" fillId="16" borderId="36" xfId="0" applyFont="1" applyFill="1" applyBorder="1" applyAlignment="1">
      <alignment horizontal="center" vertical="center" wrapText="1"/>
    </xf>
    <xf numFmtId="0" fontId="39" fillId="2" borderId="34" xfId="0" applyFont="1" applyFill="1" applyBorder="1" applyAlignment="1">
      <alignment horizontal="left" vertical="center"/>
    </xf>
    <xf numFmtId="0" fontId="39" fillId="2" borderId="35" xfId="0" applyFont="1" applyFill="1" applyBorder="1" applyAlignment="1">
      <alignment horizontal="left" vertical="center"/>
    </xf>
    <xf numFmtId="0" fontId="39" fillId="2" borderId="36" xfId="0" applyFont="1" applyFill="1" applyBorder="1" applyAlignment="1">
      <alignment horizontal="left" vertical="center"/>
    </xf>
    <xf numFmtId="0" fontId="34" fillId="0" borderId="3" xfId="0" applyFont="1" applyBorder="1" applyAlignment="1">
      <alignment horizontal="center" vertical="center"/>
    </xf>
    <xf numFmtId="0" fontId="34" fillId="0" borderId="3" xfId="0" applyFont="1" applyBorder="1" applyAlignment="1">
      <alignment horizontal="center" vertical="center" wrapText="1"/>
    </xf>
    <xf numFmtId="0" fontId="34" fillId="0" borderId="3" xfId="0" applyFont="1" applyBorder="1" applyAlignment="1">
      <alignment horizontal="justify" vertical="center" wrapText="1"/>
    </xf>
    <xf numFmtId="0" fontId="34" fillId="0" borderId="1" xfId="0" applyFont="1" applyBorder="1" applyAlignment="1">
      <alignment horizontal="justify" vertical="center" wrapText="1"/>
    </xf>
    <xf numFmtId="0" fontId="34" fillId="0" borderId="1" xfId="0" applyFont="1" applyBorder="1" applyAlignment="1">
      <alignment horizontal="center" vertical="center"/>
    </xf>
    <xf numFmtId="15" fontId="34" fillId="0" borderId="1" xfId="0" applyNumberFormat="1" applyFont="1" applyBorder="1" applyAlignment="1">
      <alignment horizontal="justify" vertical="center" wrapText="1"/>
    </xf>
    <xf numFmtId="0" fontId="34" fillId="0" borderId="0" xfId="0" applyFont="1"/>
    <xf numFmtId="0" fontId="34" fillId="0" borderId="3" xfId="0" applyFont="1" applyBorder="1" applyAlignment="1">
      <alignment horizontal="center" vertical="center"/>
    </xf>
    <xf numFmtId="0" fontId="34" fillId="0" borderId="3" xfId="0" applyFont="1" applyBorder="1" applyAlignment="1">
      <alignment horizontal="center" vertical="center" wrapText="1"/>
    </xf>
    <xf numFmtId="0" fontId="25" fillId="0" borderId="3" xfId="0" applyFont="1" applyBorder="1" applyAlignment="1">
      <alignment horizontal="center" vertical="center" wrapText="1"/>
    </xf>
    <xf numFmtId="0" fontId="34" fillId="0" borderId="1" xfId="0" applyFont="1" applyBorder="1" applyAlignment="1">
      <alignment vertical="center"/>
    </xf>
    <xf numFmtId="0" fontId="34" fillId="0" borderId="1" xfId="0" applyFont="1" applyBorder="1" applyAlignment="1">
      <alignment vertical="center" wrapText="1"/>
    </xf>
    <xf numFmtId="0" fontId="34" fillId="0" borderId="0" xfId="0" applyFont="1" applyAlignment="1">
      <alignment horizontal="center"/>
    </xf>
    <xf numFmtId="0" fontId="35" fillId="14" borderId="6" xfId="0" applyFont="1" applyFill="1" applyBorder="1" applyAlignment="1">
      <alignment horizontal="center"/>
    </xf>
    <xf numFmtId="0" fontId="0" fillId="0" borderId="1" xfId="0" applyBorder="1" applyAlignment="1">
      <alignment vertical="center"/>
    </xf>
    <xf numFmtId="0" fontId="32" fillId="0" borderId="1" xfId="0" applyFont="1" applyBorder="1"/>
    <xf numFmtId="0" fontId="0" fillId="0" borderId="1" xfId="0" applyBorder="1"/>
    <xf numFmtId="0" fontId="34" fillId="0" borderId="0" xfId="0" applyFont="1" applyAlignment="1">
      <alignment horizontal="justify" vertical="center"/>
    </xf>
    <xf numFmtId="0" fontId="32" fillId="0" borderId="0" xfId="0" applyFont="1" applyAlignment="1">
      <alignment horizontal="center"/>
    </xf>
    <xf numFmtId="0" fontId="34" fillId="0" borderId="1" xfId="0" applyFont="1" applyBorder="1"/>
    <xf numFmtId="0" fontId="25" fillId="3" borderId="3" xfId="0" applyFont="1" applyFill="1" applyBorder="1" applyAlignment="1">
      <alignment horizontal="center" vertical="center"/>
    </xf>
    <xf numFmtId="0" fontId="25" fillId="3" borderId="3" xfId="0" applyFont="1" applyFill="1" applyBorder="1" applyAlignment="1">
      <alignment horizontal="center" vertical="center" wrapText="1"/>
    </xf>
    <xf numFmtId="0" fontId="25" fillId="3" borderId="3" xfId="0" applyFont="1" applyFill="1" applyBorder="1" applyAlignment="1">
      <alignment horizontal="justify" vertical="center" wrapText="1"/>
    </xf>
    <xf numFmtId="0" fontId="25" fillId="3" borderId="1" xfId="0" applyFont="1" applyFill="1" applyBorder="1" applyAlignment="1">
      <alignment horizontal="justify" vertical="center" wrapText="1"/>
    </xf>
    <xf numFmtId="0" fontId="25" fillId="3" borderId="1" xfId="0" applyFont="1" applyFill="1" applyBorder="1" applyAlignment="1">
      <alignment horizontal="center" vertical="center" wrapText="1"/>
    </xf>
    <xf numFmtId="0" fontId="25" fillId="3" borderId="1" xfId="0" applyFont="1" applyFill="1" applyBorder="1" applyAlignment="1">
      <alignment horizontal="center" vertical="center"/>
    </xf>
    <xf numFmtId="164" fontId="25" fillId="3" borderId="1" xfId="0" applyNumberFormat="1" applyFont="1" applyFill="1" applyBorder="1" applyAlignment="1">
      <alignment horizontal="center" vertical="center"/>
    </xf>
    <xf numFmtId="15" fontId="25" fillId="3" borderId="1" xfId="0" applyNumberFormat="1" applyFont="1" applyFill="1" applyBorder="1" applyAlignment="1">
      <alignment horizontal="center" vertical="center"/>
    </xf>
    <xf numFmtId="0" fontId="25" fillId="0" borderId="1" xfId="0" applyFont="1" applyBorder="1" applyAlignment="1">
      <alignment horizontal="justify" vertical="center" wrapText="1"/>
    </xf>
    <xf numFmtId="9" fontId="25" fillId="3" borderId="1" xfId="0" applyNumberFormat="1" applyFont="1" applyFill="1" applyBorder="1" applyAlignment="1">
      <alignment horizontal="center" vertical="center"/>
    </xf>
    <xf numFmtId="0" fontId="38" fillId="11" borderId="1" xfId="0" applyFont="1" applyFill="1" applyBorder="1" applyAlignment="1">
      <alignment horizontal="center" vertical="center" wrapText="1"/>
    </xf>
    <xf numFmtId="0" fontId="38" fillId="0" borderId="3" xfId="0" applyFont="1" applyBorder="1" applyAlignment="1">
      <alignment horizontal="center" vertical="center" wrapText="1"/>
    </xf>
    <xf numFmtId="0" fontId="25" fillId="3" borderId="10" xfId="0" applyFont="1" applyFill="1" applyBorder="1" applyAlignment="1">
      <alignment horizontal="center" vertical="center"/>
    </xf>
    <xf numFmtId="0" fontId="25" fillId="3" borderId="10" xfId="0" applyFont="1" applyFill="1" applyBorder="1" applyAlignment="1">
      <alignment horizontal="center" vertical="center" wrapText="1"/>
    </xf>
    <xf numFmtId="0" fontId="25" fillId="3" borderId="10" xfId="0" applyFont="1" applyFill="1" applyBorder="1" applyAlignment="1">
      <alignment horizontal="justify" vertical="center" wrapText="1"/>
    </xf>
    <xf numFmtId="0" fontId="25" fillId="3" borderId="3" xfId="0" applyFont="1" applyFill="1" applyBorder="1" applyAlignment="1">
      <alignment horizontal="justify" vertical="center" wrapText="1"/>
    </xf>
    <xf numFmtId="0" fontId="25" fillId="3" borderId="3" xfId="0" applyFont="1" applyFill="1" applyBorder="1" applyAlignment="1">
      <alignment horizontal="center" vertical="center" wrapText="1"/>
    </xf>
    <xf numFmtId="164" fontId="25" fillId="3" borderId="3" xfId="0" applyNumberFormat="1" applyFont="1" applyFill="1" applyBorder="1" applyAlignment="1">
      <alignment horizontal="center" vertical="center"/>
    </xf>
    <xf numFmtId="0" fontId="38" fillId="0" borderId="10" xfId="0" applyFont="1" applyBorder="1" applyAlignment="1">
      <alignment horizontal="center" vertical="center" wrapText="1"/>
    </xf>
    <xf numFmtId="0" fontId="19" fillId="12" borderId="22" xfId="0" applyFont="1" applyFill="1" applyBorder="1" applyAlignment="1">
      <alignment horizontal="center" vertical="center"/>
    </xf>
    <xf numFmtId="0" fontId="19" fillId="12" borderId="33" xfId="0" applyFont="1" applyFill="1" applyBorder="1" applyAlignment="1">
      <alignment horizontal="center" vertical="center"/>
    </xf>
    <xf numFmtId="0" fontId="25" fillId="3" borderId="10" xfId="0" applyFont="1" applyFill="1" applyBorder="1" applyAlignment="1">
      <alignment horizontal="center" vertical="center"/>
    </xf>
    <xf numFmtId="0" fontId="25" fillId="3" borderId="10" xfId="0" applyFont="1" applyFill="1" applyBorder="1" applyAlignment="1">
      <alignment horizontal="center" vertical="center" wrapText="1"/>
    </xf>
    <xf numFmtId="0" fontId="25" fillId="3" borderId="10" xfId="0" applyFont="1" applyFill="1" applyBorder="1" applyAlignment="1">
      <alignment horizontal="justify" vertical="center" wrapText="1"/>
    </xf>
    <xf numFmtId="0" fontId="25" fillId="3" borderId="3" xfId="0" applyFont="1" applyFill="1" applyBorder="1" applyAlignment="1">
      <alignment horizontal="center" vertical="center"/>
    </xf>
    <xf numFmtId="164" fontId="25" fillId="3" borderId="3" xfId="0" applyNumberFormat="1" applyFont="1" applyFill="1" applyBorder="1" applyAlignment="1">
      <alignment horizontal="center" vertical="center" wrapText="1"/>
    </xf>
    <xf numFmtId="15" fontId="25" fillId="3" borderId="3" xfId="0" applyNumberFormat="1" applyFont="1" applyFill="1" applyBorder="1" applyAlignment="1">
      <alignment horizontal="center" vertical="center"/>
    </xf>
    <xf numFmtId="0" fontId="25" fillId="0" borderId="3" xfId="0" applyFont="1" applyBorder="1" applyAlignment="1">
      <alignment vertical="center" wrapText="1"/>
    </xf>
    <xf numFmtId="9" fontId="25" fillId="3" borderId="3" xfId="0" applyNumberFormat="1" applyFont="1" applyFill="1" applyBorder="1" applyAlignment="1">
      <alignment horizontal="center" vertical="center"/>
    </xf>
    <xf numFmtId="0" fontId="38" fillId="11" borderId="3" xfId="0" applyFont="1" applyFill="1" applyBorder="1" applyAlignment="1">
      <alignment horizontal="center" vertical="center" wrapText="1"/>
    </xf>
    <xf numFmtId="0" fontId="38" fillId="13" borderId="10" xfId="0" applyFont="1" applyFill="1" applyBorder="1" applyAlignment="1">
      <alignment horizontal="center" vertical="center"/>
    </xf>
    <xf numFmtId="0" fontId="34" fillId="0" borderId="0" xfId="0" applyFont="1" applyAlignment="1">
      <alignment horizontal="center" vertical="center"/>
    </xf>
    <xf numFmtId="164" fontId="25" fillId="3" borderId="1" xfId="0" applyNumberFormat="1" applyFont="1" applyFill="1" applyBorder="1" applyAlignment="1">
      <alignment horizontal="center" vertical="center" wrapText="1"/>
    </xf>
    <xf numFmtId="0" fontId="25" fillId="0" borderId="1" xfId="0" applyFont="1" applyBorder="1" applyAlignment="1">
      <alignment vertical="center" wrapText="1"/>
    </xf>
    <xf numFmtId="0" fontId="40" fillId="3" borderId="1" xfId="0" applyFont="1" applyFill="1" applyBorder="1" applyAlignment="1">
      <alignment horizontal="justify" vertical="center" wrapText="1"/>
    </xf>
    <xf numFmtId="0" fontId="19" fillId="12" borderId="34" xfId="0" applyFont="1" applyFill="1" applyBorder="1" applyAlignment="1">
      <alignment horizontal="justify" vertical="center" wrapText="1"/>
    </xf>
    <xf numFmtId="0" fontId="19" fillId="12" borderId="35" xfId="0" applyFont="1" applyFill="1" applyBorder="1" applyAlignment="1">
      <alignment horizontal="justify" vertical="center" wrapText="1"/>
    </xf>
    <xf numFmtId="0" fontId="18" fillId="12" borderId="35" xfId="0" applyFont="1" applyFill="1" applyBorder="1" applyAlignment="1">
      <alignment horizontal="justify" vertical="center" wrapText="1"/>
    </xf>
    <xf numFmtId="0" fontId="18" fillId="12" borderId="36" xfId="0" applyFont="1" applyFill="1" applyBorder="1" applyAlignment="1">
      <alignment horizontal="justify" vertical="center" wrapText="1"/>
    </xf>
    <xf numFmtId="0" fontId="28" fillId="0" borderId="0" xfId="0" applyFont="1" applyAlignment="1">
      <alignment horizontal="center" wrapText="1"/>
    </xf>
    <xf numFmtId="0" fontId="28" fillId="0" borderId="0" xfId="0" applyFont="1" applyAlignment="1">
      <alignment horizontal="center"/>
    </xf>
    <xf numFmtId="0" fontId="14" fillId="0" borderId="0" xfId="0" applyFont="1" applyAlignment="1">
      <alignment horizontal="center" wrapText="1"/>
    </xf>
    <xf numFmtId="0" fontId="14" fillId="0" borderId="0" xfId="0" applyFont="1" applyAlignment="1">
      <alignment horizontal="center"/>
    </xf>
    <xf numFmtId="0" fontId="18" fillId="17" borderId="3" xfId="2" applyFont="1" applyFill="1" applyBorder="1" applyAlignment="1">
      <alignment horizontal="center" vertical="center" wrapText="1"/>
    </xf>
    <xf numFmtId="0" fontId="18" fillId="17" borderId="4" xfId="2" applyFont="1" applyFill="1" applyBorder="1" applyAlignment="1">
      <alignment horizontal="center" vertical="center" wrapText="1"/>
    </xf>
    <xf numFmtId="164" fontId="25" fillId="17" borderId="1" xfId="0" applyNumberFormat="1" applyFont="1" applyFill="1" applyBorder="1" applyAlignment="1">
      <alignment horizontal="center" vertical="center"/>
    </xf>
    <xf numFmtId="0" fontId="25" fillId="11" borderId="1" xfId="0" applyFont="1" applyFill="1" applyBorder="1" applyAlignment="1">
      <alignment horizontal="center" vertical="center"/>
    </xf>
    <xf numFmtId="0" fontId="25" fillId="3" borderId="46" xfId="0" applyFont="1" applyFill="1" applyBorder="1" applyAlignment="1">
      <alignment horizontal="justify" vertical="center" wrapText="1"/>
    </xf>
    <xf numFmtId="164" fontId="25" fillId="17" borderId="3" xfId="0" applyNumberFormat="1" applyFont="1" applyFill="1" applyBorder="1" applyAlignment="1">
      <alignment horizontal="center" vertical="center" wrapText="1"/>
    </xf>
    <xf numFmtId="0" fontId="25" fillId="12" borderId="34" xfId="0" applyFont="1" applyFill="1" applyBorder="1" applyAlignment="1">
      <alignment horizontal="center" vertical="center"/>
    </xf>
    <xf numFmtId="0" fontId="25" fillId="12" borderId="35" xfId="0" applyFont="1" applyFill="1" applyBorder="1" applyAlignment="1">
      <alignment horizontal="center" vertical="center"/>
    </xf>
    <xf numFmtId="0" fontId="25" fillId="12" borderId="22" xfId="0" applyFont="1" applyFill="1" applyBorder="1" applyAlignment="1">
      <alignment horizontal="center" vertical="center"/>
    </xf>
    <xf numFmtId="0" fontId="25" fillId="12" borderId="33" xfId="0" applyFont="1" applyFill="1" applyBorder="1" applyAlignment="1">
      <alignment horizontal="center" vertical="center"/>
    </xf>
    <xf numFmtId="0" fontId="25" fillId="12" borderId="36" xfId="0" applyFont="1" applyFill="1" applyBorder="1" applyAlignment="1">
      <alignment horizontal="center" vertical="center"/>
    </xf>
    <xf numFmtId="0" fontId="25" fillId="3" borderId="24" xfId="0" applyFont="1" applyFill="1" applyBorder="1" applyAlignment="1">
      <alignment horizontal="center" vertical="center" wrapText="1"/>
    </xf>
    <xf numFmtId="0" fontId="25" fillId="3" borderId="24" xfId="0" applyFont="1" applyFill="1" applyBorder="1" applyAlignment="1">
      <alignment horizontal="center" vertical="center"/>
    </xf>
    <xf numFmtId="0" fontId="25" fillId="3" borderId="24" xfId="0" applyFont="1" applyFill="1" applyBorder="1" applyAlignment="1">
      <alignment horizontal="justify" vertical="center" wrapText="1"/>
    </xf>
    <xf numFmtId="0" fontId="25" fillId="3" borderId="4" xfId="0" applyFont="1" applyFill="1" applyBorder="1" applyAlignment="1">
      <alignment horizontal="justify" vertical="center" wrapText="1"/>
    </xf>
    <xf numFmtId="0" fontId="25" fillId="3" borderId="4" xfId="0" applyFont="1" applyFill="1" applyBorder="1" applyAlignment="1">
      <alignment horizontal="center" vertical="center" wrapText="1"/>
    </xf>
    <xf numFmtId="164" fontId="25" fillId="17" borderId="1" xfId="0" applyNumberFormat="1" applyFont="1" applyFill="1" applyBorder="1" applyAlignment="1">
      <alignment horizontal="center" vertical="center" wrapText="1"/>
    </xf>
    <xf numFmtId="0" fontId="25" fillId="0" borderId="24" xfId="0" applyFont="1" applyBorder="1" applyAlignment="1">
      <alignment horizontal="justify" vertical="center" wrapText="1"/>
    </xf>
    <xf numFmtId="0" fontId="25" fillId="13" borderId="24" xfId="0" applyFont="1" applyFill="1" applyBorder="1" applyAlignment="1">
      <alignment horizontal="center" vertical="center"/>
    </xf>
    <xf numFmtId="0" fontId="25" fillId="3" borderId="46" xfId="0" applyFont="1" applyFill="1" applyBorder="1" applyAlignment="1">
      <alignment horizontal="center" vertical="center" wrapText="1"/>
    </xf>
    <xf numFmtId="0" fontId="25" fillId="3" borderId="46" xfId="0" applyFont="1" applyFill="1" applyBorder="1" applyAlignment="1">
      <alignment horizontal="center" vertical="center"/>
    </xf>
    <xf numFmtId="0" fontId="25" fillId="0" borderId="46" xfId="0" applyFont="1" applyBorder="1" applyAlignment="1">
      <alignment horizontal="justify" vertical="center" wrapText="1"/>
    </xf>
    <xf numFmtId="0" fontId="25" fillId="13" borderId="46" xfId="0" applyFont="1" applyFill="1" applyBorder="1" applyAlignment="1">
      <alignment horizontal="center" vertical="center"/>
    </xf>
    <xf numFmtId="0" fontId="25" fillId="13" borderId="10" xfId="0" applyFont="1" applyFill="1" applyBorder="1" applyAlignment="1">
      <alignment horizontal="center" vertical="center"/>
    </xf>
    <xf numFmtId="0" fontId="25" fillId="0" borderId="1" xfId="0" applyFont="1" applyFill="1" applyBorder="1" applyAlignment="1">
      <alignment horizontal="justify" vertical="center" wrapText="1"/>
    </xf>
    <xf numFmtId="0" fontId="40" fillId="3" borderId="47" xfId="0" applyFont="1" applyFill="1" applyBorder="1" applyAlignment="1">
      <alignment horizontal="left" vertical="center" wrapText="1"/>
    </xf>
    <xf numFmtId="0" fontId="40" fillId="3" borderId="35" xfId="0" applyFont="1" applyFill="1" applyBorder="1" applyAlignment="1">
      <alignment horizontal="left" vertical="center" wrapText="1"/>
    </xf>
    <xf numFmtId="0" fontId="40" fillId="3" borderId="37" xfId="0" applyFont="1" applyFill="1" applyBorder="1" applyAlignment="1">
      <alignment horizontal="left" vertical="center" wrapText="1"/>
    </xf>
    <xf numFmtId="0" fontId="40" fillId="17" borderId="29" xfId="0" applyFont="1" applyFill="1" applyBorder="1" applyAlignment="1">
      <alignment horizontal="left" vertical="center" wrapText="1"/>
    </xf>
    <xf numFmtId="0" fontId="26" fillId="17" borderId="0" xfId="0" applyFont="1" applyFill="1" applyAlignment="1">
      <alignment horizontal="center"/>
    </xf>
    <xf numFmtId="0" fontId="1" fillId="17" borderId="0" xfId="0" applyFont="1" applyFill="1" applyAlignment="1">
      <alignment horizontal="center"/>
    </xf>
    <xf numFmtId="0" fontId="21" fillId="2" borderId="48" xfId="2" applyFont="1" applyFill="1" applyBorder="1" applyAlignment="1">
      <alignment horizontal="left" vertical="center" wrapText="1"/>
    </xf>
    <xf numFmtId="0" fontId="21" fillId="2" borderId="22" xfId="2" applyFont="1" applyFill="1" applyBorder="1" applyAlignment="1">
      <alignment horizontal="left" vertical="center" wrapText="1"/>
    </xf>
    <xf numFmtId="0" fontId="21" fillId="2" borderId="49" xfId="2" applyFont="1" applyFill="1" applyBorder="1" applyAlignment="1">
      <alignment horizontal="left" vertical="center" wrapText="1"/>
    </xf>
    <xf numFmtId="0" fontId="21" fillId="2" borderId="50" xfId="2" applyFont="1" applyFill="1" applyBorder="1" applyAlignment="1">
      <alignment horizontal="left" vertical="center" wrapText="1"/>
    </xf>
    <xf numFmtId="0" fontId="21" fillId="2" borderId="33" xfId="2" applyFont="1" applyFill="1" applyBorder="1" applyAlignment="1">
      <alignment horizontal="left" vertical="center" wrapText="1"/>
    </xf>
    <xf numFmtId="0" fontId="21" fillId="2" borderId="38" xfId="2" applyFont="1" applyFill="1" applyBorder="1" applyAlignment="1">
      <alignment horizontal="left" vertical="center" wrapText="1"/>
    </xf>
    <xf numFmtId="0" fontId="34" fillId="3" borderId="3" xfId="0" applyFont="1" applyFill="1" applyBorder="1" applyAlignment="1">
      <alignment horizontal="center" vertical="center"/>
    </xf>
    <xf numFmtId="0" fontId="34" fillId="3" borderId="3" xfId="0" applyFont="1" applyFill="1" applyBorder="1" applyAlignment="1">
      <alignment horizontal="center" vertical="center" wrapText="1"/>
    </xf>
    <xf numFmtId="0" fontId="34" fillId="0" borderId="7" xfId="0" applyFont="1" applyBorder="1" applyAlignment="1">
      <alignment horizontal="justify" vertical="center" wrapText="1"/>
    </xf>
    <xf numFmtId="0" fontId="25" fillId="0" borderId="3" xfId="0" applyFont="1" applyBorder="1" applyAlignment="1" applyProtection="1">
      <alignment horizontal="center" vertical="center" wrapText="1"/>
      <protection locked="0"/>
    </xf>
    <xf numFmtId="0" fontId="25" fillId="0" borderId="1" xfId="0" applyFont="1" applyBorder="1" applyAlignment="1" applyProtection="1">
      <alignment horizontal="justify" vertical="center" wrapText="1"/>
      <protection locked="0"/>
    </xf>
    <xf numFmtId="0" fontId="25" fillId="0" borderId="1" xfId="2" applyFont="1" applyBorder="1" applyAlignment="1" applyProtection="1">
      <alignment horizontal="justify" vertical="center" wrapText="1"/>
      <protection locked="0"/>
    </xf>
    <xf numFmtId="165" fontId="25" fillId="0" borderId="2" xfId="0" applyNumberFormat="1" applyFont="1" applyBorder="1" applyAlignment="1">
      <alignment horizontal="center" vertical="center"/>
    </xf>
    <xf numFmtId="165" fontId="34" fillId="3" borderId="1" xfId="0" applyNumberFormat="1" applyFont="1" applyFill="1" applyBorder="1" applyAlignment="1">
      <alignment horizontal="center" vertical="center" wrapText="1"/>
    </xf>
    <xf numFmtId="0" fontId="25" fillId="3" borderId="1" xfId="2" applyFont="1" applyFill="1" applyBorder="1" applyAlignment="1">
      <alignment horizontal="justify" vertical="center" wrapText="1"/>
    </xf>
    <xf numFmtId="9" fontId="34" fillId="3" borderId="1" xfId="1" applyFont="1" applyFill="1" applyBorder="1" applyAlignment="1">
      <alignment horizontal="center" vertical="center"/>
    </xf>
    <xf numFmtId="0" fontId="34" fillId="3" borderId="24" xfId="0" applyFont="1" applyFill="1" applyBorder="1" applyAlignment="1">
      <alignment horizontal="justify" vertical="center" wrapText="1"/>
    </xf>
    <xf numFmtId="0" fontId="35" fillId="3" borderId="3" xfId="0" applyFont="1" applyFill="1" applyBorder="1" applyAlignment="1">
      <alignment horizontal="center" vertical="center"/>
    </xf>
    <xf numFmtId="0" fontId="34" fillId="3" borderId="10" xfId="0" applyFont="1" applyFill="1" applyBorder="1" applyAlignment="1">
      <alignment horizontal="center" vertical="center"/>
    </xf>
    <xf numFmtId="0" fontId="34" fillId="3" borderId="10" xfId="0" applyFont="1" applyFill="1" applyBorder="1" applyAlignment="1">
      <alignment horizontal="center" vertical="center" wrapText="1"/>
    </xf>
    <xf numFmtId="0" fontId="25" fillId="0" borderId="4" xfId="0" applyFont="1" applyBorder="1" applyAlignment="1" applyProtection="1">
      <alignment horizontal="center" vertical="center" wrapText="1"/>
      <protection locked="0"/>
    </xf>
    <xf numFmtId="0" fontId="25" fillId="3" borderId="4" xfId="0" applyFont="1" applyFill="1" applyBorder="1" applyAlignment="1">
      <alignment horizontal="justify" vertical="center" wrapText="1"/>
    </xf>
    <xf numFmtId="0" fontId="34" fillId="3" borderId="10" xfId="0" applyFont="1" applyFill="1" applyBorder="1" applyAlignment="1">
      <alignment horizontal="justify" vertical="center" wrapText="1"/>
    </xf>
    <xf numFmtId="0" fontId="35" fillId="3" borderId="10" xfId="0" applyFont="1" applyFill="1" applyBorder="1" applyAlignment="1">
      <alignment horizontal="center" vertical="center"/>
    </xf>
    <xf numFmtId="0" fontId="25" fillId="0" borderId="3" xfId="0" applyFont="1" applyBorder="1" applyAlignment="1" applyProtection="1">
      <alignment horizontal="justify" vertical="center" wrapText="1"/>
      <protection locked="0"/>
    </xf>
    <xf numFmtId="0" fontId="25" fillId="0" borderId="3" xfId="2" applyFont="1" applyBorder="1" applyAlignment="1" applyProtection="1">
      <alignment horizontal="justify" vertical="center" wrapText="1"/>
      <protection locked="0"/>
    </xf>
    <xf numFmtId="0" fontId="25" fillId="0" borderId="3" xfId="0" applyFont="1" applyBorder="1" applyAlignment="1" applyProtection="1">
      <alignment horizontal="center" vertical="center" wrapText="1"/>
      <protection locked="0"/>
    </xf>
    <xf numFmtId="165" fontId="25" fillId="0" borderId="7" xfId="0" applyNumberFormat="1" applyFont="1" applyBorder="1" applyAlignment="1">
      <alignment horizontal="center" vertical="center"/>
    </xf>
    <xf numFmtId="0" fontId="34" fillId="3" borderId="1" xfId="0" applyFont="1" applyFill="1" applyBorder="1" applyAlignment="1">
      <alignment horizontal="justify" vertical="center" wrapText="1"/>
    </xf>
    <xf numFmtId="9" fontId="34" fillId="3" borderId="3" xfId="1" applyFont="1" applyFill="1" applyBorder="1" applyAlignment="1">
      <alignment horizontal="center" vertical="center"/>
    </xf>
    <xf numFmtId="0" fontId="34" fillId="3" borderId="46" xfId="0" applyFont="1" applyFill="1" applyBorder="1" applyAlignment="1">
      <alignment horizontal="justify" vertical="center" wrapText="1"/>
    </xf>
    <xf numFmtId="0" fontId="42" fillId="12" borderId="34" xfId="0" applyFont="1" applyFill="1" applyBorder="1" applyAlignment="1">
      <alignment horizontal="center" vertical="center" wrapText="1"/>
    </xf>
    <xf numFmtId="0" fontId="42" fillId="12" borderId="35" xfId="0" applyFont="1" applyFill="1" applyBorder="1" applyAlignment="1">
      <alignment horizontal="center" vertical="center" wrapText="1"/>
    </xf>
    <xf numFmtId="0" fontId="42" fillId="12" borderId="36" xfId="0" applyFont="1" applyFill="1" applyBorder="1" applyAlignment="1">
      <alignment horizontal="center" vertical="center" wrapText="1"/>
    </xf>
    <xf numFmtId="0" fontId="34" fillId="3" borderId="4" xfId="0" applyFont="1" applyFill="1" applyBorder="1" applyAlignment="1">
      <alignment horizontal="center" vertical="center"/>
    </xf>
    <xf numFmtId="0" fontId="34" fillId="0" borderId="12" xfId="0" applyFont="1" applyBorder="1" applyAlignment="1">
      <alignment horizontal="justify" vertical="center" wrapText="1"/>
    </xf>
    <xf numFmtId="0" fontId="25" fillId="0" borderId="10" xfId="0" applyFont="1" applyBorder="1" applyAlignment="1" applyProtection="1">
      <alignment horizontal="center" vertical="center" wrapText="1"/>
      <protection locked="0"/>
    </xf>
    <xf numFmtId="0" fontId="25" fillId="0" borderId="4" xfId="0" applyFont="1" applyBorder="1" applyAlignment="1" applyProtection="1">
      <alignment horizontal="justify" vertical="center" wrapText="1"/>
      <protection locked="0"/>
    </xf>
    <xf numFmtId="0" fontId="25" fillId="0" borderId="4" xfId="2" applyFont="1" applyBorder="1" applyAlignment="1" applyProtection="1">
      <alignment horizontal="justify" vertical="center" wrapText="1"/>
      <protection locked="0"/>
    </xf>
    <xf numFmtId="165" fontId="25" fillId="0" borderId="5" xfId="0" applyNumberFormat="1" applyFont="1" applyBorder="1" applyAlignment="1">
      <alignment horizontal="center" vertical="center"/>
    </xf>
    <xf numFmtId="0" fontId="34" fillId="3" borderId="1" xfId="0" applyFont="1" applyFill="1" applyBorder="1" applyAlignment="1">
      <alignment horizontal="center" vertical="center"/>
    </xf>
    <xf numFmtId="0" fontId="34" fillId="0" borderId="3" xfId="0" applyFont="1" applyBorder="1" applyAlignment="1">
      <alignment horizontal="left" vertical="center" wrapText="1"/>
    </xf>
    <xf numFmtId="0" fontId="35" fillId="3" borderId="4" xfId="0" applyFont="1" applyFill="1" applyBorder="1" applyAlignment="1">
      <alignment horizontal="center" vertical="center"/>
    </xf>
    <xf numFmtId="0" fontId="25" fillId="0" borderId="3" xfId="0" applyFont="1" applyBorder="1" applyAlignment="1" applyProtection="1">
      <alignment horizontal="justify" vertical="center" wrapText="1"/>
      <protection locked="0"/>
    </xf>
    <xf numFmtId="0" fontId="25" fillId="0" borderId="10" xfId="0" applyFont="1" applyBorder="1" applyAlignment="1" applyProtection="1">
      <alignment horizontal="justify" vertical="center" wrapText="1"/>
      <protection locked="0"/>
    </xf>
    <xf numFmtId="165" fontId="34" fillId="3" borderId="1" xfId="0" applyNumberFormat="1" applyFont="1" applyFill="1" applyBorder="1" applyAlignment="1">
      <alignment horizontal="center" vertical="center"/>
    </xf>
    <xf numFmtId="0" fontId="34" fillId="3" borderId="12" xfId="0" applyFont="1" applyFill="1" applyBorder="1" applyAlignment="1">
      <alignment horizontal="justify" vertical="center" wrapText="1"/>
    </xf>
    <xf numFmtId="0" fontId="25" fillId="0" borderId="7" xfId="0" applyFont="1" applyBorder="1" applyAlignment="1" applyProtection="1">
      <alignment horizontal="center" vertical="center" wrapText="1"/>
      <protection locked="0"/>
    </xf>
    <xf numFmtId="0" fontId="43" fillId="0" borderId="1" xfId="0" applyFont="1" applyBorder="1" applyAlignment="1">
      <alignment horizontal="justify" vertical="center" wrapText="1"/>
    </xf>
    <xf numFmtId="0" fontId="34" fillId="0" borderId="24" xfId="0" applyFont="1" applyBorder="1" applyAlignment="1">
      <alignment horizontal="justify" vertical="center" wrapText="1"/>
    </xf>
    <xf numFmtId="0" fontId="25" fillId="0" borderId="12" xfId="0" applyFont="1" applyBorder="1" applyAlignment="1" applyProtection="1">
      <alignment horizontal="center" vertical="center" wrapText="1"/>
      <protection locked="0"/>
    </xf>
    <xf numFmtId="0" fontId="34" fillId="3" borderId="4" xfId="0" applyFont="1" applyFill="1" applyBorder="1" applyAlignment="1">
      <alignment horizontal="center" vertical="center" wrapText="1"/>
    </xf>
    <xf numFmtId="0" fontId="25" fillId="0" borderId="5" xfId="0" applyFont="1" applyBorder="1" applyAlignment="1" applyProtection="1">
      <alignment horizontal="center" vertical="center" wrapText="1"/>
      <protection locked="0"/>
    </xf>
    <xf numFmtId="0" fontId="34" fillId="0" borderId="1" xfId="0" applyFont="1" applyBorder="1" applyAlignment="1">
      <alignment horizontal="left" vertical="center" wrapText="1"/>
    </xf>
    <xf numFmtId="0" fontId="34" fillId="0" borderId="46" xfId="0" applyFont="1" applyBorder="1" applyAlignment="1">
      <alignment horizontal="justify" vertical="center" wrapText="1"/>
    </xf>
    <xf numFmtId="0" fontId="42" fillId="12" borderId="22" xfId="0" applyFont="1" applyFill="1" applyBorder="1" applyAlignment="1">
      <alignment horizontal="center" vertical="center" wrapText="1"/>
    </xf>
    <xf numFmtId="165" fontId="34" fillId="0" borderId="4" xfId="0" applyNumberFormat="1" applyFont="1" applyBorder="1" applyAlignment="1">
      <alignment horizontal="center" vertical="center"/>
    </xf>
    <xf numFmtId="9" fontId="34" fillId="3" borderId="10" xfId="1" applyFont="1" applyFill="1" applyBorder="1" applyAlignment="1">
      <alignment horizontal="center" vertical="center"/>
    </xf>
    <xf numFmtId="0" fontId="25" fillId="3" borderId="10" xfId="0" applyFont="1" applyFill="1" applyBorder="1" applyAlignment="1">
      <alignment horizontal="justify" vertical="top" wrapText="1"/>
    </xf>
    <xf numFmtId="0" fontId="34" fillId="0" borderId="1" xfId="0" applyFont="1" applyBorder="1" applyAlignment="1">
      <alignment horizontal="center" vertical="center" wrapText="1"/>
    </xf>
    <xf numFmtId="0" fontId="35" fillId="3" borderId="1" xfId="0" applyFont="1" applyFill="1" applyBorder="1" applyAlignment="1">
      <alignment horizontal="center" vertical="center"/>
    </xf>
    <xf numFmtId="0" fontId="34" fillId="0" borderId="1" xfId="0" applyFont="1" applyBorder="1" applyAlignment="1">
      <alignment horizontal="center" vertical="center" wrapText="1"/>
    </xf>
    <xf numFmtId="9" fontId="34" fillId="3" borderId="46" xfId="1" applyFont="1" applyFill="1" applyBorder="1" applyAlignment="1">
      <alignment horizontal="center" vertical="center"/>
    </xf>
    <xf numFmtId="0" fontId="25" fillId="3" borderId="46" xfId="0" applyFont="1" applyFill="1" applyBorder="1" applyAlignment="1">
      <alignment horizontal="justify" vertical="top" wrapText="1"/>
    </xf>
    <xf numFmtId="0" fontId="42" fillId="12" borderId="33" xfId="0" applyFont="1" applyFill="1" applyBorder="1" applyAlignment="1">
      <alignment horizontal="center" vertical="center" wrapText="1"/>
    </xf>
    <xf numFmtId="0" fontId="42" fillId="12" borderId="38" xfId="0" applyFont="1" applyFill="1" applyBorder="1" applyAlignment="1">
      <alignment horizontal="center" vertical="center" wrapText="1"/>
    </xf>
    <xf numFmtId="0" fontId="34" fillId="3" borderId="1" xfId="0" applyFont="1" applyFill="1" applyBorder="1" applyAlignment="1">
      <alignment horizontal="center" vertical="center" wrapText="1"/>
    </xf>
    <xf numFmtId="0" fontId="25" fillId="0" borderId="45" xfId="0" applyFont="1" applyBorder="1" applyAlignment="1" applyProtection="1">
      <alignment horizontal="justify" vertical="center" wrapText="1"/>
      <protection locked="0"/>
    </xf>
    <xf numFmtId="9" fontId="25" fillId="3" borderId="1" xfId="1" applyFont="1" applyFill="1" applyBorder="1" applyAlignment="1">
      <alignment horizontal="center" vertical="center"/>
    </xf>
    <xf numFmtId="0" fontId="34" fillId="0" borderId="1" xfId="0" applyFont="1" applyBorder="1" applyAlignment="1">
      <alignment horizontal="justify" vertical="center" wrapText="1"/>
    </xf>
    <xf numFmtId="0" fontId="14" fillId="0" borderId="0" xfId="0" applyFont="1" applyAlignment="1">
      <alignment horizontal="center" vertical="center" wrapText="1"/>
    </xf>
    <xf numFmtId="0" fontId="14" fillId="0" borderId="0" xfId="0" applyFont="1"/>
    <xf numFmtId="0" fontId="26" fillId="0" borderId="1" xfId="0" applyFont="1" applyBorder="1" applyAlignment="1">
      <alignment vertical="center"/>
    </xf>
    <xf numFmtId="0" fontId="26" fillId="0" borderId="1" xfId="0" applyFont="1" applyBorder="1"/>
    <xf numFmtId="0" fontId="26" fillId="0" borderId="0" xfId="0" applyFont="1"/>
    <xf numFmtId="0" fontId="28" fillId="0" borderId="1" xfId="0" applyFont="1" applyBorder="1" applyAlignment="1">
      <alignment horizontal="center"/>
    </xf>
    <xf numFmtId="0" fontId="28" fillId="0" borderId="1" xfId="0" applyFont="1" applyBorder="1" applyAlignment="1">
      <alignment horizontal="center" vertical="center"/>
    </xf>
    <xf numFmtId="0" fontId="32" fillId="0" borderId="51" xfId="0" applyFont="1" applyBorder="1" applyAlignment="1">
      <alignment horizontal="center"/>
    </xf>
    <xf numFmtId="0" fontId="32" fillId="0" borderId="52" xfId="0" applyFont="1" applyBorder="1" applyAlignment="1">
      <alignment horizontal="center"/>
    </xf>
    <xf numFmtId="0" fontId="32" fillId="0" borderId="53" xfId="0" applyFont="1" applyBorder="1" applyAlignment="1">
      <alignment horizontal="center"/>
    </xf>
    <xf numFmtId="0" fontId="32" fillId="0" borderId="54" xfId="0" applyFont="1" applyBorder="1" applyAlignment="1">
      <alignment horizontal="center"/>
    </xf>
    <xf numFmtId="0" fontId="32" fillId="0" borderId="0" xfId="0" applyFont="1" applyAlignment="1">
      <alignment horizontal="center"/>
    </xf>
    <xf numFmtId="0" fontId="32" fillId="0" borderId="55" xfId="0" applyFont="1" applyBorder="1" applyAlignment="1">
      <alignment horizontal="center"/>
    </xf>
    <xf numFmtId="0" fontId="17" fillId="0" borderId="1" xfId="0" applyFont="1" applyBorder="1" applyAlignment="1">
      <alignment horizontal="center" vertical="center"/>
    </xf>
    <xf numFmtId="0" fontId="42" fillId="0" borderId="0" xfId="0" applyFont="1"/>
    <xf numFmtId="0" fontId="38" fillId="2" borderId="3" xfId="2" applyFont="1" applyFill="1" applyBorder="1" applyAlignment="1">
      <alignment horizontal="center" vertical="center" wrapText="1"/>
    </xf>
    <xf numFmtId="0" fontId="38" fillId="9" borderId="2" xfId="2" applyFont="1" applyFill="1" applyBorder="1" applyAlignment="1">
      <alignment horizontal="center" vertical="center" wrapText="1"/>
    </xf>
    <xf numFmtId="0" fontId="38" fillId="9" borderId="44" xfId="2" applyFont="1" applyFill="1" applyBorder="1" applyAlignment="1">
      <alignment horizontal="center" vertical="center" wrapText="1"/>
    </xf>
    <xf numFmtId="0" fontId="38" fillId="9" borderId="45" xfId="2" applyFont="1" applyFill="1" applyBorder="1" applyAlignment="1">
      <alignment horizontal="center" vertical="center" wrapText="1"/>
    </xf>
    <xf numFmtId="0" fontId="32" fillId="0" borderId="0" xfId="0" applyFont="1" applyAlignment="1">
      <alignment horizontal="center" vertical="center"/>
    </xf>
    <xf numFmtId="0" fontId="38" fillId="2" borderId="4" xfId="2" applyFont="1" applyFill="1" applyBorder="1" applyAlignment="1">
      <alignment horizontal="center" vertical="center" wrapText="1"/>
    </xf>
    <xf numFmtId="0" fontId="38" fillId="9" borderId="1" xfId="2" applyFont="1" applyFill="1" applyBorder="1" applyAlignment="1">
      <alignment horizontal="center" vertical="center" wrapText="1"/>
    </xf>
    <xf numFmtId="9" fontId="38" fillId="9" borderId="1" xfId="1" applyFont="1" applyFill="1" applyBorder="1" applyAlignment="1">
      <alignment horizontal="center" vertical="center" wrapText="1"/>
    </xf>
    <xf numFmtId="0" fontId="38" fillId="10" borderId="1" xfId="2" applyFont="1" applyFill="1" applyBorder="1" applyAlignment="1">
      <alignment horizontal="center" vertical="center" wrapText="1"/>
    </xf>
    <xf numFmtId="0" fontId="39" fillId="2" borderId="26" xfId="0" applyFont="1" applyFill="1" applyBorder="1" applyAlignment="1">
      <alignment horizontal="left" vertical="center"/>
    </xf>
    <xf numFmtId="0" fontId="39" fillId="2" borderId="56" xfId="0" applyFont="1" applyFill="1" applyBorder="1" applyAlignment="1">
      <alignment horizontal="left" vertical="center"/>
    </xf>
    <xf numFmtId="0" fontId="39" fillId="2" borderId="25" xfId="0" applyFont="1" applyFill="1" applyBorder="1" applyAlignment="1">
      <alignment horizontal="left" vertical="center"/>
    </xf>
    <xf numFmtId="0" fontId="34" fillId="0" borderId="23" xfId="0" applyFont="1" applyBorder="1" applyAlignment="1">
      <alignment horizontal="center" vertical="center"/>
    </xf>
    <xf numFmtId="0" fontId="34" fillId="0" borderId="24" xfId="0" applyFont="1" applyBorder="1" applyAlignment="1">
      <alignment horizontal="center" vertical="center"/>
    </xf>
    <xf numFmtId="0" fontId="34" fillId="0" borderId="24" xfId="0" applyFont="1" applyBorder="1" applyAlignment="1">
      <alignment horizontal="center" vertical="center" wrapText="1"/>
    </xf>
    <xf numFmtId="15" fontId="34" fillId="0" borderId="24" xfId="0" applyNumberFormat="1" applyFont="1" applyBorder="1" applyAlignment="1">
      <alignment horizontal="center" vertical="center"/>
    </xf>
    <xf numFmtId="165" fontId="25" fillId="0" borderId="24" xfId="0" applyNumberFormat="1" applyFont="1" applyBorder="1" applyAlignment="1">
      <alignment horizontal="center" vertical="center" wrapText="1"/>
    </xf>
    <xf numFmtId="0" fontId="25" fillId="0" borderId="24" xfId="0" applyFont="1" applyBorder="1" applyAlignment="1">
      <alignment horizontal="center" vertical="center" wrapText="1"/>
    </xf>
    <xf numFmtId="0" fontId="34" fillId="0" borderId="24" xfId="0" applyFont="1" applyBorder="1" applyAlignment="1">
      <alignment horizontal="left" vertical="center" wrapText="1"/>
    </xf>
    <xf numFmtId="9" fontId="25" fillId="0" borderId="24" xfId="1" applyFont="1" applyFill="1" applyBorder="1" applyAlignment="1">
      <alignment horizontal="center" vertical="center"/>
    </xf>
    <xf numFmtId="0" fontId="25" fillId="15" borderId="24" xfId="0" applyFont="1" applyFill="1" applyBorder="1" applyAlignment="1">
      <alignment horizontal="center" vertical="center" wrapText="1"/>
    </xf>
    <xf numFmtId="0" fontId="34" fillId="0" borderId="24" xfId="0" applyFont="1" applyBorder="1" applyAlignment="1">
      <alignment horizontal="left" vertical="top" wrapText="1"/>
    </xf>
    <xf numFmtId="0" fontId="34" fillId="0" borderId="29" xfId="0" applyFont="1" applyBorder="1" applyAlignment="1">
      <alignment horizontal="center" vertical="center"/>
    </xf>
    <xf numFmtId="15" fontId="34" fillId="0" borderId="10" xfId="0" applyNumberFormat="1" applyFont="1" applyBorder="1" applyAlignment="1">
      <alignment horizontal="center" vertical="center"/>
    </xf>
    <xf numFmtId="165" fontId="25" fillId="0" borderId="10" xfId="0" applyNumberFormat="1" applyFont="1" applyBorder="1" applyAlignment="1">
      <alignment horizontal="center" vertical="center" wrapText="1"/>
    </xf>
    <xf numFmtId="0" fontId="34" fillId="0" borderId="10" xfId="0" applyFont="1" applyBorder="1" applyAlignment="1">
      <alignment horizontal="left" vertical="center" wrapText="1"/>
    </xf>
    <xf numFmtId="9" fontId="25" fillId="0" borderId="10" xfId="1" applyFont="1" applyFill="1" applyBorder="1" applyAlignment="1">
      <alignment horizontal="center" vertical="center"/>
    </xf>
    <xf numFmtId="0" fontId="25" fillId="15" borderId="10" xfId="0" applyFont="1" applyFill="1" applyBorder="1" applyAlignment="1">
      <alignment horizontal="center" vertical="center" wrapText="1"/>
    </xf>
    <xf numFmtId="0" fontId="34" fillId="0" borderId="10" xfId="0" applyFont="1" applyBorder="1" applyAlignment="1">
      <alignment horizontal="left" vertical="top" wrapText="1"/>
    </xf>
    <xf numFmtId="15" fontId="34" fillId="0" borderId="4" xfId="0" applyNumberFormat="1" applyFont="1" applyBorder="1" applyAlignment="1">
      <alignment horizontal="center" vertical="center"/>
    </xf>
    <xf numFmtId="165" fontId="25" fillId="0" borderId="4" xfId="0" applyNumberFormat="1" applyFont="1" applyBorder="1" applyAlignment="1">
      <alignment horizontal="center" vertical="center" wrapText="1"/>
    </xf>
    <xf numFmtId="0" fontId="34" fillId="0" borderId="4" xfId="0" applyFont="1" applyBorder="1" applyAlignment="1">
      <alignment horizontal="left" vertical="center" wrapText="1"/>
    </xf>
    <xf numFmtId="9" fontId="25" fillId="0" borderId="4" xfId="1" applyFont="1" applyFill="1" applyBorder="1" applyAlignment="1">
      <alignment horizontal="center" vertical="center"/>
    </xf>
    <xf numFmtId="0" fontId="25" fillId="15" borderId="4" xfId="0" applyFont="1" applyFill="1" applyBorder="1" applyAlignment="1">
      <alignment horizontal="center" vertical="center" wrapText="1"/>
    </xf>
    <xf numFmtId="0" fontId="0" fillId="0" borderId="0" xfId="0" applyAlignment="1">
      <alignment horizontal="center" vertical="center"/>
    </xf>
    <xf numFmtId="0" fontId="34" fillId="0" borderId="57" xfId="0" applyFont="1" applyBorder="1" applyAlignment="1">
      <alignment horizontal="center" vertical="center"/>
    </xf>
    <xf numFmtId="0" fontId="34" fillId="0" borderId="46" xfId="0" applyFont="1" applyBorder="1" applyAlignment="1">
      <alignment horizontal="center" vertical="center"/>
    </xf>
    <xf numFmtId="0" fontId="34" fillId="0" borderId="46" xfId="0" applyFont="1" applyBorder="1" applyAlignment="1">
      <alignment horizontal="center" vertical="center" wrapText="1"/>
    </xf>
    <xf numFmtId="0" fontId="34" fillId="0" borderId="3" xfId="0" applyFont="1" applyBorder="1" applyAlignment="1">
      <alignment horizontal="justify" vertical="center"/>
    </xf>
    <xf numFmtId="0" fontId="34" fillId="0" borderId="10" xfId="0" applyFont="1" applyBorder="1" applyAlignment="1">
      <alignment horizontal="center" vertical="center" wrapText="1"/>
    </xf>
    <xf numFmtId="15" fontId="34" fillId="0" borderId="10" xfId="0" applyNumberFormat="1" applyFont="1" applyBorder="1" applyAlignment="1">
      <alignment horizontal="center" vertical="center"/>
    </xf>
    <xf numFmtId="165" fontId="25" fillId="0" borderId="3" xfId="0" applyNumberFormat="1" applyFont="1" applyBorder="1" applyAlignment="1">
      <alignment horizontal="center" vertical="center" wrapText="1"/>
    </xf>
    <xf numFmtId="0" fontId="34" fillId="3" borderId="3" xfId="0" applyFont="1" applyFill="1" applyBorder="1" applyAlignment="1">
      <alignment horizontal="justify" vertical="center" wrapText="1"/>
    </xf>
    <xf numFmtId="9" fontId="25" fillId="0" borderId="3" xfId="1" applyFont="1" applyFill="1" applyBorder="1" applyAlignment="1">
      <alignment horizontal="center" vertical="center"/>
    </xf>
    <xf numFmtId="0" fontId="25" fillId="15" borderId="4" xfId="0" applyFont="1" applyFill="1" applyBorder="1" applyAlignment="1">
      <alignment horizontal="center" vertical="center" wrapText="1"/>
    </xf>
    <xf numFmtId="0" fontId="34" fillId="0" borderId="46" xfId="0" applyFont="1" applyBorder="1" applyAlignment="1">
      <alignment horizontal="left" vertical="top" wrapText="1"/>
    </xf>
    <xf numFmtId="0" fontId="34" fillId="12" borderId="26" xfId="0" applyFont="1" applyFill="1" applyBorder="1" applyAlignment="1">
      <alignment horizontal="center" vertical="center" wrapText="1"/>
    </xf>
    <xf numFmtId="0" fontId="34" fillId="12" borderId="56" xfId="0" applyFont="1" applyFill="1" applyBorder="1" applyAlignment="1">
      <alignment horizontal="center" vertical="center" wrapText="1"/>
    </xf>
    <xf numFmtId="0" fontId="34" fillId="12" borderId="58" xfId="0" applyFont="1" applyFill="1" applyBorder="1" applyAlignment="1">
      <alignment horizontal="center" vertical="center" wrapText="1"/>
    </xf>
    <xf numFmtId="0" fontId="1" fillId="18" borderId="0" xfId="0" applyFont="1" applyFill="1" applyAlignment="1">
      <alignment vertical="center"/>
    </xf>
    <xf numFmtId="0" fontId="34" fillId="0" borderId="10" xfId="0" applyFont="1" applyBorder="1" applyAlignment="1">
      <alignment horizontal="justify" vertical="center"/>
    </xf>
    <xf numFmtId="0" fontId="34" fillId="0" borderId="4" xfId="0" applyFont="1" applyBorder="1" applyAlignment="1">
      <alignment horizontal="justify" vertical="center"/>
    </xf>
    <xf numFmtId="164" fontId="34" fillId="0" borderId="4" xfId="0" applyNumberFormat="1" applyFont="1" applyBorder="1" applyAlignment="1">
      <alignment horizontal="center" vertical="center"/>
    </xf>
    <xf numFmtId="164" fontId="34" fillId="3" borderId="4" xfId="0" applyNumberFormat="1" applyFont="1" applyFill="1" applyBorder="1" applyAlignment="1">
      <alignment horizontal="center" vertical="center"/>
    </xf>
    <xf numFmtId="0" fontId="34" fillId="3" borderId="4" xfId="0" applyFont="1" applyFill="1" applyBorder="1" applyAlignment="1">
      <alignment horizontal="justify" vertical="center"/>
    </xf>
    <xf numFmtId="0" fontId="34" fillId="3" borderId="4" xfId="0" applyFont="1" applyFill="1" applyBorder="1" applyAlignment="1">
      <alignment horizontal="justify" vertical="center" wrapText="1"/>
    </xf>
    <xf numFmtId="0" fontId="34" fillId="15" borderId="10" xfId="0" applyFont="1" applyFill="1" applyBorder="1" applyAlignment="1">
      <alignment horizontal="center" vertical="center"/>
    </xf>
    <xf numFmtId="164" fontId="34" fillId="0" borderId="1" xfId="0" applyNumberFormat="1" applyFont="1" applyBorder="1" applyAlignment="1">
      <alignment horizontal="center" vertical="center"/>
    </xf>
    <xf numFmtId="165" fontId="25" fillId="3" borderId="1" xfId="0" applyNumberFormat="1" applyFont="1" applyFill="1" applyBorder="1" applyAlignment="1">
      <alignment horizontal="center" vertical="center"/>
    </xf>
    <xf numFmtId="0" fontId="25" fillId="3" borderId="1" xfId="0" applyFont="1" applyFill="1" applyBorder="1" applyAlignment="1">
      <alignment horizontal="justify" vertical="center"/>
    </xf>
    <xf numFmtId="9" fontId="25" fillId="0" borderId="1" xfId="1" applyFont="1" applyFill="1" applyBorder="1" applyAlignment="1">
      <alignment horizontal="center" vertical="center"/>
    </xf>
    <xf numFmtId="0" fontId="25" fillId="15" borderId="1" xfId="0" applyFont="1" applyFill="1" applyBorder="1" applyAlignment="1">
      <alignment horizontal="center" vertical="center" wrapText="1"/>
    </xf>
    <xf numFmtId="164" fontId="34" fillId="3" borderId="1" xfId="0" applyNumberFormat="1" applyFont="1" applyFill="1" applyBorder="1" applyAlignment="1">
      <alignment horizontal="center" vertical="center"/>
    </xf>
    <xf numFmtId="0" fontId="34" fillId="3" borderId="1" xfId="0" applyFont="1" applyFill="1" applyBorder="1" applyAlignment="1">
      <alignment horizontal="justify" vertical="center"/>
    </xf>
    <xf numFmtId="0" fontId="34" fillId="0" borderId="4" xfId="0" applyFont="1" applyBorder="1" applyAlignment="1">
      <alignment horizontal="justify" vertical="center"/>
    </xf>
    <xf numFmtId="0" fontId="34" fillId="0" borderId="3" xfId="0" applyFont="1" applyBorder="1" applyAlignment="1">
      <alignment horizontal="justify" vertical="center" wrapText="1"/>
    </xf>
    <xf numFmtId="164" fontId="34" fillId="0" borderId="3" xfId="0" applyNumberFormat="1" applyFont="1" applyBorder="1" applyAlignment="1">
      <alignment horizontal="center" vertical="center"/>
    </xf>
    <xf numFmtId="165" fontId="25" fillId="3" borderId="3" xfId="0" applyNumberFormat="1" applyFont="1" applyFill="1" applyBorder="1" applyAlignment="1">
      <alignment horizontal="center" vertical="center"/>
    </xf>
    <xf numFmtId="0" fontId="25" fillId="3" borderId="3" xfId="0" applyFont="1" applyFill="1" applyBorder="1" applyAlignment="1">
      <alignment horizontal="justify" vertical="center"/>
    </xf>
    <xf numFmtId="9" fontId="34" fillId="0" borderId="3" xfId="1" applyFont="1" applyFill="1" applyBorder="1" applyAlignment="1">
      <alignment horizontal="center" vertical="center"/>
    </xf>
    <xf numFmtId="0" fontId="25" fillId="15" borderId="3" xfId="0" applyFont="1" applyFill="1" applyBorder="1" applyAlignment="1">
      <alignment horizontal="center" vertical="center" wrapText="1"/>
    </xf>
    <xf numFmtId="0" fontId="34" fillId="12" borderId="27" xfId="0" applyFont="1" applyFill="1" applyBorder="1" applyAlignment="1">
      <alignment horizontal="center" vertical="center" wrapText="1"/>
    </xf>
    <xf numFmtId="0" fontId="34" fillId="0" borderId="10" xfId="0" applyFont="1" applyBorder="1" applyAlignment="1">
      <alignment horizontal="justify" vertical="center"/>
    </xf>
    <xf numFmtId="0" fontId="34" fillId="0" borderId="10" xfId="0" applyFont="1" applyBorder="1" applyAlignment="1">
      <alignment horizontal="justify" vertical="center" wrapText="1"/>
    </xf>
    <xf numFmtId="0" fontId="34" fillId="0" borderId="10" xfId="0" applyFont="1" applyBorder="1" applyAlignment="1">
      <alignment horizontal="center" vertical="center"/>
    </xf>
    <xf numFmtId="0" fontId="34" fillId="0" borderId="10" xfId="0" applyFont="1" applyBorder="1" applyAlignment="1">
      <alignment horizontal="left" vertical="center" wrapText="1"/>
    </xf>
    <xf numFmtId="164" fontId="34" fillId="0" borderId="10" xfId="0" applyNumberFormat="1" applyFont="1" applyBorder="1" applyAlignment="1">
      <alignment horizontal="center" vertical="center"/>
    </xf>
    <xf numFmtId="165" fontId="25" fillId="0" borderId="4" xfId="0" applyNumberFormat="1" applyFont="1" applyBorder="1" applyAlignment="1">
      <alignment horizontal="center" vertical="center" wrapText="1"/>
    </xf>
    <xf numFmtId="0" fontId="25" fillId="0" borderId="4" xfId="0" applyFont="1" applyBorder="1" applyAlignment="1">
      <alignment horizontal="center" vertical="center" wrapText="1"/>
    </xf>
    <xf numFmtId="0" fontId="25" fillId="0" borderId="10" xfId="0" applyFont="1" applyBorder="1" applyAlignment="1">
      <alignment horizontal="left" vertical="center" wrapText="1"/>
    </xf>
    <xf numFmtId="9" fontId="25" fillId="0" borderId="10" xfId="1" applyFont="1" applyFill="1" applyBorder="1" applyAlignment="1">
      <alignment horizontal="center" vertical="center"/>
    </xf>
    <xf numFmtId="0" fontId="25" fillId="0" borderId="24" xfId="0" applyFont="1" applyBorder="1" applyAlignment="1">
      <alignment horizontal="left" vertical="center" wrapText="1"/>
    </xf>
    <xf numFmtId="164" fontId="34" fillId="0" borderId="1" xfId="0" applyNumberFormat="1" applyFont="1" applyBorder="1" applyAlignment="1">
      <alignment horizontal="center" vertical="center" wrapText="1"/>
    </xf>
    <xf numFmtId="0" fontId="25" fillId="0" borderId="10" xfId="0" applyFont="1" applyBorder="1" applyAlignment="1">
      <alignment horizontal="left" vertical="center" wrapText="1"/>
    </xf>
    <xf numFmtId="0" fontId="34" fillId="0" borderId="3" xfId="0" applyFont="1" applyBorder="1" applyAlignment="1">
      <alignment horizontal="justify" vertical="center"/>
    </xf>
    <xf numFmtId="0" fontId="25" fillId="0" borderId="46" xfId="0" applyFont="1" applyBorder="1" applyAlignment="1">
      <alignment horizontal="left" vertical="center" wrapText="1"/>
    </xf>
    <xf numFmtId="164" fontId="25" fillId="3" borderId="4" xfId="0" applyNumberFormat="1" applyFont="1" applyFill="1" applyBorder="1" applyAlignment="1">
      <alignment horizontal="center" vertical="center"/>
    </xf>
    <xf numFmtId="0" fontId="25" fillId="3" borderId="4" xfId="0" applyFont="1" applyFill="1" applyBorder="1" applyAlignment="1">
      <alignment horizontal="justify" vertical="center"/>
    </xf>
    <xf numFmtId="9" fontId="25" fillId="0" borderId="4" xfId="1" applyFont="1" applyFill="1" applyBorder="1" applyAlignment="1">
      <alignment horizontal="center" vertical="center"/>
    </xf>
    <xf numFmtId="164" fontId="34" fillId="3" borderId="1" xfId="0" applyNumberFormat="1" applyFont="1" applyFill="1" applyBorder="1" applyAlignment="1">
      <alignment horizontal="center" vertical="center" wrapText="1"/>
    </xf>
    <xf numFmtId="165" fontId="25" fillId="0" borderId="1" xfId="0" applyNumberFormat="1" applyFont="1" applyBorder="1" applyAlignment="1">
      <alignment horizontal="center" vertical="center" wrapText="1"/>
    </xf>
    <xf numFmtId="0" fontId="0" fillId="0" borderId="0" xfId="0" applyAlignment="1">
      <alignment vertical="center"/>
    </xf>
    <xf numFmtId="0" fontId="34" fillId="0" borderId="4" xfId="0" applyFont="1" applyBorder="1" applyAlignment="1">
      <alignment vertical="center" wrapText="1"/>
    </xf>
    <xf numFmtId="0" fontId="25" fillId="3" borderId="4" xfId="0" applyFont="1" applyFill="1" applyBorder="1" applyAlignment="1">
      <alignment vertical="center" wrapText="1"/>
    </xf>
    <xf numFmtId="0" fontId="34" fillId="0" borderId="3" xfId="0" applyFont="1" applyBorder="1" applyAlignment="1">
      <alignment vertical="center" wrapText="1"/>
    </xf>
    <xf numFmtId="0" fontId="25" fillId="3" borderId="3" xfId="0" applyFont="1" applyFill="1" applyBorder="1" applyAlignment="1">
      <alignment vertical="center" wrapText="1"/>
    </xf>
    <xf numFmtId="164" fontId="34" fillId="3" borderId="3" xfId="0" applyNumberFormat="1" applyFont="1" applyFill="1" applyBorder="1" applyAlignment="1">
      <alignment horizontal="center" vertical="center"/>
    </xf>
    <xf numFmtId="0" fontId="34" fillId="3" borderId="3" xfId="0" applyFont="1" applyFill="1" applyBorder="1" applyAlignment="1">
      <alignment horizontal="justify" vertical="center"/>
    </xf>
    <xf numFmtId="0" fontId="34" fillId="16" borderId="26" xfId="0" applyFont="1" applyFill="1" applyBorder="1" applyAlignment="1">
      <alignment horizontal="center" vertical="center" wrapText="1"/>
    </xf>
    <xf numFmtId="0" fontId="34" fillId="16" borderId="56" xfId="0" applyFont="1" applyFill="1" applyBorder="1" applyAlignment="1">
      <alignment horizontal="center" vertical="center" wrapText="1"/>
    </xf>
    <xf numFmtId="0" fontId="34" fillId="16" borderId="27" xfId="0" applyFont="1" applyFill="1" applyBorder="1" applyAlignment="1">
      <alignment horizontal="center" vertical="center" wrapText="1"/>
    </xf>
    <xf numFmtId="0" fontId="39" fillId="2" borderId="59" xfId="0" applyFont="1" applyFill="1" applyBorder="1" applyAlignment="1">
      <alignment horizontal="left" vertical="center"/>
    </xf>
    <xf numFmtId="0" fontId="39" fillId="2" borderId="46" xfId="0" applyFont="1" applyFill="1" applyBorder="1" applyAlignment="1">
      <alignment horizontal="left" vertical="center"/>
    </xf>
    <xf numFmtId="0" fontId="39" fillId="2" borderId="58" xfId="0" applyFont="1" applyFill="1" applyBorder="1" applyAlignment="1">
      <alignment horizontal="left" vertical="center"/>
    </xf>
    <xf numFmtId="0" fontId="38" fillId="2" borderId="10" xfId="2" applyFont="1" applyFill="1" applyBorder="1" applyAlignment="1">
      <alignment horizontal="center" vertical="center" wrapText="1"/>
    </xf>
    <xf numFmtId="0" fontId="38" fillId="9" borderId="5" xfId="2" applyFont="1" applyFill="1" applyBorder="1" applyAlignment="1">
      <alignment horizontal="center" vertical="center" wrapText="1"/>
    </xf>
    <xf numFmtId="0" fontId="38" fillId="9" borderId="6" xfId="2" applyFont="1" applyFill="1" applyBorder="1" applyAlignment="1">
      <alignment horizontal="center" vertical="center" wrapText="1"/>
    </xf>
    <xf numFmtId="0" fontId="38" fillId="9" borderId="41" xfId="2" applyFont="1" applyFill="1" applyBorder="1" applyAlignment="1">
      <alignment horizontal="center" vertical="center" wrapText="1"/>
    </xf>
    <xf numFmtId="0" fontId="25" fillId="0" borderId="3" xfId="0" applyFont="1" applyBorder="1" applyAlignment="1">
      <alignment horizontal="center" vertical="center"/>
    </xf>
    <xf numFmtId="15" fontId="34" fillId="0" borderId="3" xfId="0" applyNumberFormat="1" applyFont="1" applyBorder="1" applyAlignment="1">
      <alignment horizontal="center" vertical="center"/>
    </xf>
    <xf numFmtId="165" fontId="25" fillId="0" borderId="3" xfId="0" applyNumberFormat="1" applyFont="1" applyBorder="1" applyAlignment="1">
      <alignment horizontal="center" vertical="center" wrapText="1"/>
    </xf>
    <xf numFmtId="0" fontId="25" fillId="0" borderId="10" xfId="0" applyFont="1" applyBorder="1" applyAlignment="1">
      <alignment horizontal="center" vertical="center"/>
    </xf>
    <xf numFmtId="0" fontId="25" fillId="0" borderId="46" xfId="0" applyFont="1" applyBorder="1" applyAlignment="1">
      <alignment horizontal="center" vertical="center" wrapText="1"/>
    </xf>
    <xf numFmtId="0" fontId="25" fillId="0" borderId="46" xfId="0" applyFont="1" applyBorder="1" applyAlignment="1">
      <alignment horizontal="center" vertical="center"/>
    </xf>
    <xf numFmtId="0" fontId="34" fillId="0" borderId="10" xfId="0" applyFont="1" applyBorder="1" applyAlignment="1">
      <alignment vertical="center" wrapText="1"/>
    </xf>
    <xf numFmtId="0" fontId="25" fillId="12" borderId="26" xfId="0" applyFont="1" applyFill="1" applyBorder="1" applyAlignment="1">
      <alignment horizontal="center" vertical="center"/>
    </xf>
    <xf numFmtId="0" fontId="25" fillId="12" borderId="56" xfId="0" applyFont="1" applyFill="1" applyBorder="1" applyAlignment="1">
      <alignment horizontal="center" vertical="center"/>
    </xf>
    <xf numFmtId="0" fontId="25" fillId="12" borderId="27" xfId="0" applyFont="1" applyFill="1" applyBorder="1" applyAlignment="1">
      <alignment horizontal="center" vertical="center"/>
    </xf>
    <xf numFmtId="0" fontId="25" fillId="0" borderId="4" xfId="0" applyFont="1" applyBorder="1" applyAlignment="1">
      <alignment horizontal="center" vertical="center"/>
    </xf>
    <xf numFmtId="0" fontId="34" fillId="0" borderId="4" xfId="0" applyFont="1" applyBorder="1" applyAlignment="1">
      <alignment horizontal="center" vertical="center" wrapText="1"/>
    </xf>
    <xf numFmtId="17" fontId="34" fillId="0" borderId="4" xfId="0" applyNumberFormat="1" applyFont="1" applyBorder="1" applyAlignment="1">
      <alignment horizontal="center" vertical="center"/>
    </xf>
    <xf numFmtId="14" fontId="25" fillId="0" borderId="4" xfId="0" applyNumberFormat="1" applyFont="1" applyBorder="1" applyAlignment="1">
      <alignment horizontal="center" vertical="center" wrapText="1"/>
    </xf>
    <xf numFmtId="9" fontId="25" fillId="0" borderId="4" xfId="1" applyFont="1" applyBorder="1" applyAlignment="1">
      <alignment horizontal="center" vertical="center"/>
    </xf>
    <xf numFmtId="17" fontId="34" fillId="0" borderId="3" xfId="0" applyNumberFormat="1" applyFont="1" applyBorder="1" applyAlignment="1">
      <alignment horizontal="center" vertical="center"/>
    </xf>
    <xf numFmtId="14" fontId="25" fillId="0" borderId="3" xfId="0" applyNumberFormat="1" applyFont="1" applyBorder="1" applyAlignment="1">
      <alignment horizontal="center" vertical="center" wrapText="1"/>
    </xf>
    <xf numFmtId="9" fontId="25" fillId="0" borderId="3" xfId="1" applyFont="1" applyBorder="1" applyAlignment="1">
      <alignment horizontal="center" vertical="center"/>
    </xf>
    <xf numFmtId="0" fontId="25" fillId="0" borderId="10" xfId="0" applyFont="1" applyBorder="1" applyAlignment="1">
      <alignment horizontal="center" vertical="center"/>
    </xf>
    <xf numFmtId="0" fontId="34" fillId="3" borderId="10" xfId="0" applyFont="1" applyFill="1" applyBorder="1" applyAlignment="1">
      <alignment horizontal="justify" vertical="center" wrapText="1"/>
    </xf>
    <xf numFmtId="165" fontId="25" fillId="0" borderId="10" xfId="0" applyNumberFormat="1" applyFont="1" applyBorder="1" applyAlignment="1">
      <alignment horizontal="center" vertical="center" wrapText="1"/>
    </xf>
    <xf numFmtId="0" fontId="25" fillId="0" borderId="10" xfId="0" applyFont="1" applyBorder="1" applyAlignment="1">
      <alignment horizontal="center" vertical="center" wrapText="1"/>
    </xf>
    <xf numFmtId="0" fontId="25" fillId="12" borderId="24" xfId="0" applyFont="1" applyFill="1" applyBorder="1" applyAlignment="1">
      <alignment horizontal="center" vertical="center"/>
    </xf>
    <xf numFmtId="0" fontId="25" fillId="12" borderId="25" xfId="0" applyFont="1" applyFill="1" applyBorder="1" applyAlignment="1">
      <alignment horizontal="center" vertical="center"/>
    </xf>
    <xf numFmtId="0" fontId="25" fillId="0" borderId="23" xfId="0" applyFont="1" applyBorder="1" applyAlignment="1">
      <alignment horizontal="center" vertical="center" wrapText="1"/>
    </xf>
    <xf numFmtId="0" fontId="34" fillId="3" borderId="24" xfId="0" applyFont="1" applyFill="1" applyBorder="1" applyAlignment="1">
      <alignment horizontal="center" vertical="center" wrapText="1"/>
    </xf>
    <xf numFmtId="15" fontId="34" fillId="0" borderId="3" xfId="0" applyNumberFormat="1" applyFont="1" applyBorder="1" applyAlignment="1">
      <alignment horizontal="center" vertical="center" wrapText="1"/>
    </xf>
    <xf numFmtId="0" fontId="25" fillId="3" borderId="3" xfId="0" applyFont="1" applyFill="1" applyBorder="1" applyAlignment="1">
      <alignment horizontal="justify" vertical="top" wrapText="1"/>
    </xf>
    <xf numFmtId="9" fontId="25" fillId="0" borderId="3" xfId="1" applyFont="1" applyFill="1" applyBorder="1" applyAlignment="1">
      <alignment horizontal="center" vertical="center" wrapText="1"/>
    </xf>
    <xf numFmtId="0" fontId="25" fillId="15" borderId="3" xfId="0" applyFont="1" applyFill="1" applyBorder="1" applyAlignment="1">
      <alignment horizontal="center" vertical="center" wrapText="1"/>
    </xf>
    <xf numFmtId="0" fontId="34" fillId="3" borderId="3" xfId="0" applyFont="1" applyFill="1" applyBorder="1" applyAlignment="1">
      <alignment horizontal="justify" vertical="top" wrapText="1"/>
    </xf>
    <xf numFmtId="0" fontId="25" fillId="0" borderId="29" xfId="0" applyFont="1" applyBorder="1" applyAlignment="1">
      <alignment horizontal="center" vertical="center" wrapText="1"/>
    </xf>
    <xf numFmtId="15" fontId="34" fillId="0" borderId="10" xfId="0" applyNumberFormat="1" applyFont="1" applyBorder="1" applyAlignment="1">
      <alignment horizontal="center" vertical="center" wrapText="1"/>
    </xf>
    <xf numFmtId="9" fontId="25" fillId="0" borderId="10" xfId="1" applyFont="1" applyFill="1" applyBorder="1" applyAlignment="1">
      <alignment horizontal="center" vertical="center" wrapText="1"/>
    </xf>
    <xf numFmtId="0" fontId="34" fillId="3" borderId="10" xfId="0" applyFont="1" applyFill="1" applyBorder="1" applyAlignment="1">
      <alignment horizontal="justify" vertical="top" wrapText="1"/>
    </xf>
    <xf numFmtId="0" fontId="25" fillId="0" borderId="57" xfId="0" applyFont="1" applyBorder="1" applyAlignment="1">
      <alignment horizontal="center" vertical="center" wrapText="1"/>
    </xf>
    <xf numFmtId="0" fontId="34" fillId="3" borderId="46" xfId="0" applyFont="1" applyFill="1" applyBorder="1" applyAlignment="1">
      <alignment horizontal="center" vertical="center" wrapText="1"/>
    </xf>
    <xf numFmtId="15" fontId="34" fillId="0" borderId="46" xfId="0" applyNumberFormat="1" applyFont="1" applyBorder="1" applyAlignment="1">
      <alignment horizontal="center" vertical="center" wrapText="1"/>
    </xf>
    <xf numFmtId="165" fontId="25" fillId="0" borderId="46" xfId="0" applyNumberFormat="1" applyFont="1" applyBorder="1" applyAlignment="1">
      <alignment horizontal="center" vertical="center" wrapText="1"/>
    </xf>
    <xf numFmtId="9" fontId="25" fillId="0" borderId="46" xfId="1" applyFont="1" applyFill="1" applyBorder="1" applyAlignment="1">
      <alignment horizontal="center" vertical="center" wrapText="1"/>
    </xf>
    <xf numFmtId="0" fontId="25" fillId="15" borderId="46" xfId="0" applyFont="1" applyFill="1" applyBorder="1" applyAlignment="1">
      <alignment horizontal="center" vertical="center" wrapText="1"/>
    </xf>
    <xf numFmtId="0" fontId="34" fillId="3" borderId="46" xfId="0" applyFont="1" applyFill="1" applyBorder="1" applyAlignment="1">
      <alignment horizontal="justify" vertical="top" wrapText="1"/>
    </xf>
    <xf numFmtId="0" fontId="35" fillId="3" borderId="10" xfId="0" applyFont="1" applyFill="1" applyBorder="1" applyAlignment="1">
      <alignment horizontal="justify" vertical="center" wrapText="1"/>
    </xf>
    <xf numFmtId="0" fontId="25" fillId="19" borderId="10" xfId="0" applyFont="1" applyFill="1" applyBorder="1" applyAlignment="1">
      <alignment horizontal="center" vertical="center" wrapText="1"/>
    </xf>
    <xf numFmtId="17" fontId="34" fillId="0" borderId="10" xfId="0" applyNumberFormat="1" applyFont="1" applyBorder="1" applyAlignment="1">
      <alignment horizontal="center" vertical="center"/>
    </xf>
    <xf numFmtId="14" fontId="25" fillId="0" borderId="10" xfId="0" applyNumberFormat="1" applyFont="1" applyBorder="1" applyAlignment="1">
      <alignment horizontal="center" vertical="center" wrapText="1"/>
    </xf>
    <xf numFmtId="9" fontId="34" fillId="0" borderId="10" xfId="1" applyFont="1" applyBorder="1" applyAlignment="1">
      <alignment horizontal="center" vertical="center"/>
    </xf>
    <xf numFmtId="0" fontId="25" fillId="15" borderId="10" xfId="0" applyFont="1" applyFill="1" applyBorder="1" applyAlignment="1">
      <alignment horizontal="center" vertical="center" wrapText="1"/>
    </xf>
    <xf numFmtId="0" fontId="34" fillId="15" borderId="10" xfId="0" applyFont="1" applyFill="1" applyBorder="1" applyAlignment="1">
      <alignment horizontal="center" vertical="center"/>
    </xf>
    <xf numFmtId="17" fontId="34" fillId="0" borderId="10" xfId="0" applyNumberFormat="1" applyFont="1" applyBorder="1" applyAlignment="1">
      <alignment horizontal="center" vertical="center"/>
    </xf>
    <xf numFmtId="17" fontId="34" fillId="0" borderId="10" xfId="0" applyNumberFormat="1" applyFont="1" applyBorder="1" applyAlignment="1">
      <alignment horizontal="center" vertical="center" wrapText="1"/>
    </xf>
    <xf numFmtId="14" fontId="25" fillId="0" borderId="10" xfId="0" applyNumberFormat="1" applyFont="1" applyBorder="1" applyAlignment="1">
      <alignment horizontal="center" vertical="center" wrapText="1"/>
    </xf>
    <xf numFmtId="9" fontId="34" fillId="0" borderId="10" xfId="1" applyFont="1" applyBorder="1" applyAlignment="1">
      <alignment horizontal="center" vertical="center"/>
    </xf>
    <xf numFmtId="0" fontId="34" fillId="15" borderId="4" xfId="0" applyFont="1" applyFill="1" applyBorder="1" applyAlignment="1">
      <alignment horizontal="center" vertical="center"/>
    </xf>
    <xf numFmtId="0" fontId="25" fillId="0" borderId="1" xfId="0" applyFont="1" applyBorder="1" applyAlignment="1">
      <alignment horizontal="center" vertical="center"/>
    </xf>
    <xf numFmtId="0" fontId="34" fillId="0" borderId="1" xfId="0" applyFont="1" applyBorder="1" applyAlignment="1">
      <alignment horizontal="justify" vertical="center"/>
    </xf>
    <xf numFmtId="17" fontId="34" fillId="0" borderId="4" xfId="0" applyNumberFormat="1" applyFont="1" applyBorder="1" applyAlignment="1">
      <alignment horizontal="center" vertical="center"/>
    </xf>
    <xf numFmtId="17" fontId="34" fillId="0" borderId="4" xfId="0" applyNumberFormat="1" applyFont="1" applyBorder="1" applyAlignment="1">
      <alignment horizontal="center" vertical="center" wrapText="1"/>
    </xf>
    <xf numFmtId="14" fontId="25" fillId="0" borderId="4" xfId="0" applyNumberFormat="1" applyFont="1" applyBorder="1" applyAlignment="1">
      <alignment horizontal="center" vertical="center"/>
    </xf>
    <xf numFmtId="9" fontId="34" fillId="0" borderId="4" xfId="1" applyFont="1" applyBorder="1" applyAlignment="1">
      <alignment horizontal="center" vertical="center"/>
    </xf>
    <xf numFmtId="0" fontId="34" fillId="15" borderId="1" xfId="0" applyFont="1" applyFill="1" applyBorder="1" applyAlignment="1">
      <alignment horizontal="center" vertical="center"/>
    </xf>
    <xf numFmtId="0" fontId="25" fillId="16" borderId="1" xfId="0" applyFont="1" applyFill="1" applyBorder="1" applyAlignment="1">
      <alignment horizontal="center" vertical="center"/>
    </xf>
    <xf numFmtId="0" fontId="32" fillId="0" borderId="1" xfId="0" applyFont="1" applyBorder="1" applyAlignment="1">
      <alignment horizontal="center"/>
    </xf>
    <xf numFmtId="0" fontId="14" fillId="0" borderId="1" xfId="0" applyFont="1" applyBorder="1" applyAlignment="1">
      <alignment vertical="center"/>
    </xf>
    <xf numFmtId="0" fontId="14" fillId="0" borderId="1" xfId="0" applyFont="1" applyBorder="1"/>
    <xf numFmtId="0" fontId="53" fillId="2" borderId="1" xfId="2" applyFont="1" applyFill="1" applyBorder="1" applyAlignment="1">
      <alignment horizontal="center" vertical="center" wrapText="1"/>
    </xf>
    <xf numFmtId="0" fontId="53" fillId="9" borderId="1" xfId="2" applyFont="1" applyFill="1" applyBorder="1" applyAlignment="1">
      <alignment horizontal="center" vertical="center" wrapText="1"/>
    </xf>
    <xf numFmtId="0" fontId="53" fillId="9" borderId="1" xfId="2" applyFont="1" applyFill="1" applyBorder="1" applyAlignment="1">
      <alignment horizontal="center" vertical="center" wrapText="1"/>
    </xf>
    <xf numFmtId="0" fontId="53" fillId="15" borderId="1" xfId="2" applyFont="1" applyFill="1" applyBorder="1" applyAlignment="1">
      <alignment horizontal="center" vertical="center" wrapText="1"/>
    </xf>
    <xf numFmtId="0" fontId="39" fillId="2" borderId="60" xfId="0" applyFont="1" applyFill="1" applyBorder="1" applyAlignment="1">
      <alignment horizontal="left" vertical="center"/>
    </xf>
    <xf numFmtId="0" fontId="39" fillId="2" borderId="27" xfId="0" applyFont="1" applyFill="1" applyBorder="1" applyAlignment="1">
      <alignment horizontal="left" vertical="center"/>
    </xf>
    <xf numFmtId="0" fontId="43" fillId="0" borderId="1" xfId="0" applyFont="1" applyBorder="1" applyAlignment="1">
      <alignment horizontal="center" vertical="center"/>
    </xf>
    <xf numFmtId="0" fontId="25" fillId="0" borderId="1" xfId="0" applyFont="1" applyBorder="1" applyAlignment="1">
      <alignment vertical="center"/>
    </xf>
    <xf numFmtId="0" fontId="34" fillId="20" borderId="1" xfId="0" applyFont="1" applyFill="1" applyBorder="1" applyAlignment="1">
      <alignment horizontal="center" vertical="center" wrapText="1"/>
    </xf>
    <xf numFmtId="164" fontId="25" fillId="0" borderId="1" xfId="0" applyNumberFormat="1" applyFont="1" applyBorder="1" applyAlignment="1">
      <alignment horizontal="center" vertical="center"/>
    </xf>
    <xf numFmtId="14" fontId="25" fillId="0" borderId="1" xfId="0" applyNumberFormat="1" applyFont="1" applyBorder="1" applyAlignment="1">
      <alignment horizontal="center" vertical="center" wrapText="1"/>
    </xf>
    <xf numFmtId="0" fontId="25" fillId="0" borderId="3" xfId="0" applyFont="1" applyBorder="1" applyAlignment="1">
      <alignment horizontal="center" vertical="center"/>
    </xf>
    <xf numFmtId="0" fontId="34" fillId="3" borderId="0" xfId="0" applyFont="1" applyFill="1" applyAlignment="1">
      <alignment vertical="center"/>
    </xf>
    <xf numFmtId="0" fontId="34" fillId="18" borderId="0" xfId="0" applyFont="1" applyFill="1" applyAlignment="1">
      <alignment vertical="center"/>
    </xf>
    <xf numFmtId="0" fontId="34" fillId="12" borderId="2" xfId="0" applyFont="1" applyFill="1" applyBorder="1" applyAlignment="1">
      <alignment horizontal="center" vertical="center" wrapText="1"/>
    </xf>
    <xf numFmtId="0" fontId="34" fillId="12" borderId="44" xfId="0" applyFont="1" applyFill="1" applyBorder="1" applyAlignment="1">
      <alignment horizontal="center" vertical="center" wrapText="1"/>
    </xf>
    <xf numFmtId="0" fontId="34" fillId="12" borderId="45" xfId="0" applyFont="1" applyFill="1" applyBorder="1" applyAlignment="1">
      <alignment horizontal="center" vertical="center" wrapText="1"/>
    </xf>
    <xf numFmtId="0" fontId="55" fillId="0" borderId="1" xfId="0" applyFont="1" applyBorder="1" applyAlignment="1">
      <alignment horizontal="justify" vertical="top" wrapText="1"/>
    </xf>
    <xf numFmtId="0" fontId="17" fillId="3" borderId="2" xfId="0" applyFont="1" applyFill="1" applyBorder="1" applyAlignment="1">
      <alignment horizontal="center" vertical="center"/>
    </xf>
    <xf numFmtId="0" fontId="17" fillId="3" borderId="44" xfId="0" applyFont="1" applyFill="1" applyBorder="1" applyAlignment="1">
      <alignment horizontal="center" vertical="center"/>
    </xf>
    <xf numFmtId="0" fontId="17" fillId="3" borderId="45" xfId="0" applyFont="1" applyFill="1" applyBorder="1" applyAlignment="1">
      <alignment horizontal="center" vertical="center"/>
    </xf>
    <xf numFmtId="0" fontId="56" fillId="2" borderId="1" xfId="2" applyFont="1" applyFill="1" applyBorder="1" applyAlignment="1">
      <alignment horizontal="center" vertical="center" wrapText="1"/>
    </xf>
    <xf numFmtId="0" fontId="56" fillId="9" borderId="1" xfId="2" applyFont="1" applyFill="1" applyBorder="1" applyAlignment="1">
      <alignment horizontal="center" vertical="center" wrapText="1"/>
    </xf>
    <xf numFmtId="0" fontId="56" fillId="9" borderId="1" xfId="2" applyFont="1" applyFill="1" applyBorder="1" applyAlignment="1">
      <alignment horizontal="center" vertical="center" wrapText="1"/>
    </xf>
    <xf numFmtId="0" fontId="56" fillId="15" borderId="1" xfId="2" applyFont="1" applyFill="1" applyBorder="1" applyAlignment="1">
      <alignment horizontal="center" vertical="center" wrapText="1"/>
    </xf>
    <xf numFmtId="0" fontId="43" fillId="0" borderId="1" xfId="0" applyFont="1" applyBorder="1" applyAlignment="1">
      <alignment horizontal="justify" vertical="center" wrapText="1"/>
    </xf>
    <xf numFmtId="0" fontId="32" fillId="0" borderId="0" xfId="0" applyFont="1" applyAlignment="1">
      <alignment vertical="center"/>
    </xf>
    <xf numFmtId="165" fontId="25" fillId="0" borderId="3" xfId="0" applyNumberFormat="1" applyFont="1" applyBorder="1" applyAlignment="1">
      <alignment horizontal="center" vertical="center"/>
    </xf>
    <xf numFmtId="165" fontId="25" fillId="3" borderId="3" xfId="0" applyNumberFormat="1" applyFont="1" applyFill="1" applyBorder="1" applyAlignment="1">
      <alignment horizontal="center" vertical="center" wrapText="1"/>
    </xf>
    <xf numFmtId="9" fontId="34" fillId="0" borderId="3" xfId="0" applyNumberFormat="1" applyFont="1" applyBorder="1" applyAlignment="1">
      <alignment horizontal="center" vertical="center"/>
    </xf>
    <xf numFmtId="0" fontId="25" fillId="0" borderId="3" xfId="0" applyFont="1" applyBorder="1" applyAlignment="1">
      <alignment horizontal="justify" vertical="center" wrapText="1"/>
    </xf>
    <xf numFmtId="165" fontId="25" fillId="0" borderId="4" xfId="0" applyNumberFormat="1" applyFont="1" applyBorder="1" applyAlignment="1">
      <alignment horizontal="center" vertical="center"/>
    </xf>
    <xf numFmtId="165" fontId="25" fillId="3" borderId="4" xfId="0" applyNumberFormat="1" applyFont="1" applyFill="1" applyBorder="1" applyAlignment="1">
      <alignment horizontal="center" vertical="center" wrapText="1"/>
    </xf>
    <xf numFmtId="9" fontId="34" fillId="0" borderId="4" xfId="0" applyNumberFormat="1" applyFont="1" applyBorder="1" applyAlignment="1">
      <alignment horizontal="center" vertical="center"/>
    </xf>
    <xf numFmtId="0" fontId="25" fillId="0" borderId="4" xfId="0" applyFont="1" applyBorder="1" applyAlignment="1">
      <alignment horizontal="justify" vertical="center" wrapText="1"/>
    </xf>
    <xf numFmtId="0" fontId="34" fillId="0" borderId="3" xfId="0" applyFont="1" applyBorder="1" applyAlignment="1">
      <alignment vertical="center"/>
    </xf>
    <xf numFmtId="165" fontId="25" fillId="0" borderId="3" xfId="0" applyNumberFormat="1" applyFont="1" applyBorder="1" applyAlignment="1">
      <alignment horizontal="center" vertical="center"/>
    </xf>
    <xf numFmtId="165" fontId="34" fillId="0" borderId="3" xfId="0" applyNumberFormat="1" applyFont="1" applyBorder="1" applyAlignment="1">
      <alignment horizontal="center" vertical="center"/>
    </xf>
    <xf numFmtId="9" fontId="34" fillId="0" borderId="3" xfId="0" applyNumberFormat="1" applyFont="1" applyBorder="1" applyAlignment="1">
      <alignment horizontal="center" vertical="center"/>
    </xf>
    <xf numFmtId="0" fontId="26" fillId="12" borderId="34" xfId="0" applyFont="1" applyFill="1" applyBorder="1" applyAlignment="1">
      <alignment horizontal="center" vertical="center" wrapText="1"/>
    </xf>
    <xf numFmtId="0" fontId="26" fillId="12" borderId="35" xfId="0" applyFont="1" applyFill="1" applyBorder="1" applyAlignment="1">
      <alignment horizontal="center" vertical="center" wrapText="1"/>
    </xf>
    <xf numFmtId="0" fontId="26" fillId="12" borderId="36" xfId="0" applyFont="1" applyFill="1" applyBorder="1" applyAlignment="1">
      <alignment horizontal="center" vertical="center" wrapText="1"/>
    </xf>
    <xf numFmtId="0" fontId="34" fillId="0" borderId="4" xfId="0" applyFont="1" applyBorder="1" applyAlignment="1">
      <alignment vertical="center"/>
    </xf>
    <xf numFmtId="9" fontId="34" fillId="0" borderId="4" xfId="0" applyNumberFormat="1" applyFont="1" applyBorder="1" applyAlignment="1">
      <alignment horizontal="center" vertical="center"/>
    </xf>
    <xf numFmtId="0" fontId="34" fillId="0" borderId="1" xfId="0" quotePrefix="1" applyFont="1" applyBorder="1" applyAlignment="1">
      <alignment horizontal="justify" vertical="center" wrapText="1"/>
    </xf>
    <xf numFmtId="0" fontId="0" fillId="16" borderId="2" xfId="0" applyFill="1" applyBorder="1" applyAlignment="1">
      <alignment horizontal="center" vertical="center" wrapText="1"/>
    </xf>
    <xf numFmtId="0" fontId="0" fillId="16" borderId="44" xfId="0" applyFill="1" applyBorder="1" applyAlignment="1">
      <alignment horizontal="center" vertical="center" wrapText="1"/>
    </xf>
    <xf numFmtId="0" fontId="0" fillId="16" borderId="45" xfId="0" applyFill="1" applyBorder="1" applyAlignment="1">
      <alignment horizontal="center" vertical="center" wrapText="1"/>
    </xf>
    <xf numFmtId="0" fontId="38" fillId="2" borderId="34" xfId="2" applyFont="1" applyFill="1" applyBorder="1" applyAlignment="1">
      <alignment horizontal="left" vertical="center" wrapText="1"/>
    </xf>
    <xf numFmtId="0" fontId="38" fillId="2" borderId="35" xfId="2" applyFont="1" applyFill="1" applyBorder="1" applyAlignment="1">
      <alignment horizontal="left" vertical="center" wrapText="1"/>
    </xf>
    <xf numFmtId="0" fontId="38" fillId="2" borderId="22" xfId="2" applyFont="1" applyFill="1" applyBorder="1" applyAlignment="1">
      <alignment horizontal="left" vertical="center" wrapText="1"/>
    </xf>
    <xf numFmtId="0" fontId="38" fillId="2" borderId="49" xfId="2" applyFont="1" applyFill="1" applyBorder="1" applyAlignment="1">
      <alignment horizontal="left" vertical="center" wrapText="1"/>
    </xf>
    <xf numFmtId="14" fontId="34" fillId="0" borderId="1" xfId="0" applyNumberFormat="1" applyFont="1" applyBorder="1" applyAlignment="1">
      <alignment horizontal="center" vertical="center" wrapText="1"/>
    </xf>
    <xf numFmtId="0" fontId="41" fillId="0" borderId="1" xfId="0" applyFont="1" applyBorder="1" applyAlignment="1">
      <alignment vertical="center"/>
    </xf>
    <xf numFmtId="0" fontId="34" fillId="0" borderId="24" xfId="0" applyFont="1" applyBorder="1" applyAlignment="1">
      <alignment horizontal="center" vertical="center"/>
    </xf>
    <xf numFmtId="14" fontId="34" fillId="11" borderId="1" xfId="0" applyNumberFormat="1" applyFont="1" applyFill="1" applyBorder="1" applyAlignment="1">
      <alignment horizontal="center" vertical="center" wrapText="1"/>
    </xf>
    <xf numFmtId="0" fontId="34" fillId="0" borderId="46" xfId="0" applyFont="1" applyBorder="1" applyAlignment="1">
      <alignment horizontal="left" vertical="center" wrapText="1"/>
    </xf>
    <xf numFmtId="0" fontId="34" fillId="12" borderId="22" xfId="0" applyFont="1" applyFill="1" applyBorder="1" applyAlignment="1">
      <alignment horizontal="center" vertical="center" wrapText="1"/>
    </xf>
    <xf numFmtId="0" fontId="34" fillId="12" borderId="33" xfId="0" applyFont="1" applyFill="1" applyBorder="1" applyAlignment="1">
      <alignment horizontal="center" vertical="center" wrapText="1"/>
    </xf>
    <xf numFmtId="0" fontId="0" fillId="12" borderId="34" xfId="0" applyFill="1" applyBorder="1" applyAlignment="1">
      <alignment horizontal="center" vertical="center" wrapText="1"/>
    </xf>
    <xf numFmtId="0" fontId="0" fillId="12" borderId="35" xfId="0" applyFill="1" applyBorder="1" applyAlignment="1">
      <alignment horizontal="center" vertical="center" wrapText="1"/>
    </xf>
    <xf numFmtId="0" fontId="0" fillId="12" borderId="36" xfId="0" applyFill="1" applyBorder="1" applyAlignment="1">
      <alignment horizontal="center" vertical="center" wrapText="1"/>
    </xf>
    <xf numFmtId="0" fontId="16" fillId="6" borderId="3" xfId="2" applyFont="1" applyFill="1" applyBorder="1" applyAlignment="1">
      <alignment horizontal="center" vertical="center" wrapText="1"/>
    </xf>
    <xf numFmtId="0" fontId="58" fillId="2" borderId="34" xfId="2" applyFont="1" applyFill="1" applyBorder="1" applyAlignment="1">
      <alignment horizontal="left" vertical="center" wrapText="1"/>
    </xf>
    <xf numFmtId="0" fontId="58" fillId="2" borderId="35" xfId="2" applyFont="1" applyFill="1" applyBorder="1" applyAlignment="1">
      <alignment horizontal="left" vertical="center" wrapText="1"/>
    </xf>
    <xf numFmtId="0" fontId="58" fillId="2" borderId="36" xfId="2" applyFont="1" applyFill="1" applyBorder="1" applyAlignment="1">
      <alignment horizontal="left" vertical="center" wrapText="1"/>
    </xf>
    <xf numFmtId="14" fontId="34" fillId="0" borderId="3" xfId="0" applyNumberFormat="1" applyFont="1" applyBorder="1" applyAlignment="1">
      <alignment horizontal="center" vertical="center"/>
    </xf>
    <xf numFmtId="9" fontId="34" fillId="0" borderId="3" xfId="1" applyFont="1" applyBorder="1" applyAlignment="1">
      <alignment horizontal="center" vertical="center"/>
    </xf>
    <xf numFmtId="0" fontId="34" fillId="12" borderId="34" xfId="0" applyFont="1" applyFill="1" applyBorder="1" applyAlignment="1">
      <alignment horizontal="center" vertical="center"/>
    </xf>
    <xf numFmtId="0" fontId="34" fillId="12" borderId="35" xfId="0" applyFont="1" applyFill="1" applyBorder="1" applyAlignment="1">
      <alignment horizontal="center" vertical="center"/>
    </xf>
    <xf numFmtId="0" fontId="34" fillId="12" borderId="36" xfId="0" applyFont="1" applyFill="1" applyBorder="1" applyAlignment="1">
      <alignment horizontal="center" vertical="center"/>
    </xf>
    <xf numFmtId="14" fontId="34" fillId="0" borderId="10" xfId="0" applyNumberFormat="1" applyFont="1" applyBorder="1" applyAlignment="1">
      <alignment horizontal="center" vertical="center"/>
    </xf>
    <xf numFmtId="0" fontId="25" fillId="11" borderId="10" xfId="0" applyFont="1" applyFill="1" applyBorder="1" applyAlignment="1">
      <alignment horizontal="center" vertical="center"/>
    </xf>
    <xf numFmtId="14" fontId="34" fillId="0" borderId="4" xfId="0" applyNumberFormat="1" applyFont="1" applyBorder="1" applyAlignment="1">
      <alignment horizontal="center" vertical="center"/>
    </xf>
    <xf numFmtId="9" fontId="34" fillId="0" borderId="4" xfId="1" applyFont="1" applyBorder="1" applyAlignment="1">
      <alignment horizontal="center" vertical="center"/>
    </xf>
    <xf numFmtId="0" fontId="25" fillId="11" borderId="4" xfId="0" applyFont="1" applyFill="1" applyBorder="1" applyAlignment="1">
      <alignment horizontal="center" vertical="center"/>
    </xf>
    <xf numFmtId="0" fontId="25" fillId="11" borderId="3" xfId="0" applyFont="1" applyFill="1" applyBorder="1" applyAlignment="1">
      <alignment horizontal="center" vertical="center"/>
    </xf>
    <xf numFmtId="14" fontId="34" fillId="0" borderId="1" xfId="0" applyNumberFormat="1" applyFont="1" applyBorder="1" applyAlignment="1">
      <alignment horizontal="center" vertical="center"/>
    </xf>
    <xf numFmtId="15" fontId="34" fillId="0" borderId="3" xfId="0" applyNumberFormat="1" applyFont="1" applyBorder="1" applyAlignment="1">
      <alignment horizontal="center" vertical="center"/>
    </xf>
    <xf numFmtId="164" fontId="34" fillId="11" borderId="4" xfId="0" applyNumberFormat="1" applyFont="1" applyFill="1" applyBorder="1" applyAlignment="1">
      <alignment horizontal="center" vertical="center"/>
    </xf>
    <xf numFmtId="0" fontId="55" fillId="0" borderId="1" xfId="0" applyFont="1" applyBorder="1" applyAlignment="1">
      <alignment vertical="center" wrapText="1"/>
    </xf>
    <xf numFmtId="0" fontId="28" fillId="14" borderId="6" xfId="0" applyFont="1" applyFill="1" applyBorder="1" applyAlignment="1">
      <alignment horizontal="center" vertical="center"/>
    </xf>
    <xf numFmtId="0" fontId="26" fillId="0" borderId="1" xfId="0" applyFont="1" applyBorder="1" applyAlignment="1">
      <alignment horizontal="center" vertical="center"/>
    </xf>
    <xf numFmtId="0" fontId="26" fillId="0" borderId="1" xfId="0" applyFont="1" applyBorder="1" applyAlignment="1">
      <alignment horizontal="center"/>
    </xf>
    <xf numFmtId="0" fontId="34" fillId="0" borderId="51" xfId="0" applyFont="1" applyBorder="1" applyAlignment="1">
      <alignment horizontal="center"/>
    </xf>
    <xf numFmtId="0" fontId="34" fillId="0" borderId="52" xfId="0" applyFont="1" applyBorder="1" applyAlignment="1">
      <alignment horizontal="center"/>
    </xf>
    <xf numFmtId="0" fontId="34" fillId="0" borderId="53" xfId="0" applyFont="1" applyBorder="1" applyAlignment="1">
      <alignment horizontal="center"/>
    </xf>
    <xf numFmtId="0" fontId="25" fillId="0" borderId="0" xfId="0" applyFont="1" applyAlignment="1">
      <alignment horizontal="justify" vertical="center"/>
    </xf>
    <xf numFmtId="0" fontId="34" fillId="3" borderId="0" xfId="0" applyFont="1" applyFill="1"/>
    <xf numFmtId="0" fontId="34" fillId="0" borderId="54" xfId="0" applyFont="1" applyBorder="1" applyAlignment="1">
      <alignment horizontal="center"/>
    </xf>
    <xf numFmtId="0" fontId="34" fillId="0" borderId="0" xfId="0" applyFont="1" applyAlignment="1">
      <alignment horizontal="center"/>
    </xf>
    <xf numFmtId="0" fontId="34" fillId="0" borderId="55" xfId="0" applyFont="1" applyBorder="1" applyAlignment="1">
      <alignment horizontal="center"/>
    </xf>
    <xf numFmtId="0" fontId="38" fillId="9" borderId="1" xfId="2" applyFont="1" applyFill="1" applyBorder="1" applyAlignment="1">
      <alignment horizontal="center" vertical="center" wrapText="1"/>
    </xf>
    <xf numFmtId="0" fontId="38" fillId="9" borderId="2" xfId="2" applyFont="1" applyFill="1" applyBorder="1" applyAlignment="1">
      <alignment horizontal="center" vertical="center" wrapText="1"/>
    </xf>
    <xf numFmtId="0" fontId="34" fillId="0" borderId="0" xfId="0" applyFont="1" applyAlignment="1">
      <alignment vertical="center"/>
    </xf>
    <xf numFmtId="0" fontId="34" fillId="0" borderId="1" xfId="0" applyFont="1" applyBorder="1" applyAlignment="1">
      <alignment horizontal="left" vertical="center" wrapText="1"/>
    </xf>
    <xf numFmtId="0" fontId="25" fillId="7" borderId="3" xfId="0" applyFont="1" applyFill="1" applyBorder="1" applyAlignment="1">
      <alignment horizontal="center" vertical="center" wrapText="1"/>
    </xf>
    <xf numFmtId="0" fontId="25" fillId="0" borderId="10" xfId="0" applyFont="1" applyBorder="1" applyAlignment="1">
      <alignment horizontal="justify" vertical="center" wrapText="1"/>
    </xf>
    <xf numFmtId="14" fontId="34" fillId="0" borderId="1" xfId="0" applyNumberFormat="1" applyFont="1" applyBorder="1" applyAlignment="1">
      <alignment horizontal="center" vertical="center" wrapText="1"/>
    </xf>
    <xf numFmtId="14" fontId="34" fillId="11" borderId="1" xfId="0" applyNumberFormat="1" applyFont="1" applyFill="1" applyBorder="1" applyAlignment="1">
      <alignment horizontal="center" vertical="center" wrapText="1"/>
    </xf>
    <xf numFmtId="9" fontId="25" fillId="0" borderId="3" xfId="1" applyFont="1" applyFill="1" applyBorder="1" applyAlignment="1">
      <alignment horizontal="center" vertical="center"/>
    </xf>
    <xf numFmtId="0" fontId="25" fillId="7" borderId="3" xfId="0" applyFont="1" applyFill="1" applyBorder="1" applyAlignment="1">
      <alignment horizontal="center" vertical="center" wrapText="1"/>
    </xf>
    <xf numFmtId="0" fontId="55" fillId="0" borderId="1" xfId="0" applyFont="1" applyBorder="1" applyAlignment="1">
      <alignment horizontal="left" vertical="center" wrapText="1"/>
    </xf>
    <xf numFmtId="0" fontId="25" fillId="7" borderId="4" xfId="0" applyFont="1" applyFill="1" applyBorder="1" applyAlignment="1">
      <alignment horizontal="center" vertical="center" wrapText="1"/>
    </xf>
    <xf numFmtId="0" fontId="25" fillId="0" borderId="1" xfId="0" applyFont="1" applyBorder="1" applyAlignment="1">
      <alignment horizontal="left" vertical="center" wrapText="1"/>
    </xf>
    <xf numFmtId="0" fontId="25" fillId="0" borderId="1" xfId="0" applyFont="1" applyBorder="1" applyAlignment="1">
      <alignment horizontal="left" vertical="center" wrapText="1"/>
    </xf>
    <xf numFmtId="0" fontId="34" fillId="21" borderId="0" xfId="0" applyFont="1" applyFill="1" applyAlignment="1">
      <alignment vertical="center"/>
    </xf>
    <xf numFmtId="165" fontId="25" fillId="3" borderId="4" xfId="0" applyNumberFormat="1" applyFont="1" applyFill="1" applyBorder="1" applyAlignment="1">
      <alignment horizontal="center" vertical="center" wrapText="1"/>
    </xf>
    <xf numFmtId="0" fontId="25" fillId="7" borderId="10" xfId="0" applyFont="1" applyFill="1" applyBorder="1" applyAlignment="1">
      <alignment horizontal="center" vertical="center" wrapText="1"/>
    </xf>
    <xf numFmtId="0" fontId="34" fillId="2" borderId="0" xfId="0" applyFont="1" applyFill="1" applyAlignment="1">
      <alignment vertical="center"/>
    </xf>
    <xf numFmtId="14" fontId="34" fillId="0" borderId="3" xfId="0" applyNumberFormat="1" applyFont="1" applyBorder="1" applyAlignment="1">
      <alignment horizontal="center" vertical="center" wrapText="1"/>
    </xf>
    <xf numFmtId="9" fontId="25" fillId="0" borderId="1" xfId="1" applyFont="1" applyBorder="1" applyAlignment="1">
      <alignment horizontal="center" vertical="center"/>
    </xf>
    <xf numFmtId="0" fontId="55" fillId="0" borderId="1" xfId="0" applyFont="1" applyBorder="1" applyAlignment="1">
      <alignment horizontal="justify" vertical="center" wrapText="1"/>
    </xf>
    <xf numFmtId="0" fontId="25" fillId="0" borderId="2" xfId="0" applyFont="1" applyBorder="1" applyAlignment="1">
      <alignment horizontal="justify" vertical="center" wrapText="1"/>
    </xf>
    <xf numFmtId="0" fontId="34" fillId="2" borderId="3" xfId="0" applyFont="1" applyFill="1" applyBorder="1" applyAlignment="1">
      <alignment horizontal="center" vertical="center"/>
    </xf>
    <xf numFmtId="0" fontId="34" fillId="0" borderId="0" xfId="0" applyFont="1" applyAlignment="1">
      <alignment vertical="center" wrapText="1"/>
    </xf>
    <xf numFmtId="0" fontId="34" fillId="2" borderId="10" xfId="0" applyFont="1" applyFill="1" applyBorder="1" applyAlignment="1">
      <alignment horizontal="center" vertical="center"/>
    </xf>
    <xf numFmtId="0" fontId="25" fillId="0" borderId="1" xfId="0" applyFont="1" applyBorder="1" applyAlignment="1">
      <alignment horizontal="justify" vertical="center" wrapText="1"/>
    </xf>
    <xf numFmtId="0" fontId="34" fillId="22" borderId="1" xfId="0" applyFont="1" applyFill="1" applyBorder="1" applyAlignment="1">
      <alignment horizontal="justify" vertical="center" wrapText="1"/>
    </xf>
    <xf numFmtId="0" fontId="34" fillId="22" borderId="1" xfId="0" applyFont="1" applyFill="1" applyBorder="1" applyAlignment="1">
      <alignment horizontal="center" vertical="center" wrapText="1"/>
    </xf>
    <xf numFmtId="0" fontId="34" fillId="22" borderId="1" xfId="0" applyFont="1" applyFill="1" applyBorder="1" applyAlignment="1">
      <alignment horizontal="center" vertical="center" wrapText="1"/>
    </xf>
    <xf numFmtId="14" fontId="34" fillId="22" borderId="1" xfId="0" applyNumberFormat="1" applyFont="1" applyFill="1" applyBorder="1" applyAlignment="1">
      <alignment horizontal="center" vertical="center" wrapText="1"/>
    </xf>
    <xf numFmtId="14" fontId="25" fillId="22" borderId="1" xfId="0" applyNumberFormat="1" applyFont="1" applyFill="1" applyBorder="1" applyAlignment="1">
      <alignment horizontal="center" vertical="center" wrapText="1"/>
    </xf>
    <xf numFmtId="0" fontId="34" fillId="22" borderId="1" xfId="0" applyFont="1" applyFill="1" applyBorder="1" applyAlignment="1">
      <alignment horizontal="center" vertical="center"/>
    </xf>
    <xf numFmtId="0" fontId="25" fillId="22" borderId="1" xfId="0" applyFont="1" applyFill="1" applyBorder="1" applyAlignment="1">
      <alignment horizontal="left" vertical="center" wrapText="1"/>
    </xf>
    <xf numFmtId="9" fontId="25" fillId="22" borderId="1" xfId="0" applyNumberFormat="1" applyFont="1" applyFill="1" applyBorder="1" applyAlignment="1">
      <alignment horizontal="center" vertical="center"/>
    </xf>
    <xf numFmtId="0" fontId="25" fillId="22" borderId="1" xfId="0" applyFont="1" applyFill="1" applyBorder="1" applyAlignment="1">
      <alignment horizontal="justify" vertical="center" wrapText="1"/>
    </xf>
    <xf numFmtId="0" fontId="25" fillId="0" borderId="7" xfId="0" applyFont="1" applyBorder="1" applyAlignment="1">
      <alignment horizontal="justify" vertical="center" wrapText="1"/>
    </xf>
    <xf numFmtId="0" fontId="25" fillId="0" borderId="1" xfId="0" applyFont="1" applyBorder="1" applyAlignment="1">
      <alignment horizontal="center" vertical="center" wrapText="1"/>
    </xf>
    <xf numFmtId="0" fontId="38" fillId="0" borderId="12" xfId="0" applyFont="1" applyBorder="1" applyAlignment="1">
      <alignment horizontal="justify" vertical="center" wrapText="1"/>
    </xf>
    <xf numFmtId="0" fontId="25" fillId="0" borderId="1" xfId="0" applyFont="1" applyBorder="1" applyAlignment="1">
      <alignment horizontal="justify" vertical="center"/>
    </xf>
    <xf numFmtId="0" fontId="25" fillId="0" borderId="2" xfId="0" applyFont="1" applyBorder="1" applyAlignment="1">
      <alignment horizontal="justify" vertical="center"/>
    </xf>
    <xf numFmtId="165" fontId="25" fillId="0" borderId="1" xfId="0" applyNumberFormat="1" applyFont="1" applyBorder="1" applyAlignment="1">
      <alignment horizontal="left" vertical="center" wrapText="1"/>
    </xf>
    <xf numFmtId="9" fontId="25" fillId="0" borderId="1" xfId="1" applyFont="1" applyBorder="1" applyAlignment="1">
      <alignment horizontal="center" vertical="center" wrapText="1"/>
    </xf>
    <xf numFmtId="9" fontId="25" fillId="0" borderId="1" xfId="1" applyFont="1" applyFill="1" applyBorder="1" applyAlignment="1">
      <alignment horizontal="center" vertical="center" wrapText="1"/>
    </xf>
    <xf numFmtId="0" fontId="34" fillId="2" borderId="4" xfId="0" applyFont="1" applyFill="1" applyBorder="1" applyAlignment="1">
      <alignment horizontal="center" vertical="center"/>
    </xf>
    <xf numFmtId="0" fontId="25" fillId="3" borderId="2" xfId="0" applyFont="1" applyFill="1" applyBorder="1" applyAlignment="1">
      <alignment horizontal="justify" vertical="center" wrapText="1"/>
    </xf>
    <xf numFmtId="0" fontId="25" fillId="0" borderId="12" xfId="0" applyFont="1" applyBorder="1" applyAlignment="1">
      <alignment horizontal="justify" vertical="center" wrapText="1"/>
    </xf>
    <xf numFmtId="0" fontId="25" fillId="0" borderId="5" xfId="0" applyFont="1" applyBorder="1" applyAlignment="1">
      <alignment horizontal="justify" vertical="center" wrapText="1"/>
    </xf>
    <xf numFmtId="0" fontId="38" fillId="2" borderId="1" xfId="2" applyFont="1" applyFill="1" applyBorder="1" applyAlignment="1">
      <alignment horizontal="center" vertical="center" wrapText="1"/>
    </xf>
    <xf numFmtId="0" fontId="38" fillId="9" borderId="1" xfId="2" applyFont="1" applyFill="1" applyBorder="1" applyAlignment="1">
      <alignment horizontal="justify" vertical="center" wrapText="1"/>
    </xf>
    <xf numFmtId="0" fontId="34" fillId="3" borderId="0" xfId="0" applyFont="1" applyFill="1" applyAlignment="1">
      <alignment wrapText="1"/>
    </xf>
    <xf numFmtId="0" fontId="25" fillId="0" borderId="1" xfId="0" applyFont="1" applyBorder="1" applyAlignment="1">
      <alignment horizontal="center" vertical="center" wrapText="1"/>
    </xf>
    <xf numFmtId="14" fontId="25" fillId="0" borderId="3" xfId="0" applyNumberFormat="1" applyFont="1" applyBorder="1" applyAlignment="1">
      <alignment horizontal="center" vertical="center" wrapText="1"/>
    </xf>
    <xf numFmtId="9" fontId="25" fillId="0" borderId="3" xfId="0" applyNumberFormat="1" applyFont="1" applyBorder="1" applyAlignment="1">
      <alignment horizontal="center" vertical="center"/>
    </xf>
    <xf numFmtId="14" fontId="25" fillId="0" borderId="4" xfId="0" applyNumberFormat="1" applyFont="1" applyBorder="1" applyAlignment="1">
      <alignment horizontal="center" vertical="center" wrapText="1"/>
    </xf>
    <xf numFmtId="9" fontId="25" fillId="0" borderId="4" xfId="0" applyNumberFormat="1" applyFont="1" applyBorder="1" applyAlignment="1">
      <alignment horizontal="center" vertical="center"/>
    </xf>
    <xf numFmtId="0" fontId="34" fillId="12" borderId="46" xfId="0" applyFont="1" applyFill="1" applyBorder="1" applyAlignment="1">
      <alignment horizontal="center" vertical="center" wrapText="1"/>
    </xf>
    <xf numFmtId="0" fontId="34" fillId="12" borderId="1" xfId="0" applyFont="1" applyFill="1" applyBorder="1" applyAlignment="1">
      <alignment horizontal="center" vertical="center" wrapText="1"/>
    </xf>
    <xf numFmtId="0" fontId="25" fillId="0" borderId="3" xfId="0" applyFont="1" applyBorder="1" applyAlignment="1">
      <alignment horizontal="left" vertical="center" wrapText="1"/>
    </xf>
    <xf numFmtId="0" fontId="43" fillId="0" borderId="3" xfId="0" applyFont="1" applyBorder="1" applyAlignment="1">
      <alignment horizontal="justify" vertical="center" wrapText="1"/>
    </xf>
    <xf numFmtId="9" fontId="25" fillId="0" borderId="3" xfId="0" applyNumberFormat="1" applyFont="1" applyBorder="1" applyAlignment="1">
      <alignment horizontal="center" vertical="center"/>
    </xf>
    <xf numFmtId="14" fontId="34" fillId="0" borderId="4" xfId="0" applyNumberFormat="1" applyFont="1" applyBorder="1" applyAlignment="1">
      <alignment horizontal="center" vertical="center" wrapText="1"/>
    </xf>
    <xf numFmtId="0" fontId="25" fillId="0" borderId="4" xfId="0" applyFont="1" applyBorder="1" applyAlignment="1">
      <alignment horizontal="left" vertical="center" wrapText="1"/>
    </xf>
    <xf numFmtId="9" fontId="25" fillId="0" borderId="4" xfId="0" applyNumberFormat="1" applyFont="1" applyBorder="1" applyAlignment="1">
      <alignment horizontal="center" vertical="center"/>
    </xf>
    <xf numFmtId="0" fontId="25" fillId="7" borderId="4" xfId="0" applyFont="1" applyFill="1" applyBorder="1" applyAlignment="1">
      <alignment horizontal="center" vertical="center" wrapText="1"/>
    </xf>
    <xf numFmtId="0" fontId="25" fillId="7" borderId="1" xfId="0" applyFont="1" applyFill="1" applyBorder="1" applyAlignment="1">
      <alignment horizontal="center" vertical="center" wrapText="1"/>
    </xf>
    <xf numFmtId="0" fontId="34" fillId="12" borderId="61" xfId="0" applyFont="1" applyFill="1" applyBorder="1" applyAlignment="1">
      <alignment horizontal="center" vertical="center" wrapText="1"/>
    </xf>
    <xf numFmtId="0" fontId="34" fillId="12" borderId="10" xfId="0" applyFont="1" applyFill="1" applyBorder="1" applyAlignment="1">
      <alignment horizontal="center" vertical="center" wrapText="1"/>
    </xf>
    <xf numFmtId="0" fontId="34" fillId="12" borderId="30" xfId="0" applyFont="1" applyFill="1" applyBorder="1" applyAlignment="1">
      <alignment horizontal="center" vertical="center" wrapText="1"/>
    </xf>
    <xf numFmtId="0" fontId="34" fillId="12" borderId="59" xfId="0" applyFont="1" applyFill="1" applyBorder="1" applyAlignment="1">
      <alignment horizontal="center" vertical="center" wrapText="1"/>
    </xf>
    <xf numFmtId="0" fontId="34" fillId="0" borderId="47" xfId="0" applyFont="1" applyBorder="1" applyAlignment="1">
      <alignment horizontal="left" vertical="center" wrapText="1"/>
    </xf>
    <xf numFmtId="0" fontId="34" fillId="0" borderId="35" xfId="0" applyFont="1" applyBorder="1" applyAlignment="1">
      <alignment horizontal="left" vertical="center" wrapText="1"/>
    </xf>
    <xf numFmtId="0" fontId="34" fillId="0" borderId="37" xfId="0" applyFont="1" applyBorder="1" applyAlignment="1">
      <alignment horizontal="left" vertical="center" wrapText="1"/>
    </xf>
    <xf numFmtId="0" fontId="42" fillId="0" borderId="2" xfId="0" applyFont="1" applyBorder="1" applyAlignment="1">
      <alignment horizontal="center" vertical="center"/>
    </xf>
    <xf numFmtId="0" fontId="42" fillId="0" borderId="44" xfId="0" applyFont="1" applyBorder="1" applyAlignment="1">
      <alignment horizontal="center" vertical="center"/>
    </xf>
    <xf numFmtId="0" fontId="42" fillId="0" borderId="45" xfId="0" applyFont="1" applyBorder="1" applyAlignment="1">
      <alignment horizontal="center" vertical="center"/>
    </xf>
    <xf numFmtId="0" fontId="16" fillId="9" borderId="1" xfId="2" applyFont="1" applyFill="1" applyBorder="1" applyAlignment="1">
      <alignment horizontal="center" vertical="center" wrapText="1"/>
    </xf>
    <xf numFmtId="0" fontId="16" fillId="15" borderId="1" xfId="2" applyFont="1" applyFill="1" applyBorder="1" applyAlignment="1">
      <alignment horizontal="center" vertical="center" wrapText="1"/>
    </xf>
    <xf numFmtId="0" fontId="42" fillId="0" borderId="3" xfId="0" applyFont="1" applyBorder="1" applyAlignment="1">
      <alignment horizontal="center" vertical="center"/>
    </xf>
    <xf numFmtId="0" fontId="42" fillId="0" borderId="1" xfId="0" applyFont="1" applyBorder="1" applyAlignment="1">
      <alignment horizontal="center" vertical="center"/>
    </xf>
    <xf numFmtId="0" fontId="42" fillId="0" borderId="1" xfId="0" applyFont="1" applyBorder="1" applyAlignment="1">
      <alignment vertical="center" wrapText="1"/>
    </xf>
    <xf numFmtId="0" fontId="17" fillId="0" borderId="1" xfId="0" applyFont="1" applyBorder="1" applyAlignment="1">
      <alignment horizontal="left" vertical="center"/>
    </xf>
    <xf numFmtId="15" fontId="42" fillId="0" borderId="1" xfId="0" applyNumberFormat="1" applyFont="1" applyBorder="1" applyAlignment="1">
      <alignment horizontal="center" vertical="center"/>
    </xf>
    <xf numFmtId="0" fontId="42" fillId="0" borderId="1" xfId="0" applyFont="1" applyBorder="1" applyAlignment="1">
      <alignment vertical="center"/>
    </xf>
    <xf numFmtId="0" fontId="42" fillId="0" borderId="0" xfId="0" applyFont="1" applyAlignment="1">
      <alignment vertical="center"/>
    </xf>
    <xf numFmtId="0" fontId="42" fillId="0" borderId="10" xfId="0" applyFont="1" applyBorder="1" applyAlignment="1">
      <alignment horizontal="center" vertical="center"/>
    </xf>
    <xf numFmtId="0" fontId="42" fillId="0" borderId="3" xfId="0" applyFont="1" applyBorder="1" applyAlignment="1">
      <alignment horizontal="left" vertical="center" wrapText="1"/>
    </xf>
    <xf numFmtId="0" fontId="60" fillId="0" borderId="1" xfId="3" applyFont="1" applyBorder="1" applyAlignment="1">
      <alignment vertical="center"/>
    </xf>
    <xf numFmtId="0" fontId="42" fillId="0" borderId="3" xfId="0" applyFont="1" applyBorder="1" applyAlignment="1">
      <alignment horizontal="center" vertical="center" wrapText="1"/>
    </xf>
    <xf numFmtId="0" fontId="42" fillId="0" borderId="4" xfId="0" applyFont="1" applyBorder="1" applyAlignment="1">
      <alignment horizontal="center" vertical="center"/>
    </xf>
    <xf numFmtId="0" fontId="42" fillId="0" borderId="4" xfId="0" applyFont="1" applyBorder="1" applyAlignment="1">
      <alignment horizontal="left" vertical="center" wrapText="1"/>
    </xf>
    <xf numFmtId="0" fontId="42" fillId="0" borderId="4" xfId="0" applyFont="1" applyBorder="1" applyAlignment="1">
      <alignment horizontal="center" vertical="center" wrapText="1"/>
    </xf>
    <xf numFmtId="0" fontId="45" fillId="0" borderId="0" xfId="0" applyFont="1"/>
    <xf numFmtId="0" fontId="45" fillId="0" borderId="8" xfId="0" applyFont="1" applyBorder="1" applyAlignment="1">
      <alignment horizontal="center" vertical="center" wrapText="1"/>
    </xf>
    <xf numFmtId="0" fontId="45" fillId="0" borderId="0" xfId="0" applyFont="1" applyAlignment="1">
      <alignment horizontal="center" vertical="center" wrapText="1"/>
    </xf>
    <xf numFmtId="0" fontId="61" fillId="0" borderId="48" xfId="0" applyFont="1" applyBorder="1" applyAlignment="1">
      <alignment horizontal="center" vertical="center"/>
    </xf>
    <xf numFmtId="0" fontId="61" fillId="0" borderId="22" xfId="0" applyFont="1" applyBorder="1" applyAlignment="1">
      <alignment horizontal="center" vertical="center"/>
    </xf>
    <xf numFmtId="0" fontId="61" fillId="0" borderId="49" xfId="0" applyFont="1" applyBorder="1" applyAlignment="1">
      <alignment horizontal="center" vertical="center"/>
    </xf>
    <xf numFmtId="0" fontId="61" fillId="0" borderId="0" xfId="0" applyFont="1" applyAlignment="1">
      <alignment horizontal="center" vertical="center"/>
    </xf>
    <xf numFmtId="0" fontId="61" fillId="0" borderId="28" xfId="0" applyFont="1" applyBorder="1" applyAlignment="1">
      <alignment horizontal="center" vertical="center"/>
    </xf>
    <xf numFmtId="0" fontId="14" fillId="0" borderId="34" xfId="0" applyFont="1" applyBorder="1" applyAlignment="1">
      <alignment horizontal="center" vertical="center"/>
    </xf>
    <xf numFmtId="0" fontId="14" fillId="0" borderId="35" xfId="0" applyFont="1" applyBorder="1" applyAlignment="1">
      <alignment horizontal="center" vertical="center"/>
    </xf>
    <xf numFmtId="0" fontId="14" fillId="0" borderId="36" xfId="0" applyFont="1" applyBorder="1" applyAlignment="1">
      <alignment horizontal="center" vertical="center"/>
    </xf>
    <xf numFmtId="0" fontId="61" fillId="0" borderId="62" xfId="0" applyFont="1" applyBorder="1" applyAlignment="1">
      <alignment horizontal="center" vertical="center"/>
    </xf>
    <xf numFmtId="0" fontId="62" fillId="0" borderId="1" xfId="0" applyFont="1" applyBorder="1" applyAlignment="1">
      <alignment horizontal="center" vertical="center"/>
    </xf>
    <xf numFmtId="0" fontId="62" fillId="0" borderId="1" xfId="0" applyFont="1" applyBorder="1" applyAlignment="1">
      <alignment horizontal="center" vertical="center"/>
    </xf>
    <xf numFmtId="0" fontId="62" fillId="0" borderId="2" xfId="0" applyFont="1" applyBorder="1" applyAlignment="1">
      <alignment horizontal="center" vertical="center"/>
    </xf>
    <xf numFmtId="0" fontId="62" fillId="0" borderId="45" xfId="0" applyFont="1" applyBorder="1" applyAlignment="1">
      <alignment horizontal="center" vertical="center"/>
    </xf>
    <xf numFmtId="0" fontId="62" fillId="0" borderId="18" xfId="0" applyFont="1" applyBorder="1" applyAlignment="1">
      <alignment horizontal="center" vertical="center"/>
    </xf>
    <xf numFmtId="0" fontId="63" fillId="0" borderId="3" xfId="0" applyFont="1" applyBorder="1" applyAlignment="1">
      <alignment horizontal="center" vertical="center"/>
    </xf>
    <xf numFmtId="0" fontId="63" fillId="0" borderId="3"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3" xfId="0" applyFont="1" applyBorder="1" applyAlignment="1">
      <alignment horizontal="center" vertical="center"/>
    </xf>
    <xf numFmtId="49" fontId="61" fillId="0" borderId="1" xfId="0" applyNumberFormat="1" applyFont="1" applyBorder="1" applyAlignment="1">
      <alignment horizontal="center" vertical="center" wrapText="1"/>
    </xf>
    <xf numFmtId="14" fontId="61" fillId="0" borderId="18" xfId="0" applyNumberFormat="1" applyFont="1" applyBorder="1" applyAlignment="1">
      <alignment horizontal="center" vertical="center" wrapText="1"/>
    </xf>
    <xf numFmtId="0" fontId="63" fillId="0" borderId="1" xfId="0" applyFont="1" applyBorder="1" applyAlignment="1">
      <alignment horizontal="center" vertical="center"/>
    </xf>
    <xf numFmtId="0" fontId="63"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1" xfId="0" applyFont="1" applyBorder="1" applyAlignment="1">
      <alignment horizontal="center" vertical="center"/>
    </xf>
    <xf numFmtId="0" fontId="63" fillId="0" borderId="1" xfId="0" applyFont="1" applyBorder="1" applyAlignment="1">
      <alignment horizontal="center" vertical="center"/>
    </xf>
    <xf numFmtId="0" fontId="63" fillId="0" borderId="1" xfId="0" applyFont="1" applyBorder="1" applyAlignment="1">
      <alignment horizontal="center" vertical="center" wrapText="1"/>
    </xf>
    <xf numFmtId="0" fontId="61" fillId="0" borderId="7" xfId="0" applyFont="1" applyBorder="1" applyAlignment="1">
      <alignment horizontal="center" vertical="center" wrapText="1"/>
    </xf>
    <xf numFmtId="0" fontId="61" fillId="0" borderId="9" xfId="0" applyFont="1" applyBorder="1" applyAlignment="1">
      <alignment horizontal="center" vertical="center" wrapText="1"/>
    </xf>
    <xf numFmtId="0" fontId="61" fillId="0" borderId="3" xfId="0" applyFont="1" applyBorder="1" applyAlignment="1">
      <alignment horizontal="center" vertical="center" wrapText="1"/>
    </xf>
    <xf numFmtId="14" fontId="61" fillId="0" borderId="40" xfId="0" applyNumberFormat="1" applyFont="1" applyBorder="1" applyAlignment="1">
      <alignment horizontal="center" vertical="center"/>
    </xf>
    <xf numFmtId="0" fontId="61" fillId="0" borderId="5" xfId="0" applyFont="1" applyBorder="1" applyAlignment="1">
      <alignment horizontal="center" vertical="center" wrapText="1"/>
    </xf>
    <xf numFmtId="0" fontId="61" fillId="0" borderId="41" xfId="0" applyFont="1" applyBorder="1" applyAlignment="1">
      <alignment horizontal="center" vertical="center" wrapText="1"/>
    </xf>
    <xf numFmtId="0" fontId="61" fillId="0" borderId="4" xfId="0" applyFont="1" applyBorder="1" applyAlignment="1">
      <alignment horizontal="center" vertical="center" wrapText="1"/>
    </xf>
    <xf numFmtId="0" fontId="61" fillId="0" borderId="43" xfId="0" applyFont="1" applyBorder="1" applyAlignment="1">
      <alignment horizontal="center" vertical="center"/>
    </xf>
    <xf numFmtId="0" fontId="61" fillId="0" borderId="2" xfId="0" applyFont="1" applyBorder="1" applyAlignment="1">
      <alignment horizontal="center" vertical="center" wrapText="1"/>
    </xf>
    <xf numFmtId="0" fontId="61" fillId="0" borderId="45" xfId="0" applyFont="1" applyBorder="1" applyAlignment="1">
      <alignment horizontal="center" vertical="center" wrapText="1"/>
    </xf>
    <xf numFmtId="0" fontId="63" fillId="0" borderId="3" xfId="0" applyFont="1" applyBorder="1" applyAlignment="1">
      <alignment horizontal="center" vertical="center"/>
    </xf>
    <xf numFmtId="0" fontId="63" fillId="0" borderId="3" xfId="0" applyFont="1" applyBorder="1" applyAlignment="1">
      <alignment horizontal="center" vertical="center" wrapText="1"/>
    </xf>
    <xf numFmtId="0" fontId="63" fillId="0" borderId="4" xfId="0" applyFont="1" applyBorder="1" applyAlignment="1">
      <alignment horizontal="center" vertical="center"/>
    </xf>
    <xf numFmtId="0" fontId="63" fillId="0" borderId="4" xfId="0" applyFont="1" applyBorder="1" applyAlignment="1">
      <alignment horizontal="center" vertical="center" wrapText="1"/>
    </xf>
    <xf numFmtId="0" fontId="61" fillId="0" borderId="12" xfId="0" applyFont="1" applyBorder="1" applyAlignment="1">
      <alignment horizontal="center" vertical="center" wrapText="1"/>
    </xf>
    <xf numFmtId="0" fontId="61" fillId="0" borderId="29" xfId="0" applyFont="1" applyBorder="1" applyAlignment="1">
      <alignment horizontal="center" vertical="center" wrapText="1"/>
    </xf>
    <xf numFmtId="0" fontId="61" fillId="0" borderId="10" xfId="0" applyFont="1" applyBorder="1" applyAlignment="1">
      <alignment horizontal="center" vertical="center" wrapText="1"/>
    </xf>
    <xf numFmtId="14" fontId="61" fillId="0" borderId="30" xfId="0" applyNumberFormat="1" applyFont="1" applyBorder="1" applyAlignment="1">
      <alignment horizontal="center" vertical="center"/>
    </xf>
    <xf numFmtId="14" fontId="61" fillId="0" borderId="43" xfId="0" applyNumberFormat="1" applyFont="1" applyBorder="1" applyAlignment="1">
      <alignment horizontal="center" vertical="center"/>
    </xf>
    <xf numFmtId="14" fontId="61" fillId="0" borderId="18" xfId="0" applyNumberFormat="1" applyFont="1" applyBorder="1" applyAlignment="1">
      <alignment horizontal="center" vertical="center"/>
    </xf>
    <xf numFmtId="0" fontId="63" fillId="0" borderId="10" xfId="0" applyFont="1" applyBorder="1" applyAlignment="1">
      <alignment horizontal="center" vertical="center"/>
    </xf>
    <xf numFmtId="0" fontId="63" fillId="0" borderId="10" xfId="0" applyFont="1" applyBorder="1" applyAlignment="1">
      <alignment horizontal="center" vertical="center" wrapText="1"/>
    </xf>
    <xf numFmtId="0" fontId="63" fillId="0" borderId="4" xfId="0" applyFont="1" applyBorder="1" applyAlignment="1">
      <alignment horizontal="center" vertical="center"/>
    </xf>
    <xf numFmtId="0" fontId="63" fillId="0" borderId="4" xfId="0" applyFont="1" applyBorder="1" applyAlignment="1">
      <alignment horizontal="center" vertical="center" wrapText="1"/>
    </xf>
    <xf numFmtId="0" fontId="61" fillId="0" borderId="18" xfId="0" applyFont="1" applyBorder="1" applyAlignment="1">
      <alignment horizontal="center" vertical="center"/>
    </xf>
    <xf numFmtId="0" fontId="64" fillId="0" borderId="34" xfId="0" applyFont="1" applyBorder="1" applyAlignment="1">
      <alignment horizontal="center" vertical="center" wrapText="1"/>
    </xf>
    <xf numFmtId="0" fontId="64" fillId="0" borderId="35" xfId="0" applyFont="1" applyBorder="1" applyAlignment="1">
      <alignment horizontal="center" vertical="center" wrapText="1"/>
    </xf>
    <xf numFmtId="0" fontId="64" fillId="0" borderId="36" xfId="0" applyFont="1" applyBorder="1" applyAlignment="1">
      <alignment horizontal="center" vertical="center" wrapText="1"/>
    </xf>
    <xf numFmtId="0" fontId="61" fillId="0" borderId="18" xfId="0" applyFont="1" applyBorder="1" applyAlignment="1">
      <alignment horizontal="center" vertical="center" wrapText="1"/>
    </xf>
    <xf numFmtId="0" fontId="61" fillId="0" borderId="63" xfId="0" applyFont="1" applyBorder="1" applyAlignment="1">
      <alignment horizontal="center" vertical="center" wrapText="1"/>
    </xf>
    <xf numFmtId="0" fontId="61" fillId="0" borderId="64" xfId="0" applyFont="1" applyBorder="1" applyAlignment="1">
      <alignment horizontal="center" vertical="center" wrapText="1"/>
    </xf>
    <xf numFmtId="0" fontId="25" fillId="0" borderId="1" xfId="2" applyFont="1" applyBorder="1" applyAlignment="1">
      <alignment horizontal="center" vertical="center" wrapText="1"/>
    </xf>
    <xf numFmtId="0" fontId="38" fillId="0" borderId="2" xfId="2" applyFont="1" applyBorder="1" applyAlignment="1">
      <alignment horizontal="center" vertical="center" wrapText="1"/>
    </xf>
    <xf numFmtId="0" fontId="25" fillId="0" borderId="44" xfId="2" applyFont="1" applyBorder="1" applyAlignment="1">
      <alignment horizontal="center" vertical="center" wrapText="1"/>
    </xf>
    <xf numFmtId="0" fontId="25" fillId="0" borderId="45" xfId="2" applyFont="1" applyBorder="1" applyAlignment="1">
      <alignment horizontal="center" vertical="center" wrapText="1"/>
    </xf>
    <xf numFmtId="0" fontId="25" fillId="0" borderId="2" xfId="2" applyFont="1" applyBorder="1" applyAlignment="1">
      <alignment horizontal="center" vertical="center" wrapText="1"/>
    </xf>
    <xf numFmtId="0" fontId="65" fillId="0" borderId="0" xfId="0" applyFont="1"/>
    <xf numFmtId="0" fontId="32" fillId="0" borderId="0" xfId="0" applyFont="1" applyFill="1"/>
    <xf numFmtId="0" fontId="38" fillId="8" borderId="2" xfId="2" applyFont="1" applyFill="1" applyBorder="1" applyAlignment="1">
      <alignment horizontal="center" vertical="center" wrapText="1"/>
    </xf>
    <xf numFmtId="0" fontId="38" fillId="8" borderId="45" xfId="2" applyFont="1" applyFill="1" applyBorder="1" applyAlignment="1">
      <alignment horizontal="center" vertical="center" wrapText="1"/>
    </xf>
    <xf numFmtId="0" fontId="38" fillId="8" borderId="44" xfId="2" applyFont="1" applyFill="1" applyBorder="1" applyAlignment="1">
      <alignment horizontal="center" vertical="center" wrapText="1"/>
    </xf>
    <xf numFmtId="0" fontId="25" fillId="0" borderId="2" xfId="0" applyFont="1" applyBorder="1" applyAlignment="1">
      <alignment horizontal="center" vertical="center"/>
    </xf>
    <xf numFmtId="0" fontId="25" fillId="0" borderId="44" xfId="0" applyFont="1" applyBorder="1" applyAlignment="1">
      <alignment horizontal="center" vertical="center"/>
    </xf>
    <xf numFmtId="0" fontId="25" fillId="0" borderId="45" xfId="0" applyFont="1" applyBorder="1" applyAlignment="1">
      <alignment horizontal="center" vertical="center"/>
    </xf>
    <xf numFmtId="0" fontId="0" fillId="0" borderId="0" xfId="0" applyFill="1"/>
    <xf numFmtId="0" fontId="38" fillId="9" borderId="3" xfId="2" applyFont="1" applyFill="1" applyBorder="1" applyAlignment="1">
      <alignment horizontal="center" vertical="center" wrapText="1"/>
    </xf>
    <xf numFmtId="0" fontId="38" fillId="9" borderId="7" xfId="2" applyFont="1" applyFill="1" applyBorder="1" applyAlignment="1">
      <alignment horizontal="center" vertical="center" wrapText="1"/>
    </xf>
    <xf numFmtId="0" fontId="38" fillId="9" borderId="0" xfId="2" applyFont="1" applyFill="1" applyBorder="1" applyAlignment="1">
      <alignment horizontal="center" vertical="center" wrapText="1"/>
    </xf>
    <xf numFmtId="0" fontId="38" fillId="9" borderId="9" xfId="2" applyFont="1" applyFill="1" applyBorder="1" applyAlignment="1">
      <alignment horizontal="center" vertical="center" wrapText="1"/>
    </xf>
    <xf numFmtId="0" fontId="66" fillId="15" borderId="1" xfId="2" applyFont="1" applyFill="1" applyBorder="1" applyAlignment="1">
      <alignment horizontal="center" vertical="center" wrapText="1"/>
    </xf>
    <xf numFmtId="0" fontId="34" fillId="0" borderId="10" xfId="0" applyFont="1" applyBorder="1" applyAlignment="1" applyProtection="1">
      <alignment horizontal="justify" vertical="center" wrapText="1"/>
      <protection locked="0"/>
    </xf>
    <xf numFmtId="0" fontId="34" fillId="0" borderId="4" xfId="0" applyFont="1" applyBorder="1" applyAlignment="1" applyProtection="1">
      <alignment horizontal="justify" vertical="center" wrapText="1"/>
      <protection locked="0"/>
    </xf>
    <xf numFmtId="14" fontId="34" fillId="0" borderId="10" xfId="0" applyNumberFormat="1" applyFont="1" applyBorder="1" applyAlignment="1">
      <alignment horizontal="center" vertical="center" wrapText="1"/>
    </xf>
    <xf numFmtId="14" fontId="34" fillId="0" borderId="4" xfId="0" applyNumberFormat="1" applyFont="1" applyBorder="1" applyAlignment="1">
      <alignment horizontal="justify" vertical="top" wrapText="1"/>
    </xf>
    <xf numFmtId="9" fontId="34" fillId="0" borderId="5" xfId="1" applyFont="1" applyFill="1" applyBorder="1" applyAlignment="1">
      <alignment horizontal="center" vertical="center"/>
    </xf>
    <xf numFmtId="0" fontId="38" fillId="0" borderId="1" xfId="0" applyFont="1" applyBorder="1" applyAlignment="1" applyProtection="1">
      <alignment horizontal="center" vertical="center" wrapText="1"/>
      <protection locked="0"/>
    </xf>
    <xf numFmtId="15" fontId="34" fillId="0" borderId="23" xfId="0" applyNumberFormat="1" applyFont="1" applyBorder="1" applyAlignment="1">
      <alignment horizontal="justify" vertical="top" wrapText="1"/>
    </xf>
    <xf numFmtId="0" fontId="67" fillId="24" borderId="1" xfId="0" applyFont="1" applyFill="1" applyBorder="1" applyAlignment="1">
      <alignment horizontal="center" vertical="center"/>
    </xf>
    <xf numFmtId="0" fontId="45" fillId="0" borderId="0" xfId="0" applyFont="1" applyAlignment="1" applyProtection="1">
      <alignment vertical="center" wrapText="1"/>
      <protection locked="0"/>
    </xf>
    <xf numFmtId="0" fontId="0" fillId="0" borderId="0" xfId="0" applyFill="1" applyAlignment="1">
      <alignment vertical="center"/>
    </xf>
    <xf numFmtId="0" fontId="34" fillId="0" borderId="1" xfId="0" applyFont="1" applyBorder="1" applyAlignment="1" applyProtection="1">
      <alignment horizontal="justify" vertical="center" wrapText="1"/>
      <protection locked="0"/>
    </xf>
    <xf numFmtId="0" fontId="34" fillId="0" borderId="1" xfId="0" applyFont="1" applyBorder="1" applyAlignment="1" applyProtection="1">
      <alignment horizontal="center" vertical="center" wrapText="1"/>
      <protection locked="0"/>
    </xf>
    <xf numFmtId="0" fontId="34" fillId="0" borderId="1" xfId="2" applyFont="1" applyBorder="1" applyAlignment="1">
      <alignment horizontal="center" vertical="center" wrapText="1"/>
    </xf>
    <xf numFmtId="0" fontId="34" fillId="0" borderId="1" xfId="0" applyFont="1" applyBorder="1" applyAlignment="1">
      <alignment horizontal="justify" vertical="top" wrapText="1"/>
    </xf>
    <xf numFmtId="9" fontId="34" fillId="0" borderId="2" xfId="1" applyFont="1" applyFill="1" applyBorder="1" applyAlignment="1">
      <alignment horizontal="center" vertical="center"/>
    </xf>
    <xf numFmtId="15" fontId="34" fillId="0" borderId="29" xfId="0" applyNumberFormat="1" applyFont="1" applyBorder="1" applyAlignment="1">
      <alignment horizontal="justify" vertical="top" wrapText="1"/>
    </xf>
    <xf numFmtId="0" fontId="32" fillId="0" borderId="0" xfId="0" applyFont="1" applyFill="1" applyAlignment="1">
      <alignment vertical="center"/>
    </xf>
    <xf numFmtId="0" fontId="34" fillId="0" borderId="3" xfId="0" applyFont="1" applyBorder="1" applyAlignment="1" applyProtection="1">
      <alignment horizontal="justify" vertical="center" wrapText="1"/>
      <protection locked="0"/>
    </xf>
    <xf numFmtId="0" fontId="34" fillId="0" borderId="3" xfId="0" applyFont="1" applyBorder="1" applyAlignment="1" applyProtection="1">
      <alignment horizontal="center" vertical="center" wrapText="1"/>
      <protection locked="0"/>
    </xf>
    <xf numFmtId="15" fontId="34" fillId="0" borderId="3" xfId="0" applyNumberFormat="1" applyFont="1" applyBorder="1" applyAlignment="1">
      <alignment horizontal="center" vertical="center" wrapText="1"/>
    </xf>
    <xf numFmtId="0" fontId="34" fillId="0" borderId="3" xfId="0" applyFont="1" applyBorder="1" applyAlignment="1">
      <alignment horizontal="justify" vertical="top" wrapText="1"/>
    </xf>
    <xf numFmtId="9" fontId="34" fillId="0" borderId="7" xfId="1" applyFont="1" applyFill="1" applyBorder="1" applyAlignment="1">
      <alignment horizontal="center" vertical="center"/>
    </xf>
    <xf numFmtId="15" fontId="34" fillId="0" borderId="57" xfId="0" applyNumberFormat="1" applyFont="1" applyBorder="1" applyAlignment="1">
      <alignment horizontal="justify" vertical="top" wrapText="1"/>
    </xf>
    <xf numFmtId="0" fontId="34" fillId="12" borderId="0" xfId="0" applyFont="1" applyFill="1" applyBorder="1" applyAlignment="1">
      <alignment horizontal="center" vertical="center"/>
    </xf>
    <xf numFmtId="0" fontId="34" fillId="12" borderId="38" xfId="0" applyFont="1" applyFill="1" applyBorder="1" applyAlignment="1">
      <alignment horizontal="center" vertical="center"/>
    </xf>
    <xf numFmtId="0" fontId="34" fillId="0" borderId="3" xfId="2" applyFont="1" applyBorder="1" applyAlignment="1">
      <alignment horizontal="center" vertical="center" wrapText="1"/>
    </xf>
    <xf numFmtId="0" fontId="34" fillId="0" borderId="10" xfId="0" applyFont="1" applyBorder="1" applyAlignment="1" applyProtection="1">
      <alignment horizontal="justify" vertical="center" wrapText="1"/>
      <protection locked="0"/>
    </xf>
    <xf numFmtId="15" fontId="25" fillId="0" borderId="23" xfId="0" applyNumberFormat="1" applyFont="1" applyBorder="1" applyAlignment="1">
      <alignment horizontal="justify" vertical="top" wrapText="1"/>
    </xf>
    <xf numFmtId="15" fontId="25" fillId="0" borderId="29" xfId="0" applyNumberFormat="1" applyFont="1" applyBorder="1" applyAlignment="1">
      <alignment horizontal="justify" vertical="top" wrapText="1"/>
    </xf>
    <xf numFmtId="15" fontId="25" fillId="0" borderId="57" xfId="0" applyNumberFormat="1" applyFont="1" applyBorder="1" applyAlignment="1">
      <alignment horizontal="justify" vertical="top" wrapText="1"/>
    </xf>
    <xf numFmtId="15" fontId="34" fillId="0" borderId="23" xfId="0" applyNumberFormat="1" applyFont="1" applyBorder="1" applyAlignment="1">
      <alignment horizontal="left" vertical="center" wrapText="1"/>
    </xf>
    <xf numFmtId="15" fontId="34" fillId="0" borderId="29" xfId="0" applyNumberFormat="1" applyFont="1" applyBorder="1" applyAlignment="1">
      <alignment horizontal="left" vertical="center" wrapText="1"/>
    </xf>
    <xf numFmtId="15" fontId="34" fillId="0" borderId="57" xfId="0" applyNumberFormat="1" applyFont="1" applyBorder="1" applyAlignment="1">
      <alignment horizontal="left" vertical="center" wrapText="1"/>
    </xf>
    <xf numFmtId="0" fontId="34" fillId="0" borderId="4" xfId="2" applyFont="1" applyBorder="1" applyAlignment="1">
      <alignment horizontal="center" vertical="center" wrapText="1"/>
    </xf>
    <xf numFmtId="0" fontId="34" fillId="0" borderId="10" xfId="2" applyFont="1" applyBorder="1" applyAlignment="1">
      <alignment horizontal="center" vertical="center" wrapText="1"/>
    </xf>
    <xf numFmtId="14" fontId="34" fillId="0" borderId="4" xfId="2" applyNumberFormat="1" applyFont="1" applyBorder="1" applyAlignment="1">
      <alignment horizontal="center" vertical="center" wrapText="1"/>
    </xf>
    <xf numFmtId="0" fontId="45" fillId="0" borderId="0" xfId="0" applyFont="1" applyAlignment="1" applyProtection="1">
      <alignment vertical="center"/>
      <protection locked="0"/>
    </xf>
    <xf numFmtId="14" fontId="34" fillId="0" borderId="1" xfId="0" applyNumberFormat="1" applyFont="1" applyBorder="1" applyAlignment="1">
      <alignment horizontal="justify" vertical="top" wrapText="1"/>
    </xf>
    <xf numFmtId="14" fontId="34" fillId="0" borderId="3" xfId="0" applyNumberFormat="1" applyFont="1" applyBorder="1" applyAlignment="1">
      <alignment horizontal="justify" vertical="top" wrapText="1"/>
    </xf>
    <xf numFmtId="0" fontId="34" fillId="12" borderId="33" xfId="0" applyFont="1" applyFill="1" applyBorder="1" applyAlignment="1">
      <alignment horizontal="center" vertical="center"/>
    </xf>
    <xf numFmtId="0" fontId="34" fillId="0" borderId="10" xfId="0" applyFont="1" applyBorder="1" applyAlignment="1">
      <alignment vertical="center"/>
    </xf>
    <xf numFmtId="0" fontId="34" fillId="0" borderId="12" xfId="0" applyFont="1" applyBorder="1" applyAlignment="1" applyProtection="1">
      <alignment horizontal="justify" vertical="center" wrapText="1"/>
      <protection locked="0"/>
    </xf>
    <xf numFmtId="9" fontId="34" fillId="0" borderId="12" xfId="1" applyFont="1" applyFill="1" applyBorder="1" applyAlignment="1">
      <alignment horizontal="center" vertical="center"/>
    </xf>
    <xf numFmtId="0" fontId="35" fillId="11" borderId="0" xfId="0" applyFont="1" applyFill="1" applyBorder="1" applyAlignment="1">
      <alignment horizontal="center" vertical="center" wrapText="1"/>
    </xf>
    <xf numFmtId="0" fontId="34" fillId="0" borderId="29" xfId="0" applyFont="1" applyBorder="1" applyAlignment="1">
      <alignment horizontal="justify" vertical="center"/>
    </xf>
    <xf numFmtId="0" fontId="34" fillId="0" borderId="41" xfId="0" applyFont="1" applyBorder="1" applyAlignment="1">
      <alignment horizontal="justify" vertical="center"/>
    </xf>
    <xf numFmtId="0" fontId="34" fillId="0" borderId="7" xfId="0" applyFont="1" applyBorder="1" applyAlignment="1" applyProtection="1">
      <alignment horizontal="justify" vertical="center" wrapText="1"/>
      <protection locked="0"/>
    </xf>
    <xf numFmtId="0" fontId="34" fillId="0" borderId="9" xfId="0" applyFont="1" applyBorder="1" applyAlignment="1">
      <alignment horizontal="justify" vertical="center"/>
    </xf>
    <xf numFmtId="0" fontId="34" fillId="0" borderId="41" xfId="0" applyFont="1" applyBorder="1" applyAlignment="1">
      <alignment horizontal="justify" vertical="center" wrapText="1"/>
    </xf>
    <xf numFmtId="0" fontId="34" fillId="0" borderId="9" xfId="0" applyFont="1" applyBorder="1" applyAlignment="1">
      <alignment horizontal="justify" vertical="center" wrapText="1"/>
    </xf>
    <xf numFmtId="0" fontId="34" fillId="16" borderId="34" xfId="0" applyFont="1" applyFill="1" applyBorder="1" applyAlignment="1">
      <alignment horizontal="center" vertical="center"/>
    </xf>
    <xf numFmtId="0" fontId="34" fillId="16" borderId="35" xfId="0" applyFont="1" applyFill="1" applyBorder="1" applyAlignment="1">
      <alignment horizontal="center" vertical="center"/>
    </xf>
    <xf numFmtId="0" fontId="34" fillId="16" borderId="36" xfId="0" applyFont="1" applyFill="1" applyBorder="1" applyAlignment="1">
      <alignment horizontal="center" vertical="center"/>
    </xf>
    <xf numFmtId="0" fontId="39" fillId="2" borderId="22" xfId="0" applyFont="1" applyFill="1" applyBorder="1" applyAlignment="1">
      <alignment horizontal="left" vertical="center"/>
    </xf>
    <xf numFmtId="166" fontId="34" fillId="0" borderId="4" xfId="0" applyNumberFormat="1" applyFont="1" applyBorder="1" applyAlignment="1">
      <alignment horizontal="center" vertical="center" wrapText="1"/>
    </xf>
    <xf numFmtId="0" fontId="67" fillId="0" borderId="1" xfId="0" applyFont="1" applyBorder="1" applyAlignment="1">
      <alignment horizontal="center" vertical="center"/>
    </xf>
    <xf numFmtId="166" fontId="34" fillId="0" borderId="1" xfId="0" applyNumberFormat="1" applyFont="1" applyBorder="1" applyAlignment="1">
      <alignment horizontal="center" vertical="center" wrapText="1"/>
    </xf>
    <xf numFmtId="166" fontId="34" fillId="0" borderId="3" xfId="0" applyNumberFormat="1" applyFont="1" applyBorder="1" applyAlignment="1">
      <alignment horizontal="center" vertical="center" wrapText="1"/>
    </xf>
    <xf numFmtId="14" fontId="34" fillId="0" borderId="4" xfId="0" applyNumberFormat="1" applyFont="1" applyBorder="1" applyAlignment="1">
      <alignment horizontal="justify" vertical="center" wrapText="1"/>
    </xf>
    <xf numFmtId="0" fontId="34" fillId="0" borderId="23" xfId="0" applyFont="1" applyBorder="1" applyAlignment="1">
      <alignment horizontal="justify" vertical="top" wrapText="1"/>
    </xf>
    <xf numFmtId="0" fontId="34" fillId="0" borderId="29" xfId="0" applyFont="1" applyBorder="1" applyAlignment="1">
      <alignment horizontal="justify" vertical="top" wrapText="1"/>
    </xf>
    <xf numFmtId="0" fontId="34" fillId="0" borderId="57" xfId="0" applyFont="1" applyBorder="1" applyAlignment="1">
      <alignment horizontal="justify" vertical="top" wrapText="1"/>
    </xf>
    <xf numFmtId="0" fontId="34" fillId="0" borderId="4" xfId="0" applyFont="1" applyBorder="1" applyAlignment="1" applyProtection="1">
      <alignment horizontal="left" vertical="center" wrapText="1"/>
      <protection locked="0"/>
    </xf>
    <xf numFmtId="14" fontId="34" fillId="0" borderId="4" xfId="0" applyNumberFormat="1" applyFont="1" applyFill="1" applyBorder="1" applyAlignment="1">
      <alignment horizontal="justify" vertical="center" wrapText="1"/>
    </xf>
    <xf numFmtId="0" fontId="34" fillId="0" borderId="0" xfId="0" applyFont="1" applyFill="1" applyAlignment="1">
      <alignment horizontal="justify" vertical="center" wrapText="1"/>
    </xf>
    <xf numFmtId="0" fontId="34" fillId="0" borderId="3" xfId="0" applyFont="1" applyBorder="1" applyAlignment="1" applyProtection="1">
      <alignment horizontal="justify" vertical="center" wrapText="1"/>
      <protection locked="0"/>
    </xf>
    <xf numFmtId="14" fontId="34" fillId="0" borderId="3" xfId="0" applyNumberFormat="1" applyFont="1" applyBorder="1" applyAlignment="1">
      <alignment horizontal="center" vertical="center" wrapText="1"/>
    </xf>
    <xf numFmtId="14" fontId="34" fillId="0" borderId="1" xfId="0" applyNumberFormat="1" applyFont="1" applyBorder="1" applyAlignment="1">
      <alignment horizontal="justify" vertical="center" wrapText="1"/>
    </xf>
    <xf numFmtId="9" fontId="34" fillId="0" borderId="7" xfId="1" applyFont="1" applyFill="1" applyBorder="1" applyAlignment="1">
      <alignment horizontal="center" vertical="center"/>
    </xf>
    <xf numFmtId="0" fontId="38" fillId="0" borderId="1" xfId="0" applyFont="1" applyBorder="1" applyAlignment="1" applyProtection="1">
      <alignment horizontal="center" vertical="center" wrapText="1"/>
      <protection locked="0"/>
    </xf>
    <xf numFmtId="15" fontId="34" fillId="0" borderId="45" xfId="0" applyNumberFormat="1" applyFont="1" applyBorder="1" applyAlignment="1">
      <alignment horizontal="justify" vertical="center" wrapText="1"/>
    </xf>
    <xf numFmtId="14" fontId="34" fillId="0" borderId="10" xfId="0" applyNumberFormat="1" applyFont="1" applyBorder="1" applyAlignment="1">
      <alignment horizontal="center" vertical="center" wrapText="1"/>
    </xf>
    <xf numFmtId="14" fontId="34" fillId="0" borderId="3" xfId="0" applyNumberFormat="1" applyFont="1" applyBorder="1" applyAlignment="1">
      <alignment horizontal="justify" vertical="center" wrapText="1"/>
    </xf>
    <xf numFmtId="9" fontId="34" fillId="0" borderId="12" xfId="1" applyFont="1" applyFill="1" applyBorder="1" applyAlignment="1">
      <alignment horizontal="center" vertical="center"/>
    </xf>
    <xf numFmtId="15" fontId="34" fillId="0" borderId="9" xfId="0" applyNumberFormat="1" applyFont="1" applyBorder="1" applyAlignment="1">
      <alignment horizontal="justify" vertical="center" wrapText="1"/>
    </xf>
    <xf numFmtId="15" fontId="34" fillId="0" borderId="29" xfId="0" applyNumberFormat="1" applyFont="1" applyBorder="1" applyAlignment="1">
      <alignment horizontal="justify" vertical="center" wrapText="1"/>
    </xf>
    <xf numFmtId="0" fontId="35" fillId="0" borderId="10" xfId="0" applyFont="1" applyBorder="1" applyAlignment="1">
      <alignment horizontal="center" vertical="center"/>
    </xf>
    <xf numFmtId="0" fontId="34" fillId="0" borderId="4" xfId="0" applyFont="1" applyBorder="1" applyAlignment="1">
      <alignment horizontal="justify" vertical="top" wrapText="1"/>
    </xf>
    <xf numFmtId="0" fontId="34" fillId="0" borderId="23" xfId="0" applyFont="1" applyFill="1" applyBorder="1" applyAlignment="1">
      <alignment horizontal="justify" vertical="center" wrapText="1"/>
    </xf>
    <xf numFmtId="0" fontId="34" fillId="0" borderId="57" xfId="0" applyFont="1" applyFill="1" applyBorder="1" applyAlignment="1">
      <alignment horizontal="justify" vertical="center" wrapText="1"/>
    </xf>
    <xf numFmtId="14" fontId="34" fillId="0" borderId="12" xfId="0" applyNumberFormat="1" applyFont="1" applyBorder="1" applyAlignment="1">
      <alignment horizontal="center" vertical="center" wrapText="1"/>
    </xf>
    <xf numFmtId="0" fontId="34" fillId="0" borderId="23" xfId="0" applyFont="1" applyBorder="1" applyAlignment="1">
      <alignment horizontal="justify" vertical="center" wrapText="1"/>
    </xf>
    <xf numFmtId="14" fontId="34" fillId="0" borderId="7" xfId="0" applyNumberFormat="1" applyFont="1" applyBorder="1" applyAlignment="1">
      <alignment horizontal="center" vertical="center" wrapText="1"/>
    </xf>
    <xf numFmtId="0" fontId="34" fillId="0" borderId="57" xfId="0" applyFont="1" applyBorder="1" applyAlignment="1">
      <alignment horizontal="justify" vertical="center" wrapText="1"/>
    </xf>
    <xf numFmtId="0" fontId="34" fillId="12" borderId="48" xfId="0" applyFont="1" applyFill="1" applyBorder="1" applyAlignment="1">
      <alignment horizontal="center" vertical="center"/>
    </xf>
    <xf numFmtId="0" fontId="34" fillId="12" borderId="22" xfId="0" applyFont="1" applyFill="1" applyBorder="1" applyAlignment="1">
      <alignment horizontal="center" vertical="center"/>
    </xf>
    <xf numFmtId="0" fontId="34" fillId="12" borderId="0" xfId="0" applyFont="1" applyFill="1" applyAlignment="1">
      <alignment horizontal="center" vertical="center"/>
    </xf>
    <xf numFmtId="0" fontId="34" fillId="12" borderId="49" xfId="0" applyFont="1" applyFill="1" applyBorder="1" applyAlignment="1">
      <alignment horizontal="center" vertical="center"/>
    </xf>
    <xf numFmtId="0" fontId="34" fillId="0" borderId="1" xfId="0" applyFont="1" applyBorder="1" applyAlignment="1" applyProtection="1">
      <alignment horizontal="justify" vertical="center" wrapText="1"/>
      <protection locked="0"/>
    </xf>
    <xf numFmtId="15" fontId="34" fillId="0" borderId="45" xfId="0" applyNumberFormat="1" applyFont="1" applyBorder="1" applyAlignment="1">
      <alignment horizontal="justify" vertical="center" wrapText="1"/>
    </xf>
    <xf numFmtId="0" fontId="38" fillId="24" borderId="1" xfId="0" applyFont="1" applyFill="1" applyBorder="1" applyAlignment="1" applyProtection="1">
      <alignment horizontal="center" vertical="center" wrapText="1"/>
      <protection locked="0"/>
    </xf>
    <xf numFmtId="0" fontId="34" fillId="0" borderId="45" xfId="0" applyFont="1" applyBorder="1" applyAlignment="1">
      <alignment horizontal="justify" vertical="center" wrapText="1"/>
    </xf>
    <xf numFmtId="0" fontId="34" fillId="12" borderId="2" xfId="0" applyFont="1" applyFill="1" applyBorder="1" applyAlignment="1">
      <alignment horizontal="center" vertical="center"/>
    </xf>
    <xf numFmtId="0" fontId="34" fillId="12" borderId="44" xfId="0" applyFont="1" applyFill="1" applyBorder="1" applyAlignment="1">
      <alignment horizontal="center" vertical="center"/>
    </xf>
    <xf numFmtId="0" fontId="34" fillId="12" borderId="45" xfId="0" applyFont="1" applyFill="1" applyBorder="1" applyAlignment="1">
      <alignment horizontal="center" vertical="center"/>
    </xf>
    <xf numFmtId="0" fontId="34" fillId="0" borderId="3" xfId="0" applyFont="1" applyFill="1" applyBorder="1" applyAlignment="1">
      <alignment horizontal="center" vertical="center"/>
    </xf>
    <xf numFmtId="0" fontId="34" fillId="0" borderId="9" xfId="0" applyFont="1" applyBorder="1" applyAlignment="1" applyProtection="1">
      <alignment horizontal="justify" vertical="center" wrapText="1"/>
      <protection locked="0"/>
    </xf>
    <xf numFmtId="165" fontId="34" fillId="0" borderId="7" xfId="0" applyNumberFormat="1" applyFont="1" applyBorder="1" applyAlignment="1">
      <alignment horizontal="center" vertical="center"/>
    </xf>
    <xf numFmtId="0" fontId="34" fillId="0" borderId="9" xfId="0" applyFont="1" applyFill="1" applyBorder="1" applyAlignment="1">
      <alignment horizontal="justify" vertical="top" wrapText="1"/>
    </xf>
    <xf numFmtId="0" fontId="34" fillId="16" borderId="33" xfId="0" applyFont="1" applyFill="1" applyBorder="1" applyAlignment="1">
      <alignment horizontal="center" vertical="center"/>
    </xf>
    <xf numFmtId="0" fontId="45" fillId="0" borderId="0" xfId="0" applyFont="1" applyProtection="1">
      <protection locked="0"/>
    </xf>
    <xf numFmtId="14" fontId="34" fillId="0" borderId="5" xfId="0" applyNumberFormat="1" applyFont="1" applyBorder="1" applyAlignment="1">
      <alignment horizontal="center" vertical="center"/>
    </xf>
    <xf numFmtId="15" fontId="34" fillId="0" borderId="23" xfId="0" applyNumberFormat="1" applyFont="1" applyBorder="1" applyAlignment="1">
      <alignment horizontal="justify" vertical="center" wrapText="1"/>
    </xf>
    <xf numFmtId="14" fontId="34" fillId="0" borderId="2" xfId="0" applyNumberFormat="1" applyFont="1" applyBorder="1" applyAlignment="1">
      <alignment horizontal="center" vertical="center"/>
    </xf>
    <xf numFmtId="14" fontId="34" fillId="0" borderId="7" xfId="0" applyNumberFormat="1" applyFont="1" applyBorder="1" applyAlignment="1">
      <alignment horizontal="center" vertical="center"/>
    </xf>
    <xf numFmtId="15" fontId="34" fillId="0" borderId="57" xfId="0" applyNumberFormat="1" applyFont="1" applyBorder="1" applyAlignment="1">
      <alignment horizontal="justify" vertical="center" wrapText="1"/>
    </xf>
    <xf numFmtId="15" fontId="34" fillId="0" borderId="10" xfId="0" applyNumberFormat="1" applyFont="1" applyBorder="1" applyAlignment="1">
      <alignment horizontal="center" vertical="center" wrapText="1"/>
    </xf>
    <xf numFmtId="0" fontId="34" fillId="0" borderId="10" xfId="0" applyFont="1" applyBorder="1" applyAlignment="1">
      <alignment horizontal="justify" vertical="top" wrapText="1"/>
    </xf>
    <xf numFmtId="0" fontId="34" fillId="0" borderId="29" xfId="0" applyFont="1" applyBorder="1" applyAlignment="1">
      <alignment horizontal="left" vertical="top" wrapText="1"/>
    </xf>
    <xf numFmtId="0" fontId="25" fillId="24" borderId="0" xfId="0" applyFont="1" applyFill="1" applyAlignment="1" applyProtection="1">
      <alignment horizontal="center" vertical="center"/>
      <protection locked="0"/>
    </xf>
    <xf numFmtId="0" fontId="45" fillId="0" borderId="0" xfId="0" applyFont="1" applyAlignment="1" applyProtection="1">
      <alignment horizontal="center" vertical="center"/>
      <protection locked="0"/>
    </xf>
    <xf numFmtId="0" fontId="32" fillId="0" borderId="0" xfId="0" applyFont="1" applyFill="1" applyAlignment="1">
      <alignment horizontal="center" vertical="center"/>
    </xf>
    <xf numFmtId="0" fontId="34" fillId="0" borderId="4" xfId="0" applyFont="1" applyBorder="1" applyAlignment="1">
      <alignment horizontal="left" vertical="center" wrapText="1"/>
    </xf>
    <xf numFmtId="0" fontId="35" fillId="0" borderId="0" xfId="0" applyFont="1" applyBorder="1" applyAlignment="1">
      <alignment horizontal="center" wrapText="1"/>
    </xf>
    <xf numFmtId="0" fontId="34" fillId="0" borderId="0" xfId="0" applyFont="1" applyAlignment="1">
      <alignment horizontal="left" vertical="center"/>
    </xf>
    <xf numFmtId="0" fontId="34" fillId="0" borderId="0" xfId="0" applyFont="1" applyFill="1"/>
    <xf numFmtId="0" fontId="0" fillId="15" borderId="1" xfId="0" applyFill="1" applyBorder="1" applyAlignment="1">
      <alignment horizontal="center" vertical="center"/>
    </xf>
    <xf numFmtId="0" fontId="0" fillId="7" borderId="1" xfId="0" applyFill="1" applyBorder="1" applyAlignment="1">
      <alignment horizontal="center" vertical="center"/>
    </xf>
    <xf numFmtId="0" fontId="0" fillId="23" borderId="1" xfId="0" applyFill="1" applyBorder="1" applyAlignment="1">
      <alignment horizontal="center" vertical="center"/>
    </xf>
    <xf numFmtId="0" fontId="0" fillId="11" borderId="1" xfId="0" applyFill="1" applyBorder="1" applyAlignment="1">
      <alignment horizontal="center" vertical="center"/>
    </xf>
    <xf numFmtId="0" fontId="67" fillId="0" borderId="0" xfId="0" applyFont="1" applyBorder="1" applyAlignment="1">
      <alignment horizontal="center" wrapText="1"/>
    </xf>
    <xf numFmtId="0" fontId="65" fillId="0" borderId="0" xfId="0" applyFont="1" applyProtection="1">
      <protection locked="0"/>
    </xf>
    <xf numFmtId="0" fontId="32" fillId="22" borderId="0" xfId="0" applyFont="1" applyFill="1"/>
    <xf numFmtId="0" fontId="0" fillId="22" borderId="0" xfId="0" applyFill="1"/>
    <xf numFmtId="0" fontId="21" fillId="2" borderId="26" xfId="2" applyFont="1" applyFill="1" applyBorder="1" applyAlignment="1">
      <alignment horizontal="left" vertical="center" wrapText="1"/>
    </xf>
    <xf numFmtId="0" fontId="21" fillId="2" borderId="56" xfId="2" applyFont="1" applyFill="1" applyBorder="1" applyAlignment="1">
      <alignment horizontal="left" vertical="center" wrapText="1"/>
    </xf>
    <xf numFmtId="0" fontId="21" fillId="2" borderId="27" xfId="2" applyFont="1" applyFill="1" applyBorder="1" applyAlignment="1">
      <alignment horizontal="left" vertical="center" wrapText="1"/>
    </xf>
    <xf numFmtId="165" fontId="34" fillId="3" borderId="4" xfId="0" applyNumberFormat="1" applyFont="1" applyFill="1" applyBorder="1" applyAlignment="1">
      <alignment horizontal="center" vertical="center"/>
    </xf>
    <xf numFmtId="9" fontId="34" fillId="3" borderId="4" xfId="1" applyFont="1" applyFill="1" applyBorder="1" applyAlignment="1">
      <alignment horizontal="center" vertical="center"/>
    </xf>
    <xf numFmtId="0" fontId="38" fillId="11" borderId="4" xfId="0" applyFont="1" applyFill="1" applyBorder="1" applyAlignment="1">
      <alignment horizontal="center" vertical="center" wrapText="1"/>
    </xf>
    <xf numFmtId="0" fontId="0" fillId="22" borderId="0" xfId="0" applyFill="1" applyAlignment="1">
      <alignment vertical="center"/>
    </xf>
    <xf numFmtId="9" fontId="25" fillId="3" borderId="3" xfId="1" applyFont="1" applyFill="1" applyBorder="1" applyAlignment="1">
      <alignment horizontal="center" vertical="center"/>
    </xf>
    <xf numFmtId="9" fontId="25" fillId="3" borderId="4" xfId="1" applyFont="1" applyFill="1" applyBorder="1" applyAlignment="1">
      <alignment horizontal="center" vertical="center"/>
    </xf>
    <xf numFmtId="165" fontId="34" fillId="3" borderId="3" xfId="0" applyNumberFormat="1" applyFont="1" applyFill="1" applyBorder="1" applyAlignment="1">
      <alignment horizontal="center" vertical="center"/>
    </xf>
    <xf numFmtId="0" fontId="25" fillId="0" borderId="10" xfId="0" applyFont="1" applyBorder="1" applyAlignment="1" applyProtection="1">
      <alignment horizontal="justify" vertical="center" wrapText="1"/>
      <protection locked="0"/>
    </xf>
    <xf numFmtId="0" fontId="25" fillId="0" borderId="12" xfId="0" applyFont="1" applyBorder="1" applyAlignment="1" applyProtection="1">
      <alignment horizontal="justify" vertical="center" wrapText="1"/>
      <protection locked="0"/>
    </xf>
    <xf numFmtId="0" fontId="25" fillId="0" borderId="0" xfId="0" applyFont="1" applyAlignment="1" applyProtection="1">
      <alignment horizontal="justify" vertical="center" wrapText="1"/>
      <protection locked="0"/>
    </xf>
    <xf numFmtId="0" fontId="25" fillId="0" borderId="29" xfId="0" applyFont="1" applyBorder="1" applyAlignment="1" applyProtection="1">
      <alignment horizontal="justify" vertical="center" wrapText="1"/>
      <protection locked="0"/>
    </xf>
    <xf numFmtId="165" fontId="25" fillId="0" borderId="10" xfId="0" applyNumberFormat="1" applyFont="1" applyBorder="1" applyAlignment="1" applyProtection="1">
      <alignment horizontal="center" vertical="center" wrapText="1"/>
      <protection locked="0"/>
    </xf>
    <xf numFmtId="0" fontId="25" fillId="3" borderId="10" xfId="0" applyFont="1" applyFill="1" applyBorder="1" applyAlignment="1">
      <alignment horizontal="justify" vertical="center"/>
    </xf>
    <xf numFmtId="0" fontId="25" fillId="0" borderId="10" xfId="0" applyFont="1" applyBorder="1" applyAlignment="1" applyProtection="1">
      <alignment horizontal="center" vertical="center" wrapText="1"/>
      <protection locked="0"/>
    </xf>
    <xf numFmtId="0" fontId="38" fillId="11" borderId="10" xfId="0" applyFont="1" applyFill="1" applyBorder="1" applyAlignment="1">
      <alignment horizontal="center" vertical="center" wrapText="1"/>
    </xf>
    <xf numFmtId="0" fontId="25" fillId="0" borderId="10" xfId="0" applyFont="1" applyBorder="1" applyAlignment="1">
      <alignment horizontal="justify" vertical="center" wrapText="1"/>
    </xf>
    <xf numFmtId="0" fontId="34" fillId="3" borderId="10" xfId="0" applyFont="1" applyFill="1" applyBorder="1" applyAlignment="1">
      <alignment horizontal="center" vertical="center"/>
    </xf>
    <xf numFmtId="0" fontId="34" fillId="20" borderId="10" xfId="0" applyFont="1" applyFill="1" applyBorder="1" applyAlignment="1">
      <alignment horizontal="center" vertical="center"/>
    </xf>
    <xf numFmtId="0" fontId="34" fillId="3" borderId="10" xfId="0" applyFont="1" applyFill="1" applyBorder="1" applyAlignment="1">
      <alignment horizontal="center" vertical="center" wrapText="1"/>
    </xf>
    <xf numFmtId="9" fontId="25" fillId="3" borderId="10" xfId="1" applyFont="1" applyFill="1" applyBorder="1" applyAlignment="1">
      <alignment horizontal="center" vertical="center"/>
    </xf>
    <xf numFmtId="0" fontId="67" fillId="0" borderId="0" xfId="0" applyFont="1" applyAlignment="1">
      <alignment horizontal="center" vertical="center" wrapText="1"/>
    </xf>
    <xf numFmtId="0" fontId="32" fillId="0" borderId="0" xfId="0" applyFont="1" applyAlignment="1">
      <alignment wrapText="1"/>
    </xf>
    <xf numFmtId="0" fontId="25" fillId="0" borderId="10" xfId="0" applyFont="1" applyBorder="1" applyAlignment="1">
      <alignment horizontal="justify" vertical="top" wrapText="1"/>
    </xf>
    <xf numFmtId="0" fontId="38" fillId="0" borderId="10" xfId="0" applyFont="1" applyBorder="1" applyAlignment="1">
      <alignment horizontal="justify" vertical="top" wrapText="1"/>
    </xf>
    <xf numFmtId="0" fontId="25" fillId="0" borderId="10" xfId="0" applyFont="1" applyBorder="1" applyAlignment="1" applyProtection="1">
      <alignment horizontal="left" vertical="center" wrapText="1"/>
      <protection locked="0"/>
    </xf>
    <xf numFmtId="165" fontId="25" fillId="0" borderId="4" xfId="0" applyNumberFormat="1" applyFont="1" applyBorder="1" applyAlignment="1">
      <alignment horizontal="center" vertical="center"/>
    </xf>
    <xf numFmtId="0" fontId="25" fillId="0" borderId="4" xfId="0" applyFont="1" applyBorder="1" applyAlignment="1">
      <alignment horizontal="justify" vertical="center"/>
    </xf>
    <xf numFmtId="0" fontId="25" fillId="0" borderId="4" xfId="0" applyFont="1" applyBorder="1" applyAlignment="1" applyProtection="1">
      <alignment horizontal="justify" vertical="center" wrapText="1"/>
      <protection locked="0"/>
    </xf>
    <xf numFmtId="0" fontId="21" fillId="2" borderId="34" xfId="0" applyFont="1" applyFill="1" applyBorder="1" applyAlignment="1">
      <alignment horizontal="left" vertical="center"/>
    </xf>
    <xf numFmtId="0" fontId="21" fillId="2" borderId="35" xfId="0" applyFont="1" applyFill="1" applyBorder="1" applyAlignment="1">
      <alignment horizontal="left" vertical="center"/>
    </xf>
    <xf numFmtId="0" fontId="21" fillId="2" borderId="36" xfId="0" applyFont="1" applyFill="1" applyBorder="1" applyAlignment="1">
      <alignment horizontal="left" vertical="center"/>
    </xf>
    <xf numFmtId="0" fontId="69" fillId="2" borderId="0" xfId="0" applyFont="1" applyFill="1"/>
    <xf numFmtId="0" fontId="34" fillId="20" borderId="10" xfId="0" applyFont="1" applyFill="1" applyBorder="1" applyAlignment="1">
      <alignment horizontal="center" vertical="center" wrapText="1"/>
    </xf>
    <xf numFmtId="0" fontId="25" fillId="0" borderId="10" xfId="0" applyFont="1" applyFill="1" applyBorder="1" applyAlignment="1">
      <alignment horizontal="justify" vertical="center" wrapText="1"/>
    </xf>
    <xf numFmtId="9" fontId="34" fillId="0" borderId="10" xfId="0" applyNumberFormat="1" applyFont="1" applyBorder="1" applyAlignment="1">
      <alignment horizontal="center" vertical="center"/>
    </xf>
    <xf numFmtId="0" fontId="67" fillId="0" borderId="56" xfId="0" applyFont="1" applyBorder="1" applyAlignment="1">
      <alignment horizontal="center" vertical="center" wrapText="1"/>
    </xf>
    <xf numFmtId="0" fontId="34" fillId="20" borderId="4" xfId="0" applyFont="1" applyFill="1" applyBorder="1" applyAlignment="1">
      <alignment horizontal="center" vertical="center" wrapText="1"/>
    </xf>
    <xf numFmtId="0" fontId="34" fillId="3" borderId="1" xfId="0" applyFont="1" applyFill="1" applyBorder="1" applyAlignment="1">
      <alignment horizontal="center" vertical="center" wrapText="1"/>
    </xf>
    <xf numFmtId="0" fontId="67" fillId="0" borderId="1" xfId="0" applyFont="1" applyBorder="1" applyAlignment="1">
      <alignment horizontal="center" vertical="center" wrapText="1"/>
    </xf>
    <xf numFmtId="0" fontId="34" fillId="20" borderId="1" xfId="0" applyFont="1" applyFill="1" applyBorder="1" applyAlignment="1">
      <alignment horizontal="center" vertical="center" wrapText="1"/>
    </xf>
    <xf numFmtId="0" fontId="67" fillId="0" borderId="4" xfId="0" applyFont="1" applyBorder="1" applyAlignment="1">
      <alignment horizontal="center" vertical="center" wrapText="1"/>
    </xf>
    <xf numFmtId="0" fontId="34" fillId="20" borderId="3" xfId="0" applyFont="1" applyFill="1" applyBorder="1" applyAlignment="1">
      <alignment horizontal="center" vertical="center" wrapText="1"/>
    </xf>
    <xf numFmtId="0" fontId="34" fillId="3" borderId="3" xfId="0" applyFont="1" applyFill="1" applyBorder="1" applyAlignment="1">
      <alignment horizontal="center" vertical="center" wrapText="1"/>
    </xf>
    <xf numFmtId="0" fontId="25" fillId="0" borderId="4" xfId="0" applyFont="1" applyBorder="1" applyAlignment="1">
      <alignment horizontal="justify" vertical="top" wrapText="1"/>
    </xf>
    <xf numFmtId="0" fontId="25" fillId="0" borderId="3" xfId="0" applyFont="1" applyBorder="1" applyAlignment="1">
      <alignment horizontal="justify" vertical="top" wrapText="1"/>
    </xf>
    <xf numFmtId="9" fontId="34" fillId="0" borderId="10" xfId="0" applyNumberFormat="1" applyFont="1" applyBorder="1" applyAlignment="1">
      <alignment horizontal="center" vertical="center" wrapText="1"/>
    </xf>
    <xf numFmtId="0" fontId="43" fillId="0" borderId="10" xfId="0" applyFont="1" applyBorder="1" applyAlignment="1">
      <alignment horizontal="center" vertical="center" wrapText="1"/>
    </xf>
    <xf numFmtId="0" fontId="43" fillId="0" borderId="10" xfId="0" applyFont="1" applyBorder="1" applyAlignment="1">
      <alignment horizontal="center" vertical="center" wrapText="1"/>
    </xf>
    <xf numFmtId="0" fontId="34" fillId="3" borderId="10" xfId="0" applyFont="1" applyFill="1" applyBorder="1" applyAlignment="1">
      <alignment horizontal="justify" vertical="center"/>
    </xf>
    <xf numFmtId="0" fontId="34" fillId="0" borderId="0" xfId="0" applyFont="1" applyAlignment="1">
      <alignment horizontal="justify"/>
    </xf>
    <xf numFmtId="0" fontId="25" fillId="0" borderId="0" xfId="0" applyFont="1"/>
    <xf numFmtId="0" fontId="35" fillId="0" borderId="0" xfId="0" applyFont="1" applyAlignment="1">
      <alignment horizontal="center" wrapText="1"/>
    </xf>
    <xf numFmtId="0" fontId="69" fillId="0" borderId="0" xfId="0" applyFont="1"/>
    <xf numFmtId="0" fontId="67" fillId="0" borderId="0" xfId="0" applyFont="1" applyAlignment="1">
      <alignment horizontal="center" wrapText="1"/>
    </xf>
    <xf numFmtId="0" fontId="32" fillId="0" borderId="0" xfId="0" applyFont="1" applyAlignment="1">
      <alignment horizontal="justify"/>
    </xf>
    <xf numFmtId="0" fontId="34" fillId="0" borderId="29" xfId="0" applyFont="1" applyBorder="1" applyAlignment="1">
      <alignment horizontal="justify" vertical="center"/>
    </xf>
    <xf numFmtId="165" fontId="25" fillId="0" borderId="4" xfId="0" applyNumberFormat="1" applyFont="1" applyBorder="1" applyAlignment="1">
      <alignment horizontal="justify" vertical="center" wrapText="1"/>
    </xf>
    <xf numFmtId="0" fontId="25" fillId="11" borderId="4" xfId="0" applyFont="1" applyFill="1" applyBorder="1" applyAlignment="1">
      <alignment horizontal="center" vertical="center" wrapText="1"/>
    </xf>
    <xf numFmtId="165" fontId="25" fillId="3" borderId="1" xfId="0" applyNumberFormat="1" applyFont="1" applyFill="1" applyBorder="1" applyAlignment="1">
      <alignment horizontal="justify" vertical="center" wrapText="1"/>
    </xf>
    <xf numFmtId="0" fontId="25" fillId="11" borderId="1" xfId="0" applyFont="1" applyFill="1" applyBorder="1" applyAlignment="1">
      <alignment horizontal="center" vertical="center" wrapText="1"/>
    </xf>
    <xf numFmtId="165" fontId="25" fillId="3" borderId="3" xfId="0" applyNumberFormat="1" applyFont="1" applyFill="1" applyBorder="1" applyAlignment="1">
      <alignment horizontal="justify" vertical="center" wrapText="1"/>
    </xf>
    <xf numFmtId="0" fontId="25" fillId="11" borderId="3" xfId="0" applyFont="1" applyFill="1" applyBorder="1" applyAlignment="1">
      <alignment horizontal="center" vertical="center" wrapText="1"/>
    </xf>
    <xf numFmtId="0" fontId="34" fillId="0" borderId="45" xfId="0" applyFont="1" applyBorder="1" applyAlignment="1">
      <alignment vertical="center"/>
    </xf>
    <xf numFmtId="165" fontId="25" fillId="0" borderId="1" xfId="0" applyNumberFormat="1" applyFont="1" applyBorder="1" applyAlignment="1">
      <alignment horizontal="justify" vertical="center" wrapText="1"/>
    </xf>
    <xf numFmtId="0" fontId="25" fillId="0" borderId="10" xfId="0" applyFont="1" applyBorder="1" applyAlignment="1">
      <alignment horizontal="justify" vertical="center"/>
    </xf>
    <xf numFmtId="0" fontId="25" fillId="0" borderId="4" xfId="0" applyFont="1" applyBorder="1" applyAlignment="1">
      <alignment horizontal="justify" vertical="center"/>
    </xf>
    <xf numFmtId="0" fontId="34" fillId="25" borderId="1" xfId="0" applyFont="1" applyFill="1" applyBorder="1" applyAlignment="1">
      <alignment vertical="center" wrapText="1"/>
    </xf>
    <xf numFmtId="0" fontId="34" fillId="15" borderId="1" xfId="0" applyFont="1" applyFill="1" applyBorder="1" applyAlignment="1">
      <alignment horizontal="left" vertical="center" wrapText="1"/>
    </xf>
    <xf numFmtId="0" fontId="34" fillId="0" borderId="45" xfId="0" applyFont="1" applyBorder="1" applyAlignment="1">
      <alignment horizontal="left" vertical="center" wrapText="1"/>
    </xf>
    <xf numFmtId="0" fontId="34" fillId="15" borderId="1" xfId="0" applyFont="1" applyFill="1" applyBorder="1" applyAlignment="1">
      <alignment horizontal="center" vertical="center" wrapText="1"/>
    </xf>
    <xf numFmtId="0" fontId="34" fillId="0" borderId="45" xfId="0" applyFont="1" applyBorder="1" applyAlignment="1">
      <alignment horizontal="center" vertical="center" wrapText="1"/>
    </xf>
    <xf numFmtId="0" fontId="34" fillId="22" borderId="1" xfId="0" applyFont="1" applyFill="1" applyBorder="1" applyAlignment="1">
      <alignment vertical="center" wrapText="1"/>
    </xf>
    <xf numFmtId="0" fontId="34" fillId="25" borderId="1" xfId="0" applyFont="1" applyFill="1" applyBorder="1" applyAlignment="1">
      <alignment horizontal="center" vertical="center" wrapText="1"/>
    </xf>
    <xf numFmtId="165" fontId="25" fillId="3" borderId="1" xfId="0" applyNumberFormat="1" applyFont="1" applyFill="1" applyBorder="1" applyAlignment="1">
      <alignment horizontal="center" vertical="center" wrapText="1"/>
    </xf>
    <xf numFmtId="165" fontId="25" fillId="3" borderId="3" xfId="0" applyNumberFormat="1" applyFont="1" applyFill="1" applyBorder="1" applyAlignment="1">
      <alignment horizontal="center" vertical="center" wrapText="1"/>
    </xf>
    <xf numFmtId="0" fontId="25" fillId="11" borderId="10" xfId="0" applyFont="1" applyFill="1" applyBorder="1" applyAlignment="1">
      <alignment horizontal="center" vertical="center" wrapText="1"/>
    </xf>
    <xf numFmtId="0" fontId="34" fillId="0" borderId="45" xfId="0" applyFont="1" applyBorder="1" applyAlignment="1">
      <alignment vertical="center" wrapText="1"/>
    </xf>
    <xf numFmtId="0" fontId="25" fillId="0" borderId="3" xfId="0" applyFont="1" applyBorder="1" applyAlignment="1">
      <alignment horizontal="justify" vertical="center"/>
    </xf>
    <xf numFmtId="0" fontId="34" fillId="16" borderId="0" xfId="0" applyFont="1" applyFill="1"/>
    <xf numFmtId="15" fontId="34" fillId="0" borderId="4" xfId="0" applyNumberFormat="1" applyFont="1" applyBorder="1" applyAlignment="1">
      <alignment vertical="center" wrapText="1"/>
    </xf>
    <xf numFmtId="15" fontId="34" fillId="0" borderId="1" xfId="0" applyNumberFormat="1" applyFont="1" applyBorder="1" applyAlignment="1">
      <alignment vertical="center" wrapText="1"/>
    </xf>
    <xf numFmtId="15" fontId="35" fillId="0" borderId="1" xfId="0" applyNumberFormat="1" applyFont="1" applyBorder="1" applyAlignment="1">
      <alignment horizontal="right" vertical="center" wrapText="1"/>
    </xf>
    <xf numFmtId="9" fontId="34" fillId="0" borderId="1" xfId="1" applyFont="1" applyBorder="1" applyAlignment="1">
      <alignment horizontal="center" vertical="center"/>
    </xf>
    <xf numFmtId="15" fontId="34" fillId="0" borderId="3" xfId="0" applyNumberFormat="1" applyFont="1" applyBorder="1" applyAlignment="1">
      <alignment vertical="center" wrapText="1"/>
    </xf>
    <xf numFmtId="15" fontId="34" fillId="0" borderId="3" xfId="0" applyNumberFormat="1" applyFont="1" applyBorder="1" applyAlignment="1">
      <alignment horizontal="right" vertical="center" wrapText="1"/>
    </xf>
    <xf numFmtId="15" fontId="34" fillId="0" borderId="3" xfId="0" applyNumberFormat="1" applyFont="1" applyBorder="1" applyAlignment="1">
      <alignment horizontal="justify" vertical="center" wrapText="1"/>
    </xf>
    <xf numFmtId="0" fontId="43" fillId="0" borderId="10" xfId="0" applyFont="1" applyBorder="1" applyAlignment="1">
      <alignment horizontal="justify" vertical="center" wrapText="1"/>
    </xf>
    <xf numFmtId="0" fontId="43" fillId="0" borderId="4" xfId="0" applyFont="1" applyBorder="1" applyAlignment="1">
      <alignment horizontal="justify" vertical="center" wrapText="1"/>
    </xf>
    <xf numFmtId="0" fontId="25" fillId="0" borderId="4" xfId="0" applyFont="1" applyBorder="1" applyAlignment="1">
      <alignment vertical="center" wrapText="1"/>
    </xf>
    <xf numFmtId="15" fontId="35" fillId="0" borderId="4" xfId="0" applyNumberFormat="1" applyFont="1" applyBorder="1" applyAlignment="1">
      <alignment horizontal="right" vertical="center" wrapText="1"/>
    </xf>
    <xf numFmtId="15" fontId="35" fillId="0" borderId="3" xfId="0" applyNumberFormat="1" applyFont="1" applyBorder="1" applyAlignment="1">
      <alignment horizontal="right" vertical="center" wrapText="1"/>
    </xf>
    <xf numFmtId="15" fontId="34" fillId="0" borderId="10" xfId="0" applyNumberFormat="1" applyFont="1" applyBorder="1" applyAlignment="1">
      <alignment horizontal="right" vertical="center" wrapText="1"/>
    </xf>
    <xf numFmtId="0" fontId="25" fillId="11" borderId="10" xfId="0" applyFont="1" applyFill="1" applyBorder="1" applyAlignment="1">
      <alignment horizontal="center" vertical="center" wrapText="1"/>
    </xf>
    <xf numFmtId="0" fontId="43" fillId="0" borderId="3" xfId="0" applyFont="1" applyBorder="1" applyAlignment="1">
      <alignment horizontal="justify" vertical="center" wrapText="1"/>
    </xf>
    <xf numFmtId="0" fontId="34" fillId="0" borderId="0" xfId="0" applyFont="1" applyAlignment="1">
      <alignment wrapText="1"/>
    </xf>
    <xf numFmtId="0" fontId="70" fillId="0" borderId="4" xfId="0" applyFont="1" applyBorder="1" applyAlignment="1">
      <alignment horizontal="justify" vertical="center" wrapText="1"/>
    </xf>
    <xf numFmtId="0" fontId="43" fillId="0" borderId="1" xfId="0" applyFont="1" applyBorder="1" applyAlignment="1">
      <alignment horizontal="left" vertical="center" wrapText="1"/>
    </xf>
    <xf numFmtId="0" fontId="43" fillId="0" borderId="1" xfId="0" applyFont="1" applyBorder="1" applyAlignment="1">
      <alignment horizontal="center" vertical="center" wrapText="1"/>
    </xf>
    <xf numFmtId="9" fontId="34" fillId="0" borderId="0" xfId="1" applyFont="1" applyAlignment="1">
      <alignment horizontal="center"/>
    </xf>
    <xf numFmtId="0" fontId="34" fillId="0" borderId="0" xfId="0" applyFont="1" applyAlignment="1">
      <alignment horizontal="center" vertical="center" wrapText="1"/>
    </xf>
    <xf numFmtId="0" fontId="44" fillId="0" borderId="0" xfId="0" applyFont="1"/>
    <xf numFmtId="9" fontId="32" fillId="0" borderId="0" xfId="1" applyFont="1" applyAlignment="1">
      <alignment horizontal="center"/>
    </xf>
    <xf numFmtId="0" fontId="32" fillId="0" borderId="0" xfId="0" applyFont="1" applyAlignment="1">
      <alignment horizontal="center" vertical="center" wrapText="1"/>
    </xf>
    <xf numFmtId="0" fontId="35" fillId="14" borderId="1" xfId="0" applyFont="1" applyFill="1" applyBorder="1" applyAlignment="1">
      <alignment horizontal="center"/>
    </xf>
    <xf numFmtId="0" fontId="35" fillId="0" borderId="1" xfId="0" applyFont="1" applyBorder="1" applyAlignment="1">
      <alignment vertical="center"/>
    </xf>
    <xf numFmtId="0" fontId="35" fillId="0" borderId="1" xfId="0" applyFont="1" applyBorder="1"/>
    <xf numFmtId="0" fontId="16" fillId="2" borderId="2" xfId="2" applyFont="1" applyFill="1" applyBorder="1" applyAlignment="1">
      <alignment horizontal="left" vertical="center" wrapText="1"/>
    </xf>
    <xf numFmtId="0" fontId="16" fillId="2" borderId="44" xfId="2" applyFont="1" applyFill="1" applyBorder="1" applyAlignment="1">
      <alignment horizontal="left" vertical="center" wrapText="1"/>
    </xf>
    <xf numFmtId="0" fontId="16" fillId="2" borderId="45" xfId="2" applyFont="1" applyFill="1" applyBorder="1" applyAlignment="1">
      <alignment horizontal="left" vertical="center" wrapText="1"/>
    </xf>
    <xf numFmtId="0" fontId="35" fillId="0" borderId="1" xfId="0" applyFont="1" applyBorder="1" applyAlignment="1">
      <alignment horizontal="center" vertical="center"/>
    </xf>
    <xf numFmtId="15" fontId="34" fillId="0" borderId="1" xfId="0" applyNumberFormat="1" applyFont="1" applyBorder="1" applyAlignment="1">
      <alignment horizontal="left" vertical="center" wrapText="1"/>
    </xf>
    <xf numFmtId="0" fontId="72" fillId="0" borderId="0" xfId="0" applyFont="1" applyAlignment="1">
      <alignment horizontal="center" vertical="center" wrapText="1"/>
    </xf>
    <xf numFmtId="0" fontId="35" fillId="0" borderId="0" xfId="0" applyFont="1" applyAlignment="1">
      <alignment horizontal="center"/>
    </xf>
    <xf numFmtId="0" fontId="67" fillId="0" borderId="0" xfId="0" applyFont="1" applyAlignment="1">
      <alignment horizontal="center"/>
    </xf>
    <xf numFmtId="9" fontId="32" fillId="0" borderId="0" xfId="1" applyFont="1" applyAlignment="1">
      <alignment horizontal="center" vertical="center"/>
    </xf>
    <xf numFmtId="0" fontId="67" fillId="0" borderId="0" xfId="0" applyFont="1"/>
    <xf numFmtId="0" fontId="2" fillId="0" borderId="1" xfId="2" applyBorder="1" applyAlignment="1">
      <alignment horizontal="center" vertical="center" wrapText="1"/>
    </xf>
    <xf numFmtId="0" fontId="2" fillId="0" borderId="2" xfId="2" applyBorder="1" applyAlignment="1">
      <alignment horizontal="center" vertical="center" wrapText="1"/>
    </xf>
    <xf numFmtId="0" fontId="2" fillId="0" borderId="44" xfId="2" applyBorder="1" applyAlignment="1">
      <alignment horizontal="center" vertical="center" wrapText="1"/>
    </xf>
    <xf numFmtId="0" fontId="2" fillId="0" borderId="45" xfId="2" applyBorder="1" applyAlignment="1">
      <alignment horizontal="center" vertical="center" wrapText="1"/>
    </xf>
    <xf numFmtId="0" fontId="73" fillId="0" borderId="2" xfId="0" applyFont="1" applyBorder="1" applyAlignment="1">
      <alignment horizontal="center" vertical="center"/>
    </xf>
    <xf numFmtId="0" fontId="73" fillId="0" borderId="44" xfId="0" applyFont="1" applyBorder="1" applyAlignment="1">
      <alignment horizontal="center" vertical="center"/>
    </xf>
    <xf numFmtId="0" fontId="73" fillId="0" borderId="45" xfId="0" applyFont="1" applyBorder="1" applyAlignment="1">
      <alignment horizontal="center" vertical="center"/>
    </xf>
    <xf numFmtId="0" fontId="66" fillId="2" borderId="1" xfId="2" applyFont="1" applyFill="1" applyBorder="1" applyAlignment="1">
      <alignment horizontal="center" vertical="center" wrapText="1"/>
    </xf>
    <xf numFmtId="0" fontId="66" fillId="9" borderId="1" xfId="2" applyFont="1" applyFill="1" applyBorder="1" applyAlignment="1">
      <alignment horizontal="center" vertical="center" wrapText="1"/>
    </xf>
    <xf numFmtId="0" fontId="66" fillId="9" borderId="1" xfId="2" applyFont="1" applyFill="1" applyBorder="1" applyAlignment="1">
      <alignment horizontal="center" vertical="center" wrapText="1"/>
    </xf>
    <xf numFmtId="0" fontId="66" fillId="19" borderId="1" xfId="2" applyFont="1" applyFill="1" applyBorder="1" applyAlignment="1">
      <alignment horizontal="center" vertical="center" wrapText="1"/>
    </xf>
    <xf numFmtId="9" fontId="66" fillId="9" borderId="1" xfId="1" applyFont="1" applyFill="1" applyBorder="1" applyAlignment="1">
      <alignment horizontal="center" vertical="center" wrapText="1"/>
    </xf>
    <xf numFmtId="0" fontId="75" fillId="26" borderId="2" xfId="2" applyFont="1" applyFill="1" applyBorder="1" applyAlignment="1">
      <alignment horizontal="left" vertical="center" wrapText="1"/>
    </xf>
    <xf numFmtId="0" fontId="75" fillId="26" borderId="44" xfId="2" applyFont="1" applyFill="1" applyBorder="1" applyAlignment="1">
      <alignment horizontal="left" vertical="center" wrapText="1"/>
    </xf>
    <xf numFmtId="0" fontId="75" fillId="26" borderId="45" xfId="2" applyFont="1" applyFill="1" applyBorder="1" applyAlignment="1">
      <alignment horizontal="left" vertical="center" wrapText="1"/>
    </xf>
    <xf numFmtId="0" fontId="73" fillId="0" borderId="3" xfId="0" applyFont="1" applyFill="1" applyBorder="1" applyAlignment="1">
      <alignment horizontal="center" vertical="top"/>
    </xf>
    <xf numFmtId="0" fontId="73" fillId="0" borderId="3" xfId="0" applyFont="1" applyFill="1" applyBorder="1" applyAlignment="1">
      <alignment horizontal="center" vertical="top" wrapText="1"/>
    </xf>
    <xf numFmtId="0" fontId="76" fillId="0" borderId="3" xfId="0" applyFont="1" applyFill="1" applyBorder="1" applyAlignment="1">
      <alignment horizontal="center" vertical="top"/>
    </xf>
    <xf numFmtId="0" fontId="2" fillId="0" borderId="3" xfId="0" applyFont="1" applyFill="1" applyBorder="1" applyAlignment="1">
      <alignment horizontal="center" vertical="top" wrapText="1"/>
    </xf>
    <xf numFmtId="15" fontId="73" fillId="0" borderId="3" xfId="0" applyNumberFormat="1" applyFont="1" applyFill="1" applyBorder="1" applyAlignment="1">
      <alignment horizontal="justify" vertical="center" wrapText="1"/>
    </xf>
    <xf numFmtId="0" fontId="2" fillId="0" borderId="2" xfId="0" applyFont="1" applyFill="1" applyBorder="1" applyAlignment="1">
      <alignment horizontal="justify" vertical="center" wrapText="1"/>
    </xf>
    <xf numFmtId="0" fontId="2" fillId="0" borderId="1" xfId="0" applyFont="1" applyFill="1" applyBorder="1" applyAlignment="1">
      <alignment horizontal="justify" vertical="center" wrapText="1"/>
    </xf>
    <xf numFmtId="0" fontId="2" fillId="0" borderId="1" xfId="0" applyFont="1" applyFill="1" applyBorder="1" applyAlignment="1">
      <alignment horizontal="center" vertical="center"/>
    </xf>
    <xf numFmtId="0" fontId="2" fillId="0" borderId="1" xfId="0" applyFont="1" applyFill="1" applyBorder="1" applyAlignment="1">
      <alignment horizontal="left" vertical="center" wrapText="1"/>
    </xf>
    <xf numFmtId="14" fontId="2" fillId="0" borderId="1" xfId="0" applyNumberFormat="1" applyFont="1" applyFill="1" applyBorder="1" applyAlignment="1">
      <alignment horizontal="center" vertical="center" wrapText="1"/>
    </xf>
    <xf numFmtId="14" fontId="2" fillId="0" borderId="45" xfId="0" applyNumberFormat="1" applyFont="1" applyFill="1" applyBorder="1" applyAlignment="1">
      <alignment horizontal="center" vertical="center" wrapText="1"/>
    </xf>
    <xf numFmtId="15" fontId="2" fillId="0" borderId="1" xfId="0" applyNumberFormat="1" applyFont="1" applyFill="1" applyBorder="1" applyAlignment="1">
      <alignment horizontal="center" vertical="center" wrapText="1"/>
    </xf>
    <xf numFmtId="9" fontId="2" fillId="0" borderId="1" xfId="1" applyFont="1" applyFill="1" applyBorder="1" applyAlignment="1">
      <alignment horizontal="center" vertical="center"/>
    </xf>
    <xf numFmtId="0" fontId="66" fillId="0" borderId="1" xfId="0" applyFont="1" applyFill="1" applyBorder="1" applyAlignment="1">
      <alignment horizontal="center" vertical="center" wrapText="1"/>
    </xf>
    <xf numFmtId="0" fontId="2" fillId="0" borderId="3" xfId="0" applyFont="1" applyFill="1" applyBorder="1" applyAlignment="1">
      <alignment horizontal="justify" vertical="center" wrapText="1"/>
    </xf>
    <xf numFmtId="0" fontId="76" fillId="0" borderId="3" xfId="0" applyFont="1" applyFill="1" applyBorder="1" applyAlignment="1">
      <alignment horizontal="center" vertical="center"/>
    </xf>
    <xf numFmtId="0" fontId="79" fillId="0" borderId="0" xfId="0" applyFont="1" applyFill="1" applyAlignment="1">
      <alignment vertical="center"/>
    </xf>
    <xf numFmtId="0" fontId="1" fillId="0" borderId="0" xfId="0" applyFont="1" applyFill="1" applyAlignment="1">
      <alignment vertical="center"/>
    </xf>
    <xf numFmtId="0" fontId="73" fillId="0" borderId="10" xfId="0" applyFont="1" applyFill="1" applyBorder="1" applyAlignment="1">
      <alignment horizontal="center" vertical="top"/>
    </xf>
    <xf numFmtId="0" fontId="73" fillId="0" borderId="10" xfId="0" applyFont="1" applyFill="1" applyBorder="1" applyAlignment="1">
      <alignment horizontal="center" vertical="top" wrapText="1"/>
    </xf>
    <xf numFmtId="0" fontId="76" fillId="0" borderId="10" xfId="0" applyFont="1" applyFill="1" applyBorder="1" applyAlignment="1">
      <alignment horizontal="center" vertical="top"/>
    </xf>
    <xf numFmtId="0" fontId="2" fillId="0" borderId="10" xfId="0" applyFont="1" applyFill="1" applyBorder="1" applyAlignment="1">
      <alignment horizontal="center" vertical="top" wrapText="1"/>
    </xf>
    <xf numFmtId="0" fontId="73" fillId="0" borderId="1" xfId="0" applyFont="1" applyFill="1" applyBorder="1" applyAlignment="1">
      <alignment horizontal="center" vertical="center"/>
    </xf>
    <xf numFmtId="0" fontId="73" fillId="0" borderId="1" xfId="0" applyFont="1" applyFill="1" applyBorder="1" applyAlignment="1">
      <alignment horizontal="left" vertical="center" wrapText="1"/>
    </xf>
    <xf numFmtId="14" fontId="73" fillId="0" borderId="1" xfId="0" applyNumberFormat="1" applyFont="1" applyFill="1" applyBorder="1" applyAlignment="1">
      <alignment horizontal="center" vertical="center" wrapText="1"/>
    </xf>
    <xf numFmtId="14" fontId="73" fillId="0" borderId="45" xfId="0" applyNumberFormat="1" applyFont="1" applyFill="1" applyBorder="1" applyAlignment="1">
      <alignment horizontal="center" vertical="center" wrapText="1"/>
    </xf>
    <xf numFmtId="15" fontId="73" fillId="0" borderId="1" xfId="0" applyNumberFormat="1" applyFont="1" applyFill="1" applyBorder="1" applyAlignment="1">
      <alignment horizontal="center" vertical="center" wrapText="1"/>
    </xf>
    <xf numFmtId="0" fontId="73" fillId="0" borderId="1" xfId="0" applyFont="1" applyFill="1" applyBorder="1" applyAlignment="1">
      <alignment horizontal="justify" vertical="center" wrapText="1"/>
    </xf>
    <xf numFmtId="9" fontId="73" fillId="0" borderId="1" xfId="1" applyFont="1" applyFill="1" applyBorder="1" applyAlignment="1">
      <alignment horizontal="center" vertical="center"/>
    </xf>
    <xf numFmtId="0" fontId="76" fillId="0" borderId="1" xfId="0" applyFont="1" applyFill="1" applyBorder="1" applyAlignment="1">
      <alignment horizontal="center" vertical="center" wrapText="1"/>
    </xf>
    <xf numFmtId="0" fontId="2" fillId="0" borderId="10" xfId="0" applyFont="1" applyFill="1" applyBorder="1" applyAlignment="1">
      <alignment horizontal="justify" vertical="center" wrapText="1"/>
    </xf>
    <xf numFmtId="0" fontId="76" fillId="0" borderId="10" xfId="0" applyFont="1" applyFill="1" applyBorder="1" applyAlignment="1">
      <alignment horizontal="center" vertical="center"/>
    </xf>
    <xf numFmtId="0" fontId="2" fillId="0" borderId="46" xfId="0" applyFont="1" applyFill="1" applyBorder="1" applyAlignment="1">
      <alignment horizontal="center" vertical="top" wrapText="1"/>
    </xf>
    <xf numFmtId="0" fontId="2" fillId="0" borderId="7" xfId="0" applyFont="1" applyFill="1" applyBorder="1" applyAlignment="1">
      <alignment horizontal="justify" vertical="center" wrapText="1"/>
    </xf>
    <xf numFmtId="0" fontId="73" fillId="0" borderId="3" xfId="0" applyFont="1" applyFill="1" applyBorder="1" applyAlignment="1">
      <alignment horizontal="justify" vertical="center" wrapText="1"/>
    </xf>
    <xf numFmtId="0" fontId="73" fillId="0" borderId="3" xfId="0" applyFont="1" applyFill="1" applyBorder="1" applyAlignment="1">
      <alignment horizontal="center" vertical="center"/>
    </xf>
    <xf numFmtId="0" fontId="73" fillId="0" borderId="3" xfId="0" applyFont="1" applyFill="1" applyBorder="1" applyAlignment="1">
      <alignment horizontal="left" vertical="center" wrapText="1"/>
    </xf>
    <xf numFmtId="14" fontId="73" fillId="0" borderId="3" xfId="0" applyNumberFormat="1" applyFont="1" applyFill="1" applyBorder="1" applyAlignment="1">
      <alignment horizontal="center" vertical="center" wrapText="1"/>
    </xf>
    <xf numFmtId="0" fontId="73" fillId="0" borderId="3" xfId="0" applyFont="1" applyFill="1" applyBorder="1" applyAlignment="1">
      <alignment horizontal="center" vertical="center" wrapText="1"/>
    </xf>
    <xf numFmtId="0" fontId="2" fillId="0" borderId="3" xfId="0" applyFont="1" applyFill="1" applyBorder="1" applyAlignment="1">
      <alignment horizontal="justify" vertical="center" wrapText="1"/>
    </xf>
    <xf numFmtId="9" fontId="73" fillId="0" borderId="3" xfId="1" applyFont="1" applyFill="1" applyBorder="1" applyAlignment="1">
      <alignment horizontal="center" vertical="center"/>
    </xf>
    <xf numFmtId="0" fontId="2" fillId="0" borderId="46" xfId="0" applyFont="1" applyFill="1" applyBorder="1" applyAlignment="1">
      <alignment horizontal="justify" vertical="center" wrapText="1"/>
    </xf>
    <xf numFmtId="0" fontId="73" fillId="27" borderId="34" xfId="0" applyFont="1" applyFill="1" applyBorder="1" applyAlignment="1">
      <alignment horizontal="center" vertical="center"/>
    </xf>
    <xf numFmtId="0" fontId="73" fillId="27" borderId="35" xfId="0" applyFont="1" applyFill="1" applyBorder="1" applyAlignment="1">
      <alignment horizontal="center" vertical="center"/>
    </xf>
    <xf numFmtId="0" fontId="73" fillId="27" borderId="36" xfId="0" applyFont="1" applyFill="1" applyBorder="1" applyAlignment="1">
      <alignment horizontal="center" vertical="center"/>
    </xf>
    <xf numFmtId="0" fontId="73" fillId="0" borderId="24" xfId="0" applyFont="1" applyFill="1" applyBorder="1" applyAlignment="1">
      <alignment horizontal="center" vertical="top"/>
    </xf>
    <xf numFmtId="0" fontId="73" fillId="0" borderId="24" xfId="0" applyFont="1" applyFill="1" applyBorder="1" applyAlignment="1">
      <alignment horizontal="center" vertical="top" wrapText="1"/>
    </xf>
    <xf numFmtId="0" fontId="76" fillId="0" borderId="24" xfId="0" applyFont="1" applyFill="1" applyBorder="1" applyAlignment="1">
      <alignment horizontal="center" vertical="top"/>
    </xf>
    <xf numFmtId="0" fontId="73" fillId="0" borderId="24" xfId="0" applyFont="1" applyFill="1" applyBorder="1" applyAlignment="1">
      <alignment horizontal="justify" vertical="center" wrapText="1"/>
    </xf>
    <xf numFmtId="0" fontId="73" fillId="0" borderId="7" xfId="0" applyFont="1" applyFill="1" applyBorder="1" applyAlignment="1">
      <alignment horizontal="justify" vertical="center" wrapText="1"/>
    </xf>
    <xf numFmtId="0" fontId="73" fillId="0" borderId="1" xfId="0" applyFont="1" applyFill="1" applyBorder="1" applyAlignment="1">
      <alignment vertical="top" wrapText="1"/>
    </xf>
    <xf numFmtId="0" fontId="73" fillId="0" borderId="24" xfId="0" applyFont="1" applyFill="1" applyBorder="1" applyAlignment="1">
      <alignment horizontal="justify" vertical="top" wrapText="1"/>
    </xf>
    <xf numFmtId="0" fontId="14" fillId="0" borderId="0" xfId="0" applyFont="1" applyFill="1" applyAlignment="1">
      <alignment vertical="center"/>
    </xf>
    <xf numFmtId="0" fontId="73" fillId="0" borderId="46" xfId="0" applyFont="1" applyFill="1" applyBorder="1" applyAlignment="1">
      <alignment horizontal="center" vertical="top"/>
    </xf>
    <xf numFmtId="0" fontId="73" fillId="0" borderId="46" xfId="0" applyFont="1" applyFill="1" applyBorder="1" applyAlignment="1">
      <alignment horizontal="center" vertical="top" wrapText="1"/>
    </xf>
    <xf numFmtId="0" fontId="76" fillId="0" borderId="46" xfId="0" applyFont="1" applyFill="1" applyBorder="1" applyAlignment="1">
      <alignment horizontal="center" vertical="top"/>
    </xf>
    <xf numFmtId="0" fontId="73" fillId="0" borderId="2" xfId="0" applyFont="1" applyFill="1" applyBorder="1" applyAlignment="1">
      <alignment horizontal="justify" vertical="center" wrapText="1"/>
    </xf>
    <xf numFmtId="0" fontId="73" fillId="0" borderId="46" xfId="0" applyFont="1" applyFill="1" applyBorder="1" applyAlignment="1">
      <alignment horizontal="justify" vertical="top" wrapText="1"/>
    </xf>
    <xf numFmtId="0" fontId="73" fillId="27" borderId="22" xfId="0" applyFont="1" applyFill="1" applyBorder="1" applyAlignment="1">
      <alignment horizontal="center" vertical="center"/>
    </xf>
    <xf numFmtId="0" fontId="76" fillId="0" borderId="1" xfId="0" applyFont="1" applyFill="1" applyBorder="1" applyAlignment="1">
      <alignment horizontal="center" vertical="top" wrapText="1"/>
    </xf>
    <xf numFmtId="0" fontId="73" fillId="0" borderId="10" xfId="0" applyFont="1" applyFill="1" applyBorder="1" applyAlignment="1">
      <alignment horizontal="justify" vertical="top" wrapText="1"/>
    </xf>
    <xf numFmtId="0" fontId="73" fillId="0" borderId="3" xfId="0" applyFont="1" applyFill="1" applyBorder="1" applyAlignment="1">
      <alignment horizontal="justify" vertical="center" wrapText="1"/>
    </xf>
    <xf numFmtId="0" fontId="73" fillId="0" borderId="7" xfId="0" applyFont="1" applyFill="1" applyBorder="1" applyAlignment="1">
      <alignment horizontal="justify" vertical="center" wrapText="1"/>
    </xf>
    <xf numFmtId="14" fontId="73" fillId="0" borderId="2" xfId="0" applyNumberFormat="1" applyFont="1" applyFill="1" applyBorder="1" applyAlignment="1">
      <alignment horizontal="center" vertical="center" wrapText="1"/>
    </xf>
    <xf numFmtId="0" fontId="2" fillId="0" borderId="1" xfId="0" applyFont="1" applyFill="1" applyBorder="1" applyAlignment="1">
      <alignment horizontal="justify" vertical="top" wrapText="1"/>
    </xf>
    <xf numFmtId="0" fontId="76" fillId="0" borderId="24" xfId="0" applyFont="1" applyFill="1" applyBorder="1" applyAlignment="1">
      <alignment horizontal="center" vertical="center" wrapText="1"/>
    </xf>
    <xf numFmtId="0" fontId="2" fillId="0" borderId="3" xfId="0" applyFont="1" applyFill="1" applyBorder="1" applyAlignment="1">
      <alignment horizontal="justify" vertical="top" wrapText="1"/>
    </xf>
    <xf numFmtId="0" fontId="76" fillId="25" borderId="3" xfId="0" applyFont="1" applyFill="1" applyBorder="1" applyAlignment="1">
      <alignment horizontal="center" vertical="top"/>
    </xf>
    <xf numFmtId="0" fontId="73" fillId="0" borderId="4" xfId="0" applyFont="1" applyFill="1" applyBorder="1" applyAlignment="1">
      <alignment horizontal="justify" vertical="center" wrapText="1"/>
    </xf>
    <xf numFmtId="0" fontId="73" fillId="0" borderId="5" xfId="0" applyFont="1" applyFill="1" applyBorder="1" applyAlignment="1">
      <alignment horizontal="justify" vertical="center" wrapText="1"/>
    </xf>
    <xf numFmtId="0" fontId="83" fillId="0" borderId="1" xfId="0" applyFont="1" applyFill="1" applyBorder="1" applyAlignment="1">
      <alignment horizontal="justify" vertical="center" wrapText="1"/>
    </xf>
    <xf numFmtId="15" fontId="73" fillId="0" borderId="2" xfId="0" applyNumberFormat="1" applyFont="1" applyFill="1" applyBorder="1" applyAlignment="1">
      <alignment horizontal="center" vertical="center" wrapText="1"/>
    </xf>
    <xf numFmtId="0" fontId="76" fillId="0" borderId="4" xfId="0" applyFont="1" applyFill="1" applyBorder="1" applyAlignment="1">
      <alignment horizontal="center" vertical="center" wrapText="1"/>
    </xf>
    <xf numFmtId="0" fontId="2" fillId="0" borderId="10" xfId="0" applyFont="1" applyFill="1" applyBorder="1" applyAlignment="1">
      <alignment horizontal="justify" vertical="top" wrapText="1"/>
    </xf>
    <xf numFmtId="0" fontId="76" fillId="25" borderId="10" xfId="0" applyFont="1" applyFill="1" applyBorder="1" applyAlignment="1">
      <alignment horizontal="center" vertical="top"/>
    </xf>
    <xf numFmtId="0" fontId="73" fillId="0" borderId="5" xfId="0" applyFont="1" applyFill="1" applyBorder="1" applyAlignment="1">
      <alignment horizontal="justify" vertical="center" wrapText="1"/>
    </xf>
    <xf numFmtId="0" fontId="73" fillId="0" borderId="12" xfId="0" applyFont="1" applyFill="1" applyBorder="1" applyAlignment="1">
      <alignment horizontal="justify" vertical="center" wrapText="1"/>
    </xf>
    <xf numFmtId="0" fontId="73" fillId="0" borderId="0" xfId="0" applyFont="1" applyFill="1" applyAlignment="1">
      <alignment horizontal="justify" vertical="center" wrapText="1"/>
    </xf>
    <xf numFmtId="0" fontId="73" fillId="0" borderId="4" xfId="0" applyFont="1" applyFill="1" applyBorder="1" applyAlignment="1">
      <alignment horizontal="center" vertical="top"/>
    </xf>
    <xf numFmtId="0" fontId="73" fillId="0" borderId="4" xfId="0" applyFont="1" applyFill="1" applyBorder="1" applyAlignment="1">
      <alignment horizontal="center" vertical="top" wrapText="1"/>
    </xf>
    <xf numFmtId="0" fontId="2" fillId="0" borderId="4" xfId="0" applyFont="1" applyFill="1" applyBorder="1" applyAlignment="1">
      <alignment horizontal="justify" vertical="top" wrapText="1"/>
    </xf>
    <xf numFmtId="0" fontId="76" fillId="25" borderId="4" xfId="0" applyFont="1" applyFill="1" applyBorder="1" applyAlignment="1">
      <alignment horizontal="center" vertical="top"/>
    </xf>
    <xf numFmtId="0" fontId="73" fillId="27" borderId="33" xfId="0" applyFont="1" applyFill="1" applyBorder="1" applyAlignment="1">
      <alignment horizontal="center" vertical="center"/>
    </xf>
    <xf numFmtId="0" fontId="73" fillId="0" borderId="10" xfId="0" applyFont="1" applyFill="1" applyBorder="1" applyAlignment="1">
      <alignment horizontal="center" vertical="center"/>
    </xf>
    <xf numFmtId="0" fontId="73" fillId="0" borderId="10" xfId="0" applyFont="1" applyFill="1" applyBorder="1" applyAlignment="1">
      <alignment horizontal="center" vertical="center" wrapText="1"/>
    </xf>
    <xf numFmtId="0" fontId="76" fillId="0" borderId="10" xfId="0" applyFont="1" applyFill="1" applyBorder="1" applyAlignment="1">
      <alignment horizontal="center" vertical="center"/>
    </xf>
    <xf numFmtId="0" fontId="73" fillId="0" borderId="10" xfId="0" applyFont="1" applyFill="1" applyBorder="1" applyAlignment="1">
      <alignment horizontal="justify" vertical="center" wrapText="1"/>
    </xf>
    <xf numFmtId="0" fontId="76" fillId="0" borderId="3" xfId="0" applyFont="1" applyFill="1" applyBorder="1" applyAlignment="1">
      <alignment horizontal="center" vertical="top" wrapText="1"/>
    </xf>
    <xf numFmtId="0" fontId="73" fillId="0" borderId="3" xfId="0" applyFont="1" applyFill="1" applyBorder="1" applyAlignment="1">
      <alignment horizontal="justify" vertical="top" wrapText="1"/>
    </xf>
    <xf numFmtId="0" fontId="2" fillId="0" borderId="1" xfId="0" applyFont="1" applyFill="1" applyBorder="1" applyAlignment="1">
      <alignment vertical="top" wrapText="1"/>
    </xf>
    <xf numFmtId="0" fontId="2" fillId="0" borderId="24" xfId="0" applyFont="1" applyFill="1" applyBorder="1" applyAlignment="1">
      <alignment horizontal="justify" vertical="top" wrapText="1"/>
    </xf>
    <xf numFmtId="0" fontId="76" fillId="0" borderId="10" xfId="0" applyFont="1" applyFill="1" applyBorder="1" applyAlignment="1">
      <alignment horizontal="center" vertical="top" wrapText="1"/>
    </xf>
    <xf numFmtId="0" fontId="2" fillId="0" borderId="46" xfId="0" applyFont="1" applyFill="1" applyBorder="1" applyAlignment="1">
      <alignment horizontal="justify" vertical="top" wrapText="1"/>
    </xf>
    <xf numFmtId="42" fontId="32" fillId="0" borderId="0" xfId="4" applyFont="1" applyFill="1"/>
    <xf numFmtId="0" fontId="73" fillId="0" borderId="1" xfId="0" applyFont="1" applyFill="1" applyBorder="1" applyAlignment="1">
      <alignment horizontal="justify" vertical="top" wrapText="1"/>
    </xf>
    <xf numFmtId="0" fontId="2" fillId="0" borderId="3" xfId="0" applyFont="1" applyFill="1" applyBorder="1" applyAlignment="1">
      <alignment horizontal="justify" vertical="top" wrapText="1"/>
    </xf>
    <xf numFmtId="0" fontId="84" fillId="0" borderId="1" xfId="0" applyFont="1" applyFill="1" applyBorder="1" applyAlignment="1">
      <alignment horizontal="justify" vertical="center" wrapText="1"/>
    </xf>
    <xf numFmtId="0" fontId="76" fillId="0" borderId="4" xfId="0" applyFont="1" applyFill="1" applyBorder="1" applyAlignment="1">
      <alignment horizontal="center" vertical="top"/>
    </xf>
    <xf numFmtId="0" fontId="73" fillId="0" borderId="1" xfId="0" applyFont="1" applyFill="1" applyBorder="1" applyAlignment="1">
      <alignment horizontal="justify" vertical="top" wrapText="1"/>
    </xf>
    <xf numFmtId="0" fontId="76" fillId="0" borderId="4" xfId="0" applyFont="1" applyFill="1" applyBorder="1" applyAlignment="1">
      <alignment horizontal="center" vertical="center"/>
    </xf>
    <xf numFmtId="0" fontId="73" fillId="0" borderId="24" xfId="0" applyFont="1" applyFill="1" applyBorder="1" applyAlignment="1">
      <alignment horizontal="justify" vertical="center" wrapText="1"/>
    </xf>
    <xf numFmtId="14" fontId="73" fillId="0" borderId="1" xfId="0" applyNumberFormat="1" applyFont="1" applyFill="1" applyBorder="1" applyAlignment="1">
      <alignment horizontal="center" vertical="center"/>
    </xf>
    <xf numFmtId="0" fontId="73" fillId="0" borderId="10" xfId="0" applyFont="1" applyFill="1" applyBorder="1" applyAlignment="1">
      <alignment horizontal="justify" vertical="center" wrapText="1"/>
    </xf>
    <xf numFmtId="0" fontId="73" fillId="0" borderId="4" xfId="0" applyFont="1" applyFill="1" applyBorder="1" applyAlignment="1">
      <alignment horizontal="justify" vertical="top" wrapText="1"/>
    </xf>
    <xf numFmtId="15" fontId="73" fillId="0" borderId="1" xfId="0" applyNumberFormat="1" applyFont="1" applyFill="1" applyBorder="1" applyAlignment="1">
      <alignment horizontal="center" vertical="center"/>
    </xf>
    <xf numFmtId="0" fontId="73" fillId="0" borderId="46" xfId="0" applyFont="1" applyFill="1" applyBorder="1" applyAlignment="1">
      <alignment horizontal="justify" vertical="center" wrapText="1"/>
    </xf>
    <xf numFmtId="0" fontId="76" fillId="0" borderId="4" xfId="0" applyFont="1" applyFill="1" applyBorder="1" applyAlignment="1">
      <alignment horizontal="center" vertical="top" wrapText="1"/>
    </xf>
    <xf numFmtId="0" fontId="73" fillId="0" borderId="23" xfId="0" applyFont="1" applyFill="1" applyBorder="1" applyAlignment="1">
      <alignment horizontal="center" vertical="center"/>
    </xf>
    <xf numFmtId="0" fontId="73" fillId="0" borderId="3" xfId="0" applyFont="1" applyFill="1" applyBorder="1" applyAlignment="1">
      <alignment horizontal="center" vertical="center" wrapText="1"/>
    </xf>
    <xf numFmtId="0" fontId="73" fillId="0" borderId="57" xfId="0" applyFont="1" applyFill="1" applyBorder="1" applyAlignment="1">
      <alignment horizontal="center" vertical="center"/>
    </xf>
    <xf numFmtId="0" fontId="73" fillId="0" borderId="10" xfId="0" applyFont="1" applyFill="1" applyBorder="1" applyAlignment="1">
      <alignment horizontal="center" vertical="center" wrapText="1"/>
    </xf>
    <xf numFmtId="14" fontId="73" fillId="0" borderId="3" xfId="0" applyNumberFormat="1" applyFont="1" applyFill="1" applyBorder="1" applyAlignment="1">
      <alignment horizontal="center" vertical="center"/>
    </xf>
    <xf numFmtId="0" fontId="86" fillId="0" borderId="0" xfId="0" applyFont="1"/>
    <xf numFmtId="0" fontId="73" fillId="0" borderId="3" xfId="0" applyFont="1" applyFill="1" applyBorder="1" applyAlignment="1">
      <alignment horizontal="center" vertical="center"/>
    </xf>
    <xf numFmtId="0" fontId="76" fillId="0" borderId="3" xfId="0" applyFont="1" applyFill="1" applyBorder="1" applyAlignment="1">
      <alignment horizontal="center" vertical="center" wrapText="1"/>
    </xf>
    <xf numFmtId="0" fontId="73" fillId="0" borderId="4" xfId="0" applyFont="1" applyFill="1" applyBorder="1" applyAlignment="1">
      <alignment horizontal="center" vertical="center"/>
    </xf>
    <xf numFmtId="0" fontId="73" fillId="0" borderId="4" xfId="0" applyFont="1" applyFill="1" applyBorder="1" applyAlignment="1">
      <alignment horizontal="center" vertical="center" wrapText="1"/>
    </xf>
    <xf numFmtId="0" fontId="76" fillId="0" borderId="10" xfId="0" applyFont="1" applyFill="1" applyBorder="1" applyAlignment="1">
      <alignment horizontal="center" vertical="center" wrapText="1"/>
    </xf>
    <xf numFmtId="14" fontId="73" fillId="0" borderId="7" xfId="0" applyNumberFormat="1" applyFont="1" applyFill="1" applyBorder="1" applyAlignment="1">
      <alignment horizontal="center" vertical="center" wrapText="1"/>
    </xf>
    <xf numFmtId="0" fontId="73" fillId="0" borderId="24" xfId="0" applyFont="1" applyFill="1" applyBorder="1" applyAlignment="1">
      <alignment horizontal="left" vertical="top" wrapText="1"/>
    </xf>
    <xf numFmtId="0" fontId="73" fillId="0" borderId="10" xfId="0" applyFont="1" applyFill="1" applyBorder="1" applyAlignment="1">
      <alignment horizontal="center" vertical="center"/>
    </xf>
    <xf numFmtId="0" fontId="73" fillId="0" borderId="10" xfId="0" applyFont="1" applyFill="1" applyBorder="1" applyAlignment="1">
      <alignment horizontal="left" vertical="top" wrapText="1"/>
    </xf>
    <xf numFmtId="0" fontId="73" fillId="0" borderId="46" xfId="0" applyFont="1" applyFill="1" applyBorder="1" applyAlignment="1">
      <alignment horizontal="left" vertical="top" wrapText="1"/>
    </xf>
    <xf numFmtId="0" fontId="73" fillId="0" borderId="1" xfId="0" applyFont="1" applyFill="1" applyBorder="1" applyAlignment="1">
      <alignment horizontal="justify" vertical="center" wrapText="1"/>
    </xf>
    <xf numFmtId="14" fontId="73" fillId="0" borderId="2" xfId="0" applyNumberFormat="1" applyFont="1" applyFill="1" applyBorder="1" applyAlignment="1">
      <alignment horizontal="center" vertical="center"/>
    </xf>
    <xf numFmtId="0" fontId="32" fillId="0" borderId="0" xfId="0" applyFont="1" applyFill="1" applyAlignment="1">
      <alignment vertical="center" wrapText="1"/>
    </xf>
    <xf numFmtId="0" fontId="76" fillId="0" borderId="3" xfId="0" applyFont="1" applyFill="1" applyBorder="1" applyAlignment="1">
      <alignment horizontal="center" vertical="center"/>
    </xf>
    <xf numFmtId="0" fontId="73" fillId="0" borderId="3" xfId="0" applyFont="1" applyBorder="1" applyAlignment="1">
      <alignment horizontal="center" vertical="center"/>
    </xf>
    <xf numFmtId="0" fontId="73" fillId="0" borderId="3" xfId="0" applyFont="1" applyBorder="1" applyAlignment="1">
      <alignment horizontal="center" vertical="center" wrapText="1"/>
    </xf>
    <xf numFmtId="0" fontId="76" fillId="0" borderId="3" xfId="0" applyFont="1" applyBorder="1" applyAlignment="1">
      <alignment horizontal="center" vertical="center"/>
    </xf>
    <xf numFmtId="0" fontId="73" fillId="0" borderId="3" xfId="0" applyFont="1" applyBorder="1" applyAlignment="1">
      <alignment horizontal="justify" vertical="center" wrapText="1"/>
    </xf>
    <xf numFmtId="0" fontId="73" fillId="0" borderId="1" xfId="0" applyFont="1" applyBorder="1" applyAlignment="1">
      <alignment horizontal="justify" vertical="center" wrapText="1"/>
    </xf>
    <xf numFmtId="0" fontId="73" fillId="0" borderId="2" xfId="0" applyFont="1" applyBorder="1" applyAlignment="1">
      <alignment horizontal="justify" vertical="center" wrapText="1"/>
    </xf>
    <xf numFmtId="0" fontId="73" fillId="0" borderId="1" xfId="0" applyFont="1" applyBorder="1" applyAlignment="1">
      <alignment horizontal="center" vertical="center"/>
    </xf>
    <xf numFmtId="0" fontId="73" fillId="0" borderId="1" xfId="0" applyFont="1" applyBorder="1" applyAlignment="1">
      <alignment horizontal="left" vertical="center" wrapText="1"/>
    </xf>
    <xf numFmtId="14" fontId="73" fillId="0" borderId="1" xfId="0" applyNumberFormat="1" applyFont="1" applyBorder="1" applyAlignment="1">
      <alignment horizontal="center" vertical="center"/>
    </xf>
    <xf numFmtId="14" fontId="73" fillId="0" borderId="2" xfId="0" applyNumberFormat="1" applyFont="1" applyBorder="1" applyAlignment="1">
      <alignment horizontal="center" vertical="center"/>
    </xf>
    <xf numFmtId="15" fontId="73" fillId="0" borderId="1" xfId="0" applyNumberFormat="1" applyFont="1" applyBorder="1" applyAlignment="1">
      <alignment horizontal="center" vertical="center" wrapText="1"/>
    </xf>
    <xf numFmtId="0" fontId="73" fillId="0" borderId="1" xfId="0" applyFont="1" applyBorder="1" applyAlignment="1">
      <alignment horizontal="justify" vertical="top" wrapText="1"/>
    </xf>
    <xf numFmtId="0" fontId="76" fillId="0" borderId="1" xfId="0" applyFont="1" applyBorder="1" applyAlignment="1">
      <alignment horizontal="center" vertical="center" wrapText="1"/>
    </xf>
    <xf numFmtId="0" fontId="73" fillId="16" borderId="34" xfId="0" applyFont="1" applyFill="1" applyBorder="1" applyAlignment="1">
      <alignment horizontal="center" vertical="center"/>
    </xf>
    <xf numFmtId="0" fontId="73" fillId="16" borderId="35" xfId="0" applyFont="1" applyFill="1" applyBorder="1" applyAlignment="1">
      <alignment horizontal="center" vertical="center"/>
    </xf>
    <xf numFmtId="0" fontId="73" fillId="16" borderId="36" xfId="0" applyFont="1" applyFill="1" applyBorder="1" applyAlignment="1">
      <alignment horizontal="center" vertical="center"/>
    </xf>
    <xf numFmtId="0" fontId="75" fillId="26" borderId="34" xfId="2" applyFont="1" applyFill="1" applyBorder="1" applyAlignment="1">
      <alignment horizontal="left" vertical="center" wrapText="1"/>
    </xf>
    <xf numFmtId="0" fontId="75" fillId="26" borderId="35" xfId="2" applyFont="1" applyFill="1" applyBorder="1" applyAlignment="1">
      <alignment horizontal="left" vertical="center" wrapText="1"/>
    </xf>
    <xf numFmtId="0" fontId="75" fillId="26" borderId="36" xfId="2" applyFont="1" applyFill="1" applyBorder="1" applyAlignment="1">
      <alignment horizontal="left" vertical="center" wrapText="1"/>
    </xf>
    <xf numFmtId="0" fontId="66" fillId="2" borderId="4" xfId="2" applyFont="1" applyFill="1" applyBorder="1" applyAlignment="1">
      <alignment horizontal="center" vertical="center" wrapText="1"/>
    </xf>
    <xf numFmtId="0" fontId="66" fillId="9" borderId="4" xfId="2" applyFont="1" applyFill="1" applyBorder="1" applyAlignment="1">
      <alignment horizontal="center" vertical="center" wrapText="1"/>
    </xf>
    <xf numFmtId="0" fontId="66" fillId="2" borderId="3" xfId="2" applyFont="1" applyFill="1" applyBorder="1" applyAlignment="1">
      <alignment horizontal="center" vertical="center" wrapText="1"/>
    </xf>
    <xf numFmtId="0" fontId="73" fillId="0" borderId="1" xfId="0" applyFont="1" applyFill="1" applyBorder="1" applyAlignment="1">
      <alignment horizontal="center" vertical="center"/>
    </xf>
    <xf numFmtId="0" fontId="73" fillId="0" borderId="1" xfId="0" applyFont="1" applyFill="1" applyBorder="1" applyAlignment="1">
      <alignment horizontal="center" vertical="center" wrapText="1"/>
    </xf>
    <xf numFmtId="14" fontId="73" fillId="0" borderId="1" xfId="0" applyNumberFormat="1" applyFont="1" applyFill="1" applyBorder="1" applyAlignment="1">
      <alignment horizontal="center" vertical="center" wrapText="1"/>
    </xf>
    <xf numFmtId="14" fontId="73" fillId="0" borderId="3" xfId="0" applyNumberFormat="1" applyFont="1" applyFill="1" applyBorder="1" applyAlignment="1">
      <alignment horizontal="center" vertical="center" wrapText="1"/>
    </xf>
    <xf numFmtId="0" fontId="76" fillId="0" borderId="3" xfId="0" applyFont="1" applyFill="1" applyBorder="1" applyAlignment="1">
      <alignment horizontal="justify" vertical="center" wrapText="1"/>
    </xf>
    <xf numFmtId="9" fontId="73" fillId="0" borderId="3" xfId="1" applyFont="1" applyFill="1" applyBorder="1" applyAlignment="1">
      <alignment horizontal="center" vertical="center"/>
    </xf>
    <xf numFmtId="14" fontId="73" fillId="0" borderId="10" xfId="0" applyNumberFormat="1" applyFont="1" applyFill="1" applyBorder="1" applyAlignment="1">
      <alignment horizontal="center" vertical="center"/>
    </xf>
    <xf numFmtId="0" fontId="76" fillId="0" borderId="10" xfId="0" applyFont="1" applyFill="1" applyBorder="1" applyAlignment="1">
      <alignment horizontal="justify" vertical="center" wrapText="1"/>
    </xf>
    <xf numFmtId="9" fontId="73" fillId="0" borderId="10" xfId="1" applyFont="1" applyFill="1" applyBorder="1" applyAlignment="1">
      <alignment horizontal="center" vertical="center"/>
    </xf>
    <xf numFmtId="14" fontId="73" fillId="0" borderId="4" xfId="0" applyNumberFormat="1" applyFont="1" applyFill="1" applyBorder="1" applyAlignment="1">
      <alignment horizontal="center" vertical="center"/>
    </xf>
    <xf numFmtId="0" fontId="76" fillId="0" borderId="4" xfId="0" applyFont="1" applyFill="1" applyBorder="1" applyAlignment="1">
      <alignment horizontal="justify" vertical="center" wrapText="1"/>
    </xf>
    <xf numFmtId="9" fontId="73" fillId="0" borderId="4" xfId="1" applyFont="1" applyFill="1" applyBorder="1" applyAlignment="1">
      <alignment horizontal="center" vertical="center"/>
    </xf>
    <xf numFmtId="0" fontId="73" fillId="0" borderId="1" xfId="0" applyFont="1" applyFill="1" applyBorder="1" applyAlignment="1">
      <alignment horizontal="center" vertical="center" wrapText="1"/>
    </xf>
    <xf numFmtId="0" fontId="76" fillId="0" borderId="1" xfId="0" applyFont="1" applyFill="1" applyBorder="1" applyAlignment="1">
      <alignment horizontal="justify" vertical="center" wrapText="1"/>
    </xf>
    <xf numFmtId="0" fontId="76" fillId="0" borderId="1" xfId="0" applyFont="1" applyFill="1" applyBorder="1" applyAlignment="1">
      <alignment horizontal="left" vertical="center" wrapText="1"/>
    </xf>
    <xf numFmtId="0" fontId="73" fillId="0" borderId="46" xfId="0" applyFont="1" applyFill="1" applyBorder="1" applyAlignment="1">
      <alignment horizontal="center" vertical="center"/>
    </xf>
    <xf numFmtId="0" fontId="73" fillId="0" borderId="46" xfId="0" applyFont="1" applyFill="1" applyBorder="1" applyAlignment="1">
      <alignment horizontal="center" vertical="center" wrapText="1"/>
    </xf>
    <xf numFmtId="0" fontId="76" fillId="0" borderId="46" xfId="0" applyFont="1" applyFill="1" applyBorder="1" applyAlignment="1">
      <alignment horizontal="center" vertical="center"/>
    </xf>
    <xf numFmtId="0" fontId="73" fillId="0" borderId="24" xfId="0" applyFont="1" applyFill="1" applyBorder="1" applyAlignment="1">
      <alignment horizontal="center" vertical="center"/>
    </xf>
    <xf numFmtId="0" fontId="73" fillId="0" borderId="24" xfId="0" applyFont="1" applyFill="1" applyBorder="1" applyAlignment="1">
      <alignment horizontal="center" vertical="center" wrapText="1"/>
    </xf>
    <xf numFmtId="0" fontId="76" fillId="0" borderId="24" xfId="0" applyFont="1" applyFill="1" applyBorder="1" applyAlignment="1">
      <alignment horizontal="center" vertical="center"/>
    </xf>
    <xf numFmtId="0" fontId="32" fillId="0" borderId="0" xfId="0" applyFont="1" applyFill="1" applyAlignment="1">
      <alignment wrapText="1"/>
    </xf>
    <xf numFmtId="0" fontId="73" fillId="0" borderId="1" xfId="0" applyFont="1" applyFill="1" applyBorder="1" applyAlignment="1">
      <alignment vertical="center" wrapText="1"/>
    </xf>
    <xf numFmtId="0" fontId="76" fillId="0" borderId="1" xfId="0" applyFont="1" applyFill="1" applyBorder="1" applyAlignment="1">
      <alignment horizontal="center" vertical="center"/>
    </xf>
    <xf numFmtId="4" fontId="73" fillId="0" borderId="24" xfId="0" applyNumberFormat="1" applyFont="1" applyFill="1" applyBorder="1" applyAlignment="1">
      <alignment horizontal="center" vertical="center" wrapText="1"/>
    </xf>
    <xf numFmtId="0" fontId="73" fillId="0" borderId="24" xfId="0" applyFont="1" applyFill="1" applyBorder="1" applyAlignment="1">
      <alignment horizontal="left" vertical="center" wrapText="1"/>
    </xf>
    <xf numFmtId="0" fontId="73" fillId="0" borderId="4" xfId="0" applyFont="1" applyFill="1" applyBorder="1" applyAlignment="1">
      <alignment horizontal="justify" vertical="center" wrapText="1"/>
    </xf>
    <xf numFmtId="0" fontId="2" fillId="0" borderId="4" xfId="0" applyFont="1" applyFill="1" applyBorder="1" applyAlignment="1">
      <alignment horizontal="center" vertical="center"/>
    </xf>
    <xf numFmtId="0" fontId="73" fillId="0" borderId="4" xfId="0" applyFont="1" applyFill="1" applyBorder="1" applyAlignment="1">
      <alignment horizontal="center" vertical="center" wrapText="1"/>
    </xf>
    <xf numFmtId="15" fontId="73" fillId="0" borderId="4" xfId="0" applyNumberFormat="1" applyFont="1" applyFill="1" applyBorder="1" applyAlignment="1">
      <alignment horizontal="center" vertical="center" wrapText="1"/>
    </xf>
    <xf numFmtId="15" fontId="73" fillId="0" borderId="4" xfId="0" applyNumberFormat="1" applyFont="1" applyFill="1" applyBorder="1" applyAlignment="1">
      <alignment horizontal="justify" vertical="center" wrapText="1"/>
    </xf>
    <xf numFmtId="15" fontId="73" fillId="0" borderId="4" xfId="0" applyNumberFormat="1" applyFont="1" applyFill="1" applyBorder="1" applyAlignment="1">
      <alignment horizontal="left" vertical="center" wrapText="1"/>
    </xf>
    <xf numFmtId="9" fontId="73" fillId="0" borderId="4" xfId="0" applyNumberFormat="1" applyFont="1" applyFill="1" applyBorder="1" applyAlignment="1">
      <alignment horizontal="center" vertical="center"/>
    </xf>
    <xf numFmtId="0" fontId="76" fillId="0" borderId="24" xfId="0" applyFont="1" applyFill="1" applyBorder="1" applyAlignment="1">
      <alignment horizontal="justify" vertical="top" wrapText="1"/>
    </xf>
    <xf numFmtId="0" fontId="76" fillId="0" borderId="24" xfId="0" applyFont="1" applyFill="1" applyBorder="1" applyAlignment="1">
      <alignment horizontal="center" vertical="center"/>
    </xf>
    <xf numFmtId="0" fontId="2" fillId="0" borderId="1" xfId="0" applyFont="1" applyFill="1" applyBorder="1" applyAlignment="1">
      <alignment horizontal="center" vertical="center" wrapText="1"/>
    </xf>
    <xf numFmtId="0" fontId="76" fillId="0" borderId="10" xfId="0" applyFont="1" applyFill="1" applyBorder="1" applyAlignment="1">
      <alignment horizontal="justify" vertical="top" wrapText="1"/>
    </xf>
    <xf numFmtId="0" fontId="76" fillId="0" borderId="46" xfId="0" applyFont="1" applyFill="1" applyBorder="1" applyAlignment="1">
      <alignment horizontal="justify" vertical="top" wrapText="1"/>
    </xf>
    <xf numFmtId="0" fontId="73" fillId="0" borderId="24" xfId="0" applyFont="1" applyFill="1" applyBorder="1" applyAlignment="1">
      <alignment horizontal="justify" vertical="top" wrapText="1"/>
    </xf>
    <xf numFmtId="0" fontId="76" fillId="0" borderId="24" xfId="0" applyFont="1" applyFill="1" applyBorder="1" applyAlignment="1">
      <alignment horizontal="justify" vertical="top" wrapText="1"/>
    </xf>
    <xf numFmtId="0" fontId="44" fillId="0" borderId="0" xfId="0" applyFont="1" applyAlignment="1">
      <alignment horizontal="center"/>
    </xf>
    <xf numFmtId="0" fontId="34" fillId="0" borderId="1" xfId="0" applyFont="1" applyBorder="1" applyAlignment="1">
      <alignment horizontal="center"/>
    </xf>
    <xf numFmtId="0" fontId="35" fillId="0" borderId="1" xfId="0" applyFont="1" applyBorder="1" applyAlignment="1">
      <alignment horizontal="center"/>
    </xf>
    <xf numFmtId="0" fontId="16" fillId="0" borderId="44" xfId="2" applyFont="1" applyBorder="1" applyAlignment="1">
      <alignment horizontal="center" vertical="center" wrapText="1"/>
    </xf>
    <xf numFmtId="0" fontId="16" fillId="0" borderId="45" xfId="2" applyFont="1" applyBorder="1" applyAlignment="1">
      <alignment horizontal="center" vertical="center" wrapText="1"/>
    </xf>
    <xf numFmtId="0" fontId="29" fillId="0" borderId="63" xfId="2" applyFont="1" applyBorder="1" applyAlignment="1">
      <alignment horizontal="center" vertical="center" wrapText="1"/>
    </xf>
    <xf numFmtId="0" fontId="29" fillId="0" borderId="65" xfId="2" applyFont="1" applyBorder="1" applyAlignment="1">
      <alignment horizontal="center" vertical="center" wrapText="1"/>
    </xf>
    <xf numFmtId="0" fontId="29" fillId="0" borderId="64" xfId="2" applyFont="1" applyBorder="1" applyAlignment="1">
      <alignment horizontal="center" vertical="center" wrapText="1"/>
    </xf>
    <xf numFmtId="0" fontId="16" fillId="2" borderId="24" xfId="2" applyFont="1" applyFill="1" applyBorder="1" applyAlignment="1">
      <alignment horizontal="center" vertical="center" wrapText="1"/>
    </xf>
    <xf numFmtId="0" fontId="16" fillId="9" borderId="66" xfId="2" applyFont="1" applyFill="1" applyBorder="1" applyAlignment="1">
      <alignment horizontal="center" vertical="center" wrapText="1"/>
    </xf>
    <xf numFmtId="0" fontId="16" fillId="9" borderId="67" xfId="2" applyFont="1" applyFill="1" applyBorder="1" applyAlignment="1">
      <alignment horizontal="center" vertical="center" wrapText="1"/>
    </xf>
    <xf numFmtId="0" fontId="16" fillId="9" borderId="32" xfId="2" applyFont="1" applyFill="1" applyBorder="1" applyAlignment="1">
      <alignment horizontal="center" vertical="center" wrapText="1"/>
    </xf>
    <xf numFmtId="0" fontId="16" fillId="2" borderId="4" xfId="2" applyFont="1" applyFill="1" applyBorder="1" applyAlignment="1">
      <alignment horizontal="center" vertical="center" wrapText="1"/>
    </xf>
    <xf numFmtId="0" fontId="16" fillId="2" borderId="10" xfId="2" applyFont="1" applyFill="1" applyBorder="1" applyAlignment="1">
      <alignment horizontal="center" vertical="center" wrapText="1"/>
    </xf>
    <xf numFmtId="0" fontId="90" fillId="26" borderId="34" xfId="2" applyFont="1" applyFill="1" applyBorder="1" applyAlignment="1">
      <alignment horizontal="left" vertical="center" wrapText="1"/>
    </xf>
    <xf numFmtId="0" fontId="90" fillId="26" borderId="35" xfId="2" applyFont="1" applyFill="1" applyBorder="1" applyAlignment="1">
      <alignment horizontal="left" vertical="center" wrapText="1"/>
    </xf>
    <xf numFmtId="0" fontId="90" fillId="26" borderId="36" xfId="2" applyFont="1" applyFill="1" applyBorder="1" applyAlignment="1">
      <alignment horizontal="left" vertical="center" wrapText="1"/>
    </xf>
    <xf numFmtId="0" fontId="35" fillId="0" borderId="1" xfId="0" applyFont="1" applyBorder="1" applyAlignment="1">
      <alignment horizontal="justify" vertical="top" wrapText="1"/>
    </xf>
    <xf numFmtId="0" fontId="34" fillId="0" borderId="24" xfId="0" applyFont="1" applyBorder="1" applyAlignment="1">
      <alignment horizontal="justify" vertical="top" wrapText="1"/>
    </xf>
    <xf numFmtId="0" fontId="73" fillId="0" borderId="0" xfId="0" applyFont="1"/>
    <xf numFmtId="0" fontId="34" fillId="0" borderId="46" xfId="0" applyFont="1" applyBorder="1" applyAlignment="1">
      <alignment horizontal="justify" vertical="top" wrapText="1"/>
    </xf>
    <xf numFmtId="0" fontId="34" fillId="27" borderId="34" xfId="0" applyFont="1" applyFill="1" applyBorder="1" applyAlignment="1">
      <alignment horizontal="center" vertical="center"/>
    </xf>
    <xf numFmtId="0" fontId="34" fillId="27" borderId="35" xfId="0" applyFont="1" applyFill="1" applyBorder="1" applyAlignment="1">
      <alignment horizontal="center" vertical="center"/>
    </xf>
    <xf numFmtId="0" fontId="34" fillId="27" borderId="36" xfId="0" applyFont="1" applyFill="1" applyBorder="1" applyAlignment="1">
      <alignment horizontal="center" vertical="center"/>
    </xf>
    <xf numFmtId="0" fontId="35" fillId="0" borderId="24" xfId="0" applyFont="1" applyBorder="1" applyAlignment="1">
      <alignment horizontal="justify" vertical="top" wrapText="1"/>
    </xf>
    <xf numFmtId="0" fontId="34" fillId="0" borderId="5" xfId="0" applyFont="1" applyBorder="1" applyAlignment="1">
      <alignment horizontal="justify" vertical="center" wrapText="1"/>
    </xf>
    <xf numFmtId="0" fontId="43" fillId="0" borderId="12" xfId="0" applyFont="1" applyBorder="1" applyAlignment="1">
      <alignment horizontal="justify" vertical="center" wrapText="1"/>
    </xf>
    <xf numFmtId="14" fontId="34" fillId="0" borderId="45" xfId="0" applyNumberFormat="1" applyFont="1" applyBorder="1" applyAlignment="1">
      <alignment horizontal="center" vertical="center"/>
    </xf>
    <xf numFmtId="0" fontId="43" fillId="0" borderId="5" xfId="0" applyFont="1" applyBorder="1" applyAlignment="1">
      <alignment horizontal="justify" vertical="center" wrapText="1"/>
    </xf>
    <xf numFmtId="0" fontId="35" fillId="0" borderId="46" xfId="0" applyFont="1" applyBorder="1" applyAlignment="1">
      <alignment horizontal="justify" vertical="center"/>
    </xf>
    <xf numFmtId="0" fontId="16" fillId="9" borderId="4" xfId="2" applyFont="1" applyFill="1" applyBorder="1" applyAlignment="1">
      <alignment horizontal="center" vertical="center" wrapText="1"/>
    </xf>
    <xf numFmtId="9" fontId="34" fillId="0" borderId="10" xfId="0" applyNumberFormat="1" applyFont="1" applyBorder="1" applyAlignment="1">
      <alignment horizontal="center" vertical="center"/>
    </xf>
    <xf numFmtId="0" fontId="34" fillId="27" borderId="0" xfId="0" applyFont="1" applyFill="1" applyAlignment="1">
      <alignment horizontal="center" vertical="center"/>
    </xf>
    <xf numFmtId="0" fontId="34" fillId="27" borderId="62" xfId="0" applyFont="1" applyFill="1" applyBorder="1" applyAlignment="1">
      <alignment horizontal="center" vertical="center"/>
    </xf>
    <xf numFmtId="0" fontId="34" fillId="0" borderId="3" xfId="0" applyFont="1" applyBorder="1" applyAlignment="1">
      <alignment horizontal="center"/>
    </xf>
    <xf numFmtId="0" fontId="34" fillId="0" borderId="10" xfId="0" applyFont="1" applyBorder="1" applyAlignment="1">
      <alignment horizontal="center"/>
    </xf>
    <xf numFmtId="0" fontId="34" fillId="0" borderId="4" xfId="0" applyFont="1" applyBorder="1" applyAlignment="1">
      <alignment horizontal="center"/>
    </xf>
    <xf numFmtId="0" fontId="73" fillId="16" borderId="33" xfId="0" applyFont="1" applyFill="1" applyBorder="1" applyAlignment="1">
      <alignment horizontal="center" vertical="center"/>
    </xf>
    <xf numFmtId="0" fontId="73" fillId="16" borderId="38" xfId="0" applyFont="1" applyFill="1" applyBorder="1" applyAlignment="1">
      <alignment horizontal="center" vertical="center"/>
    </xf>
    <xf numFmtId="0" fontId="28" fillId="14" borderId="1" xfId="0" applyFont="1" applyFill="1" applyBorder="1" applyAlignment="1">
      <alignment horizontal="center"/>
    </xf>
    <xf numFmtId="0" fontId="28" fillId="0" borderId="0" xfId="0" applyFont="1" applyAlignment="1">
      <alignment horizontal="center"/>
    </xf>
    <xf numFmtId="0" fontId="0" fillId="0" borderId="2" xfId="0" applyBorder="1" applyAlignment="1">
      <alignment horizontal="center"/>
    </xf>
    <xf numFmtId="0" fontId="0" fillId="28" borderId="1" xfId="0" applyFill="1" applyBorder="1" applyAlignment="1">
      <alignment horizontal="center" vertical="center"/>
    </xf>
    <xf numFmtId="0" fontId="14" fillId="0" borderId="2" xfId="0" applyFont="1" applyBorder="1" applyAlignment="1">
      <alignment horizontal="center"/>
    </xf>
    <xf numFmtId="0" fontId="14" fillId="0" borderId="0" xfId="0" applyFont="1" applyAlignment="1">
      <alignment horizontal="center" vertical="center"/>
    </xf>
    <xf numFmtId="0" fontId="28" fillId="0" borderId="12" xfId="0" applyFont="1" applyBorder="1" applyAlignment="1">
      <alignment horizontal="center"/>
    </xf>
    <xf numFmtId="0" fontId="26" fillId="0" borderId="12" xfId="0" applyFont="1" applyBorder="1" applyAlignment="1">
      <alignment horizontal="center"/>
    </xf>
    <xf numFmtId="0" fontId="14" fillId="0" borderId="12" xfId="0" applyFont="1" applyBorder="1" applyAlignment="1">
      <alignment horizontal="center" vertical="center"/>
    </xf>
    <xf numFmtId="1" fontId="0" fillId="0" borderId="0" xfId="0" applyNumberFormat="1"/>
    <xf numFmtId="0" fontId="73" fillId="0" borderId="51" xfId="0" applyFont="1" applyBorder="1" applyAlignment="1">
      <alignment horizontal="center"/>
    </xf>
    <xf numFmtId="0" fontId="73" fillId="0" borderId="52" xfId="0" applyFont="1" applyBorder="1" applyAlignment="1">
      <alignment horizontal="center"/>
    </xf>
    <xf numFmtId="0" fontId="73" fillId="0" borderId="53" xfId="0" applyFont="1" applyBorder="1" applyAlignment="1">
      <alignment horizontal="center"/>
    </xf>
    <xf numFmtId="0" fontId="73" fillId="0" borderId="0" xfId="0" applyFont="1" applyAlignment="1">
      <alignment horizontal="center"/>
    </xf>
    <xf numFmtId="0" fontId="73" fillId="0" borderId="0" xfId="0" applyFont="1" applyAlignment="1">
      <alignment horizontal="center" vertical="center"/>
    </xf>
    <xf numFmtId="0" fontId="73" fillId="0" borderId="0" xfId="0" applyFont="1" applyAlignment="1">
      <alignment vertical="center"/>
    </xf>
    <xf numFmtId="0" fontId="76" fillId="0" borderId="0" xfId="0" applyFont="1"/>
    <xf numFmtId="0" fontId="73" fillId="0" borderId="54" xfId="0" applyFont="1" applyBorder="1" applyAlignment="1">
      <alignment horizontal="center"/>
    </xf>
    <xf numFmtId="0" fontId="73" fillId="0" borderId="0" xfId="0" applyFont="1" applyAlignment="1">
      <alignment horizontal="center"/>
    </xf>
    <xf numFmtId="0" fontId="73" fillId="0" borderId="55" xfId="0" applyFont="1" applyBorder="1" applyAlignment="1">
      <alignment horizontal="center"/>
    </xf>
    <xf numFmtId="0" fontId="73" fillId="0" borderId="3" xfId="0" applyFont="1" applyBorder="1" applyAlignment="1">
      <alignment horizontal="center" vertical="center" wrapText="1"/>
    </xf>
    <xf numFmtId="0" fontId="73" fillId="0" borderId="3" xfId="0" applyFont="1" applyBorder="1" applyAlignment="1">
      <alignment horizontal="center" vertical="center"/>
    </xf>
    <xf numFmtId="0" fontId="73" fillId="0" borderId="3" xfId="0" applyFont="1" applyBorder="1" applyAlignment="1">
      <alignment horizontal="justify" vertical="center" wrapText="1"/>
    </xf>
    <xf numFmtId="0" fontId="2" fillId="0" borderId="3" xfId="0" applyFont="1" applyBorder="1" applyAlignment="1" applyProtection="1">
      <alignment horizontal="justify" vertical="center" wrapText="1"/>
      <protection locked="0"/>
    </xf>
    <xf numFmtId="0" fontId="2" fillId="0" borderId="1" xfId="0" applyFont="1" applyBorder="1" applyAlignment="1" applyProtection="1">
      <alignment horizontal="justify" vertical="center" wrapText="1"/>
      <protection locked="0"/>
    </xf>
    <xf numFmtId="0" fontId="2" fillId="0" borderId="1" xfId="0" applyFont="1" applyBorder="1" applyAlignment="1">
      <alignment horizontal="center" vertical="center" wrapText="1"/>
    </xf>
    <xf numFmtId="165" fontId="2" fillId="0" borderId="2" xfId="0" applyNumberFormat="1" applyFont="1" applyBorder="1" applyAlignment="1">
      <alignment horizontal="center" vertical="center"/>
    </xf>
    <xf numFmtId="165" fontId="73" fillId="0" borderId="1" xfId="0" applyNumberFormat="1" applyFont="1" applyBorder="1" applyAlignment="1">
      <alignment horizontal="center" vertical="center"/>
    </xf>
    <xf numFmtId="0" fontId="2" fillId="0" borderId="1" xfId="0" applyFont="1" applyBorder="1" applyAlignment="1">
      <alignment horizontal="justify" vertical="center" wrapText="1"/>
    </xf>
    <xf numFmtId="0" fontId="2" fillId="0" borderId="3" xfId="0" applyFont="1" applyBorder="1" applyAlignment="1">
      <alignment horizontal="justify" vertical="center" wrapText="1"/>
    </xf>
    <xf numFmtId="0" fontId="76" fillId="0" borderId="3" xfId="0" applyFont="1" applyBorder="1" applyAlignment="1">
      <alignment horizontal="center" vertical="center"/>
    </xf>
    <xf numFmtId="0" fontId="73" fillId="0" borderId="10" xfId="0" applyFont="1" applyBorder="1" applyAlignment="1">
      <alignment horizontal="center" vertical="center" wrapText="1"/>
    </xf>
    <xf numFmtId="0" fontId="73" fillId="0" borderId="10" xfId="0" applyFont="1" applyBorder="1" applyAlignment="1">
      <alignment horizontal="center" vertical="center"/>
    </xf>
    <xf numFmtId="0" fontId="73" fillId="0" borderId="10" xfId="0" applyFont="1" applyBorder="1" applyAlignment="1">
      <alignment horizontal="justify" vertical="center" wrapText="1"/>
    </xf>
    <xf numFmtId="0" fontId="2" fillId="0" borderId="3" xfId="0" applyFont="1" applyBorder="1" applyAlignment="1">
      <alignment horizontal="center" vertical="center" wrapText="1"/>
    </xf>
    <xf numFmtId="165" fontId="2" fillId="0" borderId="7" xfId="0" applyNumberFormat="1" applyFont="1" applyBorder="1" applyAlignment="1">
      <alignment horizontal="center" vertical="center"/>
    </xf>
    <xf numFmtId="165" fontId="73" fillId="0" borderId="3" xfId="0" applyNumberFormat="1" applyFont="1" applyBorder="1" applyAlignment="1">
      <alignment horizontal="center" vertical="center"/>
    </xf>
    <xf numFmtId="0" fontId="2" fillId="0" borderId="10" xfId="0" applyFont="1" applyBorder="1" applyAlignment="1">
      <alignment horizontal="justify" vertical="center" wrapText="1"/>
    </xf>
    <xf numFmtId="0" fontId="76" fillId="0" borderId="10" xfId="0" applyFont="1" applyBorder="1" applyAlignment="1">
      <alignment horizontal="center" vertical="center"/>
    </xf>
    <xf numFmtId="0" fontId="73" fillId="0" borderId="46" xfId="0" applyFont="1" applyBorder="1" applyAlignment="1">
      <alignment horizontal="center" vertical="center" wrapText="1"/>
    </xf>
    <xf numFmtId="0" fontId="73" fillId="0" borderId="4" xfId="0" applyFont="1" applyBorder="1" applyAlignment="1">
      <alignment horizontal="center" vertical="center"/>
    </xf>
    <xf numFmtId="0" fontId="73" fillId="0" borderId="4" xfId="0" applyFont="1" applyBorder="1" applyAlignment="1">
      <alignment horizontal="justify" vertical="center" wrapText="1"/>
    </xf>
    <xf numFmtId="165" fontId="2" fillId="0" borderId="1" xfId="0" applyNumberFormat="1" applyFont="1" applyBorder="1" applyAlignment="1">
      <alignment horizontal="center" vertical="center"/>
    </xf>
    <xf numFmtId="9" fontId="2" fillId="0" borderId="0" xfId="1" applyFont="1" applyFill="1" applyAlignment="1">
      <alignment horizontal="center" vertical="center"/>
    </xf>
    <xf numFmtId="0" fontId="2" fillId="0" borderId="46" xfId="0" applyFont="1" applyBorder="1" applyAlignment="1">
      <alignment horizontal="justify" vertical="center" wrapText="1"/>
    </xf>
    <xf numFmtId="0" fontId="76" fillId="0" borderId="46" xfId="0" applyFont="1" applyBorder="1" applyAlignment="1">
      <alignment horizontal="center" vertical="center"/>
    </xf>
    <xf numFmtId="0" fontId="73" fillId="12" borderId="34" xfId="0" applyFont="1" applyFill="1" applyBorder="1" applyAlignment="1">
      <alignment horizontal="center" vertical="center" wrapText="1"/>
    </xf>
    <xf numFmtId="0" fontId="73" fillId="12" borderId="35" xfId="0" applyFont="1" applyFill="1" applyBorder="1" applyAlignment="1">
      <alignment horizontal="center" vertical="center" wrapText="1"/>
    </xf>
    <xf numFmtId="0" fontId="73" fillId="12" borderId="36" xfId="0" applyFont="1" applyFill="1" applyBorder="1" applyAlignment="1">
      <alignment horizontal="center" vertical="center" wrapText="1"/>
    </xf>
    <xf numFmtId="0" fontId="73" fillId="0" borderId="24" xfId="0" applyFont="1" applyBorder="1" applyAlignment="1">
      <alignment horizontal="center" vertical="center"/>
    </xf>
    <xf numFmtId="0" fontId="73" fillId="0" borderId="24" xfId="0" applyFont="1" applyBorder="1" applyAlignment="1">
      <alignment horizontal="center" vertical="center" wrapText="1"/>
    </xf>
    <xf numFmtId="0" fontId="2" fillId="0" borderId="15" xfId="0" applyFont="1" applyBorder="1" applyAlignment="1" applyProtection="1">
      <alignment vertical="center" wrapText="1"/>
      <protection locked="0"/>
    </xf>
    <xf numFmtId="9" fontId="2" fillId="3" borderId="1" xfId="1" applyFont="1" applyFill="1" applyBorder="1" applyAlignment="1">
      <alignment horizontal="center" vertical="center"/>
    </xf>
    <xf numFmtId="0" fontId="73" fillId="0" borderId="24" xfId="0" applyFont="1" applyBorder="1" applyAlignment="1">
      <alignment horizontal="justify" vertical="center" wrapText="1"/>
    </xf>
    <xf numFmtId="0" fontId="73" fillId="0" borderId="46" xfId="0" applyFont="1" applyBorder="1" applyAlignment="1">
      <alignment horizontal="center" vertical="center"/>
    </xf>
    <xf numFmtId="0" fontId="73" fillId="0" borderId="4" xfId="0" applyFont="1" applyBorder="1" applyAlignment="1">
      <alignment horizontal="center" vertical="center" wrapText="1"/>
    </xf>
    <xf numFmtId="0" fontId="2" fillId="0" borderId="4" xfId="0" applyFont="1" applyBorder="1" applyAlignment="1" applyProtection="1">
      <alignment horizontal="center" vertical="center" wrapText="1"/>
      <protection locked="0"/>
    </xf>
    <xf numFmtId="0" fontId="2" fillId="0" borderId="1" xfId="0" applyFont="1" applyBorder="1" applyAlignment="1" applyProtection="1">
      <alignment horizontal="center" vertical="center" wrapText="1"/>
      <protection locked="0"/>
    </xf>
    <xf numFmtId="0" fontId="76" fillId="0" borderId="46" xfId="0" applyFont="1" applyBorder="1" applyAlignment="1">
      <alignment horizontal="justify" vertical="center" wrapText="1"/>
    </xf>
    <xf numFmtId="0" fontId="76" fillId="0" borderId="4" xfId="0" applyFont="1" applyBorder="1" applyAlignment="1">
      <alignment horizontal="center" vertical="center"/>
    </xf>
    <xf numFmtId="0" fontId="73" fillId="12" borderId="48" xfId="0" applyFont="1" applyFill="1" applyBorder="1" applyAlignment="1">
      <alignment horizontal="center" vertical="center" wrapText="1"/>
    </xf>
    <xf numFmtId="0" fontId="73" fillId="12" borderId="22" xfId="0" applyFont="1" applyFill="1" applyBorder="1" applyAlignment="1">
      <alignment horizontal="center" vertical="center" wrapText="1"/>
    </xf>
    <xf numFmtId="0" fontId="73" fillId="12" borderId="49" xfId="0" applyFont="1" applyFill="1" applyBorder="1" applyAlignment="1">
      <alignment horizontal="center" vertical="center" wrapText="1"/>
    </xf>
    <xf numFmtId="0" fontId="73" fillId="0" borderId="1" xfId="0" applyFont="1" applyBorder="1" applyAlignment="1">
      <alignment horizontal="center" vertical="center"/>
    </xf>
    <xf numFmtId="0" fontId="73" fillId="0" borderId="1" xfId="0" applyFont="1" applyBorder="1" applyAlignment="1">
      <alignment horizontal="center" vertical="center" wrapText="1"/>
    </xf>
    <xf numFmtId="0" fontId="2" fillId="0" borderId="1" xfId="0" applyFont="1" applyBorder="1" applyAlignment="1" applyProtection="1">
      <alignment horizontal="center" vertical="center" wrapText="1"/>
      <protection locked="0"/>
    </xf>
    <xf numFmtId="14" fontId="73" fillId="0" borderId="1" xfId="0" applyNumberFormat="1" applyFont="1" applyBorder="1" applyAlignment="1">
      <alignment horizontal="center" vertical="center"/>
    </xf>
    <xf numFmtId="0" fontId="76" fillId="0" borderId="1" xfId="0" applyFont="1" applyBorder="1" applyAlignment="1">
      <alignment horizontal="justify" vertical="center" wrapText="1"/>
    </xf>
    <xf numFmtId="0" fontId="66" fillId="0" borderId="3" xfId="0" applyFont="1" applyFill="1" applyBorder="1" applyAlignment="1">
      <alignment horizontal="left" vertical="center" wrapText="1"/>
    </xf>
    <xf numFmtId="0" fontId="66" fillId="0" borderId="1" xfId="0" applyFont="1" applyBorder="1" applyAlignment="1" applyProtection="1">
      <alignment horizontal="center" vertical="center" wrapText="1"/>
      <protection locked="0"/>
    </xf>
    <xf numFmtId="0" fontId="73" fillId="0" borderId="1" xfId="0" applyFont="1" applyBorder="1" applyAlignment="1">
      <alignment vertical="center" wrapText="1"/>
    </xf>
    <xf numFmtId="0" fontId="2" fillId="0" borderId="4" xfId="0" applyFont="1" applyFill="1" applyBorder="1" applyAlignment="1">
      <alignment horizontal="left" vertical="center" wrapText="1"/>
    </xf>
    <xf numFmtId="0" fontId="73" fillId="12" borderId="50" xfId="0" applyFont="1" applyFill="1" applyBorder="1" applyAlignment="1">
      <alignment horizontal="center" vertical="center" wrapText="1"/>
    </xf>
    <xf numFmtId="0" fontId="73" fillId="12" borderId="33" xfId="0" applyFont="1" applyFill="1" applyBorder="1" applyAlignment="1">
      <alignment horizontal="center" vertical="center" wrapText="1"/>
    </xf>
    <xf numFmtId="0" fontId="73" fillId="12" borderId="38" xfId="0" applyFont="1" applyFill="1" applyBorder="1" applyAlignment="1">
      <alignment horizontal="center" vertical="center" wrapText="1"/>
    </xf>
    <xf numFmtId="0" fontId="73" fillId="0" borderId="24" xfId="0" applyFont="1" applyBorder="1" applyAlignment="1">
      <alignment horizontal="center" vertical="center"/>
    </xf>
    <xf numFmtId="0" fontId="73" fillId="0" borderId="24" xfId="0" applyFont="1" applyBorder="1" applyAlignment="1">
      <alignment horizontal="center" vertical="center" wrapText="1"/>
    </xf>
    <xf numFmtId="0" fontId="2" fillId="0" borderId="3" xfId="0" applyFont="1" applyBorder="1" applyAlignment="1" applyProtection="1">
      <alignment vertical="center" wrapText="1"/>
      <protection locked="0"/>
    </xf>
    <xf numFmtId="0" fontId="73" fillId="0" borderId="1" xfId="0" applyFont="1" applyBorder="1" applyAlignment="1">
      <alignment horizontal="center" vertical="center" wrapText="1"/>
    </xf>
    <xf numFmtId="0" fontId="2" fillId="0" borderId="3" xfId="0" applyFont="1" applyBorder="1" applyAlignment="1">
      <alignment horizontal="justify" vertical="center" wrapText="1"/>
    </xf>
    <xf numFmtId="0" fontId="73" fillId="0" borderId="10" xfId="0" applyFont="1" applyBorder="1" applyAlignment="1">
      <alignment horizontal="center" vertical="center"/>
    </xf>
    <xf numFmtId="0" fontId="73" fillId="0" borderId="10" xfId="0" applyFont="1" applyBorder="1" applyAlignment="1">
      <alignment horizontal="center" vertical="center" wrapText="1"/>
    </xf>
    <xf numFmtId="0" fontId="2" fillId="0" borderId="3" xfId="0" applyFont="1" applyBorder="1" applyAlignment="1" applyProtection="1">
      <alignment horizontal="center" vertical="center" wrapText="1"/>
      <protection locked="0"/>
    </xf>
    <xf numFmtId="165" fontId="2" fillId="0" borderId="3" xfId="0" applyNumberFormat="1" applyFont="1" applyBorder="1" applyAlignment="1">
      <alignment horizontal="center" vertical="center"/>
    </xf>
    <xf numFmtId="9" fontId="2" fillId="3" borderId="3" xfId="1" applyFont="1" applyFill="1" applyBorder="1" applyAlignment="1">
      <alignment horizontal="center" vertical="center"/>
    </xf>
    <xf numFmtId="0" fontId="76" fillId="11" borderId="3" xfId="0" applyFont="1" applyFill="1" applyBorder="1" applyAlignment="1">
      <alignment horizontal="center" vertical="center" wrapText="1"/>
    </xf>
    <xf numFmtId="0" fontId="2" fillId="0" borderId="1" xfId="0" applyFont="1" applyBorder="1" applyAlignment="1">
      <alignment horizontal="center" vertical="center"/>
    </xf>
    <xf numFmtId="15" fontId="2" fillId="0" borderId="1" xfId="0" applyNumberFormat="1" applyFont="1" applyBorder="1" applyAlignment="1">
      <alignment horizontal="center" vertical="center" wrapText="1"/>
    </xf>
    <xf numFmtId="15" fontId="73" fillId="0" borderId="3" xfId="0" applyNumberFormat="1" applyFont="1" applyBorder="1" applyAlignment="1">
      <alignment horizontal="center" vertical="center" wrapText="1"/>
    </xf>
    <xf numFmtId="0" fontId="66" fillId="0" borderId="3" xfId="0" applyFont="1" applyBorder="1" applyAlignment="1">
      <alignment horizontal="left" vertical="center" wrapText="1"/>
    </xf>
    <xf numFmtId="0" fontId="66" fillId="0" borderId="10" xfId="0" applyFont="1" applyBorder="1" applyAlignment="1">
      <alignment horizontal="left" vertical="center" wrapText="1"/>
    </xf>
    <xf numFmtId="0" fontId="2" fillId="0" borderId="3" xfId="0" applyFont="1" applyBorder="1" applyAlignment="1">
      <alignment horizontal="center" vertical="center"/>
    </xf>
    <xf numFmtId="0" fontId="66" fillId="0" borderId="4" xfId="0" applyFont="1" applyBorder="1" applyAlignment="1">
      <alignment horizontal="left" vertical="center" wrapText="1"/>
    </xf>
    <xf numFmtId="0" fontId="2" fillId="0" borderId="3" xfId="0" applyFont="1" applyBorder="1" applyAlignment="1" applyProtection="1">
      <alignment horizontal="center" vertical="center" wrapText="1"/>
      <protection locked="0"/>
    </xf>
    <xf numFmtId="0" fontId="2" fillId="0" borderId="1" xfId="0" applyFont="1" applyBorder="1" applyAlignment="1" applyProtection="1">
      <alignment vertical="center" wrapText="1"/>
      <protection locked="0"/>
    </xf>
    <xf numFmtId="0" fontId="66" fillId="0" borderId="3" xfId="0" applyFont="1" applyBorder="1" applyAlignment="1">
      <alignment horizontal="justify" vertical="top" wrapText="1"/>
    </xf>
    <xf numFmtId="0" fontId="2" fillId="0" borderId="4" xfId="0" applyFont="1" applyBorder="1" applyAlignment="1" applyProtection="1">
      <alignment horizontal="center" vertical="center" wrapText="1"/>
      <protection locked="0"/>
    </xf>
    <xf numFmtId="0" fontId="73" fillId="0" borderId="3" xfId="0" applyFont="1" applyBorder="1" applyAlignment="1">
      <alignment vertical="center" wrapText="1"/>
    </xf>
    <xf numFmtId="0" fontId="2" fillId="0" borderId="10" xfId="0" applyFont="1" applyBorder="1" applyAlignment="1" applyProtection="1">
      <alignment horizontal="justify" vertical="center" wrapText="1"/>
      <protection locked="0"/>
    </xf>
    <xf numFmtId="9" fontId="2" fillId="0" borderId="3" xfId="1" applyFont="1" applyFill="1" applyBorder="1" applyAlignment="1">
      <alignment horizontal="center" vertical="center"/>
    </xf>
    <xf numFmtId="0" fontId="2" fillId="0" borderId="4" xfId="0" applyFont="1" applyBorder="1" applyAlignment="1">
      <alignment horizontal="justify" vertical="top" wrapText="1"/>
    </xf>
    <xf numFmtId="0" fontId="66" fillId="0" borderId="3" xfId="0" applyFont="1" applyBorder="1" applyAlignment="1">
      <alignment horizontal="justify" vertical="center" wrapText="1"/>
    </xf>
    <xf numFmtId="165" fontId="2" fillId="0" borderId="1" xfId="0" applyNumberFormat="1" applyFont="1" applyBorder="1" applyAlignment="1">
      <alignment horizontal="center" vertical="center" wrapText="1"/>
    </xf>
    <xf numFmtId="165" fontId="73" fillId="0" borderId="4" xfId="0" applyNumberFormat="1" applyFont="1" applyBorder="1" applyAlignment="1">
      <alignment horizontal="center" vertical="center"/>
    </xf>
    <xf numFmtId="0" fontId="76" fillId="0" borderId="3" xfId="0" applyFont="1" applyBorder="1" applyAlignment="1">
      <alignment horizontal="justify" vertical="center" wrapText="1"/>
    </xf>
    <xf numFmtId="0" fontId="64" fillId="0" borderId="1" xfId="0" applyFont="1" applyBorder="1" applyAlignment="1">
      <alignment horizontal="left" vertical="center"/>
    </xf>
    <xf numFmtId="0" fontId="73" fillId="0" borderId="1" xfId="0" applyFont="1" applyBorder="1" applyAlignment="1">
      <alignment horizontal="justify" vertical="center" wrapText="1"/>
    </xf>
    <xf numFmtId="14" fontId="73" fillId="0" borderId="1" xfId="0" applyNumberFormat="1" applyFont="1" applyBorder="1" applyAlignment="1">
      <alignment horizontal="center" vertical="center" wrapText="1"/>
    </xf>
    <xf numFmtId="9" fontId="73" fillId="0" borderId="1" xfId="0" applyNumberFormat="1" applyFont="1" applyBorder="1" applyAlignment="1">
      <alignment horizontal="center" vertical="center"/>
    </xf>
    <xf numFmtId="0" fontId="73" fillId="0" borderId="3" xfId="0" applyFont="1" applyBorder="1" applyAlignment="1">
      <alignment horizontal="left" vertical="center" wrapText="1"/>
    </xf>
    <xf numFmtId="14" fontId="73" fillId="0" borderId="3" xfId="0" applyNumberFormat="1" applyFont="1" applyBorder="1" applyAlignment="1">
      <alignment horizontal="center" vertical="center" wrapText="1"/>
    </xf>
    <xf numFmtId="0" fontId="73" fillId="0" borderId="4" xfId="0" applyFont="1" applyBorder="1" applyAlignment="1">
      <alignment horizontal="left" vertical="center"/>
    </xf>
    <xf numFmtId="0" fontId="73" fillId="0" borderId="3" xfId="0" applyFont="1" applyBorder="1" applyAlignment="1">
      <alignment horizontal="left" vertical="center" wrapText="1"/>
    </xf>
    <xf numFmtId="0" fontId="76" fillId="0" borderId="3" xfId="0" applyFont="1" applyBorder="1" applyAlignment="1">
      <alignment horizontal="left" vertical="center" wrapText="1"/>
    </xf>
    <xf numFmtId="0" fontId="76" fillId="24" borderId="3" xfId="0" applyFont="1" applyFill="1" applyBorder="1" applyAlignment="1">
      <alignment horizontal="center" vertical="center"/>
    </xf>
    <xf numFmtId="14" fontId="73" fillId="0" borderId="1" xfId="0" applyNumberFormat="1" applyFont="1" applyBorder="1" applyAlignment="1">
      <alignment horizontal="center" vertical="center" wrapText="1"/>
    </xf>
    <xf numFmtId="14" fontId="73" fillId="0" borderId="3" xfId="0" applyNumberFormat="1" applyFont="1" applyBorder="1" applyAlignment="1">
      <alignment horizontal="center" vertical="center"/>
    </xf>
    <xf numFmtId="9" fontId="73" fillId="0" borderId="3" xfId="0" applyNumberFormat="1" applyFont="1" applyBorder="1" applyAlignment="1">
      <alignment horizontal="center" vertical="center"/>
    </xf>
    <xf numFmtId="0" fontId="73" fillId="0" borderId="10" xfId="0" applyFont="1" applyBorder="1" applyAlignment="1">
      <alignment horizontal="left" vertical="center"/>
    </xf>
    <xf numFmtId="0" fontId="76" fillId="24" borderId="10" xfId="0" applyFont="1" applyFill="1" applyBorder="1" applyAlignment="1">
      <alignment horizontal="center" vertical="center"/>
    </xf>
    <xf numFmtId="14" fontId="73" fillId="0" borderId="3" xfId="0" applyNumberFormat="1" applyFont="1" applyBorder="1" applyAlignment="1">
      <alignment horizontal="center" vertical="center" wrapText="1"/>
    </xf>
    <xf numFmtId="14" fontId="73" fillId="0" borderId="4" xfId="0" applyNumberFormat="1" applyFont="1" applyBorder="1" applyAlignment="1">
      <alignment horizontal="center" vertical="center"/>
    </xf>
    <xf numFmtId="0" fontId="76" fillId="24" borderId="4" xfId="0" applyFont="1" applyFill="1" applyBorder="1" applyAlignment="1">
      <alignment horizontal="center" vertical="center"/>
    </xf>
    <xf numFmtId="0" fontId="76" fillId="0" borderId="3" xfId="0" applyFont="1" applyBorder="1" applyAlignment="1">
      <alignment horizontal="justify" vertical="center" wrapText="1"/>
    </xf>
    <xf numFmtId="0" fontId="76" fillId="0" borderId="1" xfId="0" applyFont="1" applyBorder="1" applyAlignment="1">
      <alignment vertical="center" wrapText="1"/>
    </xf>
    <xf numFmtId="0" fontId="76" fillId="0" borderId="4" xfId="0" applyFont="1" applyBorder="1" applyAlignment="1">
      <alignment horizontal="justify" vertical="center"/>
    </xf>
    <xf numFmtId="0" fontId="66" fillId="0" borderId="2" xfId="2" applyFont="1" applyBorder="1" applyAlignment="1">
      <alignment horizontal="center" vertical="center" wrapText="1"/>
    </xf>
    <xf numFmtId="0" fontId="66" fillId="0" borderId="44" xfId="2" applyFont="1" applyBorder="1" applyAlignment="1">
      <alignment horizontal="center" vertical="center" wrapText="1"/>
    </xf>
    <xf numFmtId="0" fontId="66" fillId="0" borderId="45" xfId="2" applyFont="1" applyBorder="1" applyAlignment="1">
      <alignment horizontal="center" vertical="center" wrapText="1"/>
    </xf>
    <xf numFmtId="0" fontId="73" fillId="0" borderId="1" xfId="0" applyFont="1" applyBorder="1" applyAlignment="1">
      <alignment horizontal="center"/>
    </xf>
    <xf numFmtId="0" fontId="66" fillId="19" borderId="3" xfId="2" applyFont="1" applyFill="1" applyBorder="1" applyAlignment="1">
      <alignment horizontal="center" vertical="center" wrapText="1"/>
    </xf>
    <xf numFmtId="0" fontId="66" fillId="9" borderId="2" xfId="2" applyFont="1" applyFill="1" applyBorder="1" applyAlignment="1">
      <alignment horizontal="center" vertical="center" wrapText="1"/>
    </xf>
    <xf numFmtId="0" fontId="66" fillId="9" borderId="44" xfId="2" applyFont="1" applyFill="1" applyBorder="1" applyAlignment="1">
      <alignment horizontal="center" vertical="center" wrapText="1"/>
    </xf>
    <xf numFmtId="0" fontId="66" fillId="9" borderId="45" xfId="2" applyFont="1" applyFill="1" applyBorder="1" applyAlignment="1">
      <alignment horizontal="center" vertical="center" wrapText="1"/>
    </xf>
    <xf numFmtId="0" fontId="76" fillId="0" borderId="0" xfId="0" applyFont="1" applyAlignment="1">
      <alignment horizontal="center" vertical="center"/>
    </xf>
    <xf numFmtId="0" fontId="76" fillId="0" borderId="0" xfId="0" applyFont="1" applyAlignment="1">
      <alignment horizontal="center" vertical="center" wrapText="1"/>
    </xf>
    <xf numFmtId="0" fontId="66" fillId="19" borderId="4" xfId="2" applyFont="1" applyFill="1" applyBorder="1" applyAlignment="1">
      <alignment horizontal="center" vertical="center" wrapText="1"/>
    </xf>
    <xf numFmtId="0" fontId="35" fillId="29" borderId="11" xfId="0" applyFont="1" applyFill="1" applyBorder="1" applyAlignment="1">
      <alignment horizontal="left" vertical="center"/>
    </xf>
    <xf numFmtId="0" fontId="35" fillId="29" borderId="8" xfId="0" applyFont="1" applyFill="1" applyBorder="1" applyAlignment="1">
      <alignment horizontal="left" vertical="center"/>
    </xf>
    <xf numFmtId="0" fontId="35" fillId="29" borderId="9" xfId="0" applyFont="1" applyFill="1" applyBorder="1" applyAlignment="1">
      <alignment horizontal="left" vertical="center"/>
    </xf>
    <xf numFmtId="0" fontId="25" fillId="0" borderId="68" xfId="0" applyFont="1" applyFill="1" applyBorder="1" applyAlignment="1">
      <alignment horizontal="center" vertical="center"/>
    </xf>
    <xf numFmtId="0" fontId="25" fillId="0" borderId="68" xfId="0" applyFont="1" applyFill="1" applyBorder="1" applyAlignment="1">
      <alignment horizontal="center" vertical="center" wrapText="1"/>
    </xf>
    <xf numFmtId="0" fontId="25" fillId="0" borderId="68" xfId="0" applyFont="1" applyFill="1" applyBorder="1" applyAlignment="1">
      <alignment horizontal="justify" vertical="center" wrapText="1"/>
    </xf>
    <xf numFmtId="0" fontId="25" fillId="0" borderId="68" xfId="0" applyFont="1" applyFill="1" applyBorder="1" applyAlignment="1" applyProtection="1">
      <alignment horizontal="center" vertical="center" wrapText="1"/>
      <protection locked="0"/>
    </xf>
    <xf numFmtId="14" fontId="25" fillId="0" borderId="68" xfId="0" applyNumberFormat="1" applyFont="1" applyFill="1" applyBorder="1" applyAlignment="1">
      <alignment horizontal="center" vertical="center" wrapText="1"/>
    </xf>
    <xf numFmtId="0" fontId="25" fillId="0" borderId="68" xfId="0" applyFont="1" applyFill="1" applyBorder="1" applyAlignment="1">
      <alignment horizontal="justify" vertical="center"/>
    </xf>
    <xf numFmtId="14" fontId="25" fillId="0" borderId="68" xfId="0" applyNumberFormat="1" applyFont="1" applyFill="1" applyBorder="1" applyAlignment="1">
      <alignment horizontal="center" vertical="center"/>
    </xf>
    <xf numFmtId="9" fontId="25" fillId="0" borderId="68" xfId="0" applyNumberFormat="1" applyFont="1" applyFill="1" applyBorder="1" applyAlignment="1">
      <alignment horizontal="center" vertical="center"/>
    </xf>
    <xf numFmtId="0" fontId="38" fillId="0" borderId="68" xfId="0" applyFont="1" applyFill="1" applyBorder="1" applyAlignment="1">
      <alignment horizontal="center" vertical="center"/>
    </xf>
    <xf numFmtId="0" fontId="25" fillId="0" borderId="0" xfId="0" applyFont="1" applyFill="1" applyAlignment="1">
      <alignment vertical="center"/>
    </xf>
    <xf numFmtId="0" fontId="38" fillId="0" borderId="0" xfId="0" applyFont="1" applyFill="1" applyAlignment="1">
      <alignment horizontal="center" vertical="center" wrapText="1"/>
    </xf>
    <xf numFmtId="0" fontId="73" fillId="12" borderId="12" xfId="0" applyFont="1" applyFill="1" applyBorder="1" applyAlignment="1">
      <alignment vertical="center" wrapText="1"/>
    </xf>
    <xf numFmtId="0" fontId="73" fillId="12" borderId="0" xfId="0" applyFont="1" applyFill="1" applyAlignment="1">
      <alignment vertical="center" wrapText="1"/>
    </xf>
    <xf numFmtId="0" fontId="73" fillId="12" borderId="0" xfId="0" applyFont="1" applyFill="1" applyAlignment="1">
      <alignment horizontal="justify" vertical="center" wrapText="1"/>
    </xf>
    <xf numFmtId="0" fontId="73" fillId="12" borderId="10" xfId="0" applyFont="1" applyFill="1" applyBorder="1" applyAlignment="1">
      <alignment vertical="center" wrapText="1"/>
    </xf>
    <xf numFmtId="0" fontId="76" fillId="12" borderId="10" xfId="0" applyFont="1" applyFill="1" applyBorder="1" applyAlignment="1">
      <alignment horizontal="center" vertical="center" wrapText="1"/>
    </xf>
    <xf numFmtId="0" fontId="76" fillId="12" borderId="10" xfId="0" applyFont="1" applyFill="1" applyBorder="1" applyAlignment="1">
      <alignment vertical="center" wrapText="1"/>
    </xf>
    <xf numFmtId="0" fontId="73" fillId="18" borderId="0" xfId="0" applyFont="1" applyFill="1" applyAlignment="1">
      <alignment vertical="center"/>
    </xf>
    <xf numFmtId="0" fontId="25" fillId="0" borderId="69" xfId="0" applyFont="1" applyBorder="1" applyAlignment="1">
      <alignment horizontal="center" vertical="center"/>
    </xf>
    <xf numFmtId="0" fontId="25" fillId="0" borderId="69" xfId="0" applyFont="1" applyBorder="1" applyAlignment="1">
      <alignment horizontal="center" vertical="center" wrapText="1"/>
    </xf>
    <xf numFmtId="0" fontId="25" fillId="0" borderId="69" xfId="0" applyFont="1" applyBorder="1" applyAlignment="1" applyProtection="1">
      <alignment horizontal="justify" vertical="center" wrapText="1"/>
      <protection locked="0"/>
    </xf>
    <xf numFmtId="0" fontId="19" fillId="0" borderId="69" xfId="0" applyFont="1" applyBorder="1" applyAlignment="1" applyProtection="1">
      <alignment horizontal="justify" vertical="center" wrapText="1"/>
      <protection locked="0"/>
    </xf>
    <xf numFmtId="14" fontId="34" fillId="0" borderId="69" xfId="0" applyNumberFormat="1" applyFont="1" applyBorder="1" applyAlignment="1">
      <alignment horizontal="center" vertical="center" wrapText="1"/>
    </xf>
    <xf numFmtId="0" fontId="34" fillId="0" borderId="69" xfId="0" applyFont="1" applyBorder="1" applyAlignment="1">
      <alignment horizontal="center" vertical="center"/>
    </xf>
    <xf numFmtId="14" fontId="34" fillId="0" borderId="69" xfId="0" applyNumberFormat="1" applyFont="1" applyBorder="1" applyAlignment="1">
      <alignment horizontal="center" vertical="center"/>
    </xf>
    <xf numFmtId="0" fontId="25" fillId="0" borderId="69" xfId="0" applyFont="1" applyBorder="1" applyAlignment="1">
      <alignment horizontal="justify" vertical="top" wrapText="1"/>
    </xf>
    <xf numFmtId="9" fontId="34" fillId="0" borderId="70" xfId="1" applyFont="1" applyFill="1" applyBorder="1" applyAlignment="1">
      <alignment horizontal="center" vertical="center"/>
    </xf>
    <xf numFmtId="0" fontId="35" fillId="0" borderId="70" xfId="0" applyFont="1" applyBorder="1" applyAlignment="1">
      <alignment horizontal="center" vertical="center"/>
    </xf>
    <xf numFmtId="0" fontId="34" fillId="0" borderId="70" xfId="0" applyFont="1" applyBorder="1" applyAlignment="1">
      <alignment horizontal="justify" vertical="center" wrapText="1"/>
    </xf>
    <xf numFmtId="0" fontId="35" fillId="0" borderId="69" xfId="0" applyFont="1" applyBorder="1" applyAlignment="1">
      <alignment horizontal="center" vertical="center"/>
    </xf>
    <xf numFmtId="0" fontId="25" fillId="0" borderId="71" xfId="0" applyFont="1" applyBorder="1" applyAlignment="1">
      <alignment horizontal="center" vertical="center"/>
    </xf>
    <xf numFmtId="0" fontId="25" fillId="0" borderId="71" xfId="0" applyFont="1" applyBorder="1" applyAlignment="1">
      <alignment horizontal="center" vertical="center" wrapText="1"/>
    </xf>
    <xf numFmtId="0" fontId="25" fillId="0" borderId="71" xfId="0" applyFont="1" applyBorder="1" applyAlignment="1" applyProtection="1">
      <alignment horizontal="justify" vertical="center" wrapText="1"/>
      <protection locked="0"/>
    </xf>
    <xf numFmtId="0" fontId="19" fillId="0" borderId="71" xfId="0" applyFont="1" applyBorder="1" applyAlignment="1" applyProtection="1">
      <alignment horizontal="justify" vertical="center" wrapText="1"/>
      <protection locked="0"/>
    </xf>
    <xf numFmtId="14" fontId="34" fillId="0" borderId="71" xfId="0" applyNumberFormat="1" applyFont="1" applyBorder="1" applyAlignment="1">
      <alignment horizontal="center" vertical="center" wrapText="1"/>
    </xf>
    <xf numFmtId="0" fontId="34" fillId="0" borderId="71" xfId="0" applyFont="1" applyBorder="1" applyAlignment="1">
      <alignment horizontal="center" vertical="center"/>
    </xf>
    <xf numFmtId="14" fontId="34" fillId="0" borderId="71" xfId="0" applyNumberFormat="1" applyFont="1" applyBorder="1" applyAlignment="1">
      <alignment horizontal="center" vertical="center"/>
    </xf>
    <xf numFmtId="0" fontId="25" fillId="0" borderId="71" xfId="0" applyFont="1" applyBorder="1" applyAlignment="1">
      <alignment horizontal="justify" vertical="top" wrapText="1"/>
    </xf>
    <xf numFmtId="9" fontId="34" fillId="0" borderId="72" xfId="1" applyFont="1" applyFill="1" applyBorder="1" applyAlignment="1">
      <alignment horizontal="center" vertical="center"/>
    </xf>
    <xf numFmtId="0" fontId="35" fillId="0" borderId="72" xfId="0" applyFont="1" applyBorder="1" applyAlignment="1">
      <alignment horizontal="center" vertical="center"/>
    </xf>
    <xf numFmtId="0" fontId="34" fillId="0" borderId="72" xfId="0" applyFont="1" applyBorder="1" applyAlignment="1">
      <alignment horizontal="justify" vertical="center" wrapText="1"/>
    </xf>
    <xf numFmtId="0" fontId="35" fillId="0" borderId="71" xfId="0" applyFont="1" applyBorder="1" applyAlignment="1">
      <alignment horizontal="center" vertical="center"/>
    </xf>
    <xf numFmtId="0" fontId="25" fillId="0" borderId="73" xfId="0" applyFont="1" applyBorder="1" applyAlignment="1">
      <alignment horizontal="center" vertical="center"/>
    </xf>
    <xf numFmtId="0" fontId="25" fillId="0" borderId="73" xfId="0" applyFont="1" applyBorder="1" applyAlignment="1">
      <alignment horizontal="center" vertical="center" wrapText="1"/>
    </xf>
    <xf numFmtId="0" fontId="25" fillId="0" borderId="73" xfId="0" applyFont="1" applyBorder="1" applyAlignment="1" applyProtection="1">
      <alignment horizontal="justify" vertical="center" wrapText="1"/>
      <protection locked="0"/>
    </xf>
    <xf numFmtId="0" fontId="19" fillId="0" borderId="73" xfId="0" applyFont="1" applyBorder="1" applyAlignment="1" applyProtection="1">
      <alignment horizontal="justify" vertical="center" wrapText="1"/>
      <protection locked="0"/>
    </xf>
    <xf numFmtId="14" fontId="34" fillId="0" borderId="73" xfId="0" applyNumberFormat="1" applyFont="1" applyBorder="1" applyAlignment="1">
      <alignment horizontal="center" vertical="center" wrapText="1"/>
    </xf>
    <xf numFmtId="0" fontId="34" fillId="0" borderId="73" xfId="0" applyFont="1" applyBorder="1" applyAlignment="1">
      <alignment horizontal="center" vertical="center"/>
    </xf>
    <xf numFmtId="14" fontId="34" fillId="0" borderId="73" xfId="0" applyNumberFormat="1" applyFont="1" applyBorder="1" applyAlignment="1">
      <alignment horizontal="center" vertical="center"/>
    </xf>
    <xf numFmtId="0" fontId="25" fillId="0" borderId="73" xfId="0" applyFont="1" applyBorder="1" applyAlignment="1">
      <alignment horizontal="justify" vertical="top" wrapText="1"/>
    </xf>
    <xf numFmtId="9" fontId="34" fillId="0" borderId="13" xfId="1" applyFont="1" applyFill="1" applyBorder="1" applyAlignment="1">
      <alignment horizontal="center" vertical="center"/>
    </xf>
    <xf numFmtId="0" fontId="35" fillId="0" borderId="13" xfId="0" applyFont="1" applyBorder="1" applyAlignment="1">
      <alignment horizontal="center" vertical="center"/>
    </xf>
    <xf numFmtId="0" fontId="34" fillId="0" borderId="13" xfId="0" applyFont="1" applyBorder="1" applyAlignment="1">
      <alignment horizontal="justify" vertical="center" wrapText="1"/>
    </xf>
    <xf numFmtId="0" fontId="35" fillId="0" borderId="73" xfId="0" applyFont="1" applyBorder="1" applyAlignment="1">
      <alignment horizontal="center" vertical="center"/>
    </xf>
    <xf numFmtId="0" fontId="73" fillId="12" borderId="0" xfId="0" applyFont="1" applyFill="1" applyBorder="1" applyAlignment="1">
      <alignment vertical="center" wrapText="1"/>
    </xf>
    <xf numFmtId="0" fontId="73" fillId="12" borderId="0" xfId="0" applyFont="1" applyFill="1" applyBorder="1" applyAlignment="1">
      <alignment horizontal="justify" vertical="center" wrapText="1"/>
    </xf>
    <xf numFmtId="0" fontId="34" fillId="0" borderId="68" xfId="0" applyFont="1" applyBorder="1" applyAlignment="1">
      <alignment horizontal="center" vertical="center"/>
    </xf>
    <xf numFmtId="0" fontId="34" fillId="0" borderId="68" xfId="0" applyFont="1" applyBorder="1" applyAlignment="1">
      <alignment horizontal="center" vertical="center" wrapText="1"/>
    </xf>
    <xf numFmtId="0" fontId="25" fillId="0" borderId="68" xfId="0" applyFont="1" applyBorder="1" applyAlignment="1" applyProtection="1">
      <alignment horizontal="justify" vertical="center" wrapText="1"/>
      <protection locked="0"/>
    </xf>
    <xf numFmtId="0" fontId="19" fillId="0" borderId="68" xfId="0" applyFont="1" applyBorder="1" applyAlignment="1" applyProtection="1">
      <alignment horizontal="justify" vertical="center" wrapText="1"/>
      <protection locked="0"/>
    </xf>
    <xf numFmtId="0" fontId="25" fillId="0" borderId="68" xfId="0" applyFont="1" applyBorder="1" applyAlignment="1" applyProtection="1">
      <alignment horizontal="center" vertical="center" wrapText="1"/>
      <protection locked="0"/>
    </xf>
    <xf numFmtId="0" fontId="34" fillId="0" borderId="68" xfId="0" applyFont="1" applyBorder="1" applyAlignment="1">
      <alignment horizontal="justify" vertical="center"/>
    </xf>
    <xf numFmtId="14" fontId="34" fillId="0" borderId="68" xfId="0" applyNumberFormat="1" applyFont="1" applyBorder="1" applyAlignment="1">
      <alignment horizontal="center" vertical="center"/>
    </xf>
    <xf numFmtId="0" fontId="34" fillId="0" borderId="68" xfId="0" applyFont="1" applyBorder="1" applyAlignment="1">
      <alignment horizontal="justify" vertical="center" wrapText="1"/>
    </xf>
    <xf numFmtId="9" fontId="34" fillId="0" borderId="68" xfId="1" applyFont="1" applyFill="1" applyBorder="1" applyAlignment="1">
      <alignment horizontal="center" vertical="center"/>
    </xf>
    <xf numFmtId="0" fontId="35" fillId="0" borderId="68" xfId="0" applyFont="1" applyBorder="1" applyAlignment="1">
      <alignment horizontal="center" vertical="center"/>
    </xf>
    <xf numFmtId="0" fontId="73" fillId="12" borderId="5" xfId="0" applyFont="1" applyFill="1" applyBorder="1" applyAlignment="1">
      <alignment vertical="center" wrapText="1"/>
    </xf>
    <xf numFmtId="0" fontId="73" fillId="12" borderId="6" xfId="0" applyFont="1" applyFill="1" applyBorder="1" applyAlignment="1">
      <alignment vertical="center" wrapText="1"/>
    </xf>
    <xf numFmtId="0" fontId="73" fillId="12" borderId="6" xfId="0" applyFont="1" applyFill="1" applyBorder="1" applyAlignment="1">
      <alignment horizontal="justify" vertical="center" wrapText="1"/>
    </xf>
    <xf numFmtId="0" fontId="73" fillId="12" borderId="4" xfId="0" applyFont="1" applyFill="1" applyBorder="1" applyAlignment="1">
      <alignment vertical="center" wrapText="1"/>
    </xf>
    <xf numFmtId="0" fontId="76" fillId="12" borderId="4" xfId="0" applyFont="1" applyFill="1" applyBorder="1" applyAlignment="1">
      <alignment horizontal="center" vertical="center" wrapText="1"/>
    </xf>
    <xf numFmtId="0" fontId="76" fillId="12" borderId="4" xfId="0" applyFont="1" applyFill="1" applyBorder="1" applyAlignment="1">
      <alignment vertical="center" wrapText="1"/>
    </xf>
    <xf numFmtId="0" fontId="25" fillId="0" borderId="68" xfId="0" applyFont="1" applyBorder="1" applyAlignment="1">
      <alignment horizontal="center" vertical="center"/>
    </xf>
    <xf numFmtId="0" fontId="25" fillId="0" borderId="68" xfId="0" applyFont="1" applyBorder="1" applyAlignment="1">
      <alignment horizontal="center" vertical="center" wrapText="1"/>
    </xf>
    <xf numFmtId="0" fontId="19" fillId="0" borderId="7" xfId="0" applyFont="1" applyBorder="1" applyAlignment="1" applyProtection="1">
      <alignment horizontal="justify" vertical="center" wrapText="1"/>
      <protection locked="0"/>
    </xf>
    <xf numFmtId="0" fontId="19" fillId="0" borderId="8" xfId="0" applyFont="1" applyBorder="1" applyAlignment="1" applyProtection="1">
      <alignment horizontal="justify" vertical="center" wrapText="1"/>
      <protection locked="0"/>
    </xf>
    <xf numFmtId="0" fontId="19" fillId="0" borderId="9" xfId="0" applyFont="1" applyBorder="1" applyAlignment="1" applyProtection="1">
      <alignment horizontal="justify" vertical="center" wrapText="1"/>
      <protection locked="0"/>
    </xf>
    <xf numFmtId="0" fontId="25" fillId="0" borderId="9" xfId="0" applyFont="1" applyBorder="1" applyAlignment="1" applyProtection="1">
      <alignment horizontal="center" vertical="center" wrapText="1"/>
      <protection locked="0"/>
    </xf>
    <xf numFmtId="0" fontId="25" fillId="0" borderId="68" xfId="0" applyFont="1" applyBorder="1" applyAlignment="1">
      <alignment horizontal="justify" vertical="center"/>
    </xf>
    <xf numFmtId="14" fontId="25" fillId="0" borderId="68" xfId="0" applyNumberFormat="1" applyFont="1" applyBorder="1" applyAlignment="1">
      <alignment horizontal="center" vertical="center"/>
    </xf>
    <xf numFmtId="0" fontId="25" fillId="0" borderId="68" xfId="0" applyFont="1" applyBorder="1" applyAlignment="1">
      <alignment horizontal="justify" vertical="center" wrapText="1"/>
    </xf>
    <xf numFmtId="0" fontId="38" fillId="0" borderId="68" xfId="0" applyFont="1" applyBorder="1" applyAlignment="1">
      <alignment horizontal="center" vertical="center"/>
    </xf>
    <xf numFmtId="0" fontId="25" fillId="0" borderId="0" xfId="0" applyFont="1" applyAlignment="1">
      <alignment vertical="center" wrapText="1"/>
    </xf>
    <xf numFmtId="0" fontId="25" fillId="0" borderId="0" xfId="0" applyFont="1" applyAlignment="1">
      <alignment vertical="center"/>
    </xf>
    <xf numFmtId="0" fontId="73" fillId="12" borderId="2" xfId="0" applyFont="1" applyFill="1" applyBorder="1" applyAlignment="1">
      <alignment vertical="center" wrapText="1"/>
    </xf>
    <xf numFmtId="0" fontId="73" fillId="12" borderId="44" xfId="0" applyFont="1" applyFill="1" applyBorder="1" applyAlignment="1">
      <alignment vertical="center" wrapText="1"/>
    </xf>
    <xf numFmtId="0" fontId="73" fillId="12" borderId="44" xfId="0" applyFont="1" applyFill="1" applyBorder="1" applyAlignment="1">
      <alignment horizontal="justify" vertical="center" wrapText="1"/>
    </xf>
    <xf numFmtId="0" fontId="73" fillId="12" borderId="1" xfId="0" applyFont="1" applyFill="1" applyBorder="1" applyAlignment="1">
      <alignment vertical="center" wrapText="1"/>
    </xf>
    <xf numFmtId="0" fontId="76" fillId="12" borderId="1" xfId="0" applyFont="1" applyFill="1" applyBorder="1" applyAlignment="1">
      <alignment horizontal="center" vertical="center" wrapText="1"/>
    </xf>
    <xf numFmtId="0" fontId="76" fillId="12" borderId="1" xfId="0" applyFont="1" applyFill="1" applyBorder="1" applyAlignment="1">
      <alignment vertical="center" wrapText="1"/>
    </xf>
    <xf numFmtId="14" fontId="34" fillId="0" borderId="68" xfId="0" applyNumberFormat="1" applyFont="1" applyBorder="1" applyAlignment="1">
      <alignment horizontal="center" vertical="center" wrapText="1"/>
    </xf>
    <xf numFmtId="0" fontId="35" fillId="0" borderId="68" xfId="0" applyFont="1" applyBorder="1" applyAlignment="1">
      <alignment horizontal="center" vertical="center" wrapText="1"/>
    </xf>
    <xf numFmtId="0" fontId="73" fillId="12" borderId="7" xfId="0" applyFont="1" applyFill="1" applyBorder="1" applyAlignment="1">
      <alignment vertical="center" wrapText="1"/>
    </xf>
    <xf numFmtId="0" fontId="73" fillId="12" borderId="8" xfId="0" applyFont="1" applyFill="1" applyBorder="1" applyAlignment="1">
      <alignment vertical="center" wrapText="1"/>
    </xf>
    <xf numFmtId="0" fontId="73" fillId="12" borderId="8" xfId="0" applyFont="1" applyFill="1" applyBorder="1" applyAlignment="1">
      <alignment horizontal="justify" vertical="center" wrapText="1"/>
    </xf>
    <xf numFmtId="0" fontId="73" fillId="12" borderId="3" xfId="0" applyFont="1" applyFill="1" applyBorder="1" applyAlignment="1">
      <alignment vertical="center" wrapText="1"/>
    </xf>
    <xf numFmtId="0" fontId="76" fillId="12" borderId="3" xfId="0" applyFont="1" applyFill="1" applyBorder="1" applyAlignment="1">
      <alignment horizontal="center" vertical="center" wrapText="1"/>
    </xf>
    <xf numFmtId="0" fontId="76" fillId="12" borderId="3" xfId="0" applyFont="1" applyFill="1" applyBorder="1" applyAlignment="1">
      <alignment vertical="center" wrapText="1"/>
    </xf>
    <xf numFmtId="0" fontId="25" fillId="0" borderId="68" xfId="0" applyFont="1" applyFill="1" applyBorder="1" applyAlignment="1" applyProtection="1">
      <alignment horizontal="justify" vertical="center" wrapText="1"/>
      <protection locked="0"/>
    </xf>
    <xf numFmtId="165" fontId="25" fillId="0" borderId="68" xfId="0" applyNumberFormat="1" applyFont="1" applyFill="1" applyBorder="1" applyAlignment="1">
      <alignment horizontal="center" vertical="center" wrapText="1"/>
    </xf>
    <xf numFmtId="0" fontId="34" fillId="0" borderId="68" xfId="0" applyFont="1" applyFill="1" applyBorder="1" applyAlignment="1">
      <alignment horizontal="justify" vertical="center"/>
    </xf>
    <xf numFmtId="14" fontId="34" fillId="0" borderId="68" xfId="0" applyNumberFormat="1" applyFont="1" applyFill="1" applyBorder="1" applyAlignment="1">
      <alignment horizontal="center" vertical="center"/>
    </xf>
    <xf numFmtId="0" fontId="35" fillId="0" borderId="68" xfId="0" applyFont="1" applyFill="1" applyBorder="1" applyAlignment="1">
      <alignment horizontal="center" vertical="center"/>
    </xf>
    <xf numFmtId="0" fontId="34" fillId="0" borderId="68" xfId="0" applyFont="1" applyFill="1" applyBorder="1" applyAlignment="1">
      <alignment horizontal="justify" vertical="center" wrapText="1"/>
    </xf>
    <xf numFmtId="0" fontId="34" fillId="0" borderId="0" xfId="0" applyFont="1" applyFill="1" applyAlignment="1">
      <alignment vertical="center" wrapText="1"/>
    </xf>
    <xf numFmtId="0" fontId="34" fillId="0" borderId="0" xfId="0" applyFont="1" applyFill="1" applyAlignment="1">
      <alignment vertical="center"/>
    </xf>
    <xf numFmtId="165" fontId="25" fillId="0" borderId="68" xfId="0" applyNumberFormat="1" applyFont="1" applyBorder="1" applyAlignment="1">
      <alignment horizontal="center" vertical="center" wrapText="1"/>
    </xf>
    <xf numFmtId="0" fontId="34" fillId="0" borderId="68" xfId="0" applyFont="1" applyBorder="1" applyAlignment="1">
      <alignment vertical="center" wrapText="1"/>
    </xf>
    <xf numFmtId="0" fontId="34" fillId="0" borderId="3" xfId="0" applyFont="1" applyFill="1" applyBorder="1" applyAlignment="1">
      <alignment horizontal="center" vertical="center" wrapText="1"/>
    </xf>
    <xf numFmtId="0" fontId="25" fillId="0" borderId="2" xfId="0" applyFont="1" applyFill="1" applyBorder="1" applyAlignment="1" applyProtection="1">
      <alignment horizontal="justify" vertical="center" wrapText="1"/>
      <protection locked="0"/>
    </xf>
    <xf numFmtId="0" fontId="25" fillId="0" borderId="44" xfId="0" applyFont="1" applyFill="1" applyBorder="1" applyAlignment="1" applyProtection="1">
      <alignment horizontal="justify" vertical="center" wrapText="1"/>
      <protection locked="0"/>
    </xf>
    <xf numFmtId="0" fontId="25" fillId="0" borderId="45" xfId="0" applyFont="1" applyFill="1" applyBorder="1" applyAlignment="1" applyProtection="1">
      <alignment horizontal="justify" vertical="center" wrapText="1"/>
      <protection locked="0"/>
    </xf>
    <xf numFmtId="0" fontId="25" fillId="0" borderId="9" xfId="0" applyFont="1" applyFill="1" applyBorder="1" applyAlignment="1" applyProtection="1">
      <alignment horizontal="center" vertical="center" wrapText="1"/>
      <protection locked="0"/>
    </xf>
    <xf numFmtId="14" fontId="34" fillId="0" borderId="68" xfId="0" applyNumberFormat="1" applyFont="1" applyFill="1" applyBorder="1" applyAlignment="1">
      <alignment horizontal="center" vertical="center" wrapText="1"/>
    </xf>
    <xf numFmtId="0" fontId="35" fillId="0" borderId="1" xfId="0" applyFont="1" applyFill="1" applyBorder="1" applyAlignment="1">
      <alignment horizontal="center" vertical="center"/>
    </xf>
    <xf numFmtId="0" fontId="34" fillId="3" borderId="68" xfId="0" applyFont="1" applyFill="1" applyBorder="1" applyAlignment="1">
      <alignment horizontal="center" vertical="center"/>
    </xf>
    <xf numFmtId="0" fontId="34" fillId="3" borderId="68" xfId="0" applyFont="1" applyFill="1" applyBorder="1" applyAlignment="1">
      <alignment horizontal="center" vertical="center" wrapText="1"/>
    </xf>
    <xf numFmtId="0" fontId="34" fillId="3" borderId="68" xfId="0" applyFont="1" applyFill="1" applyBorder="1" applyAlignment="1">
      <alignment horizontal="justify" vertical="center" wrapText="1"/>
    </xf>
    <xf numFmtId="0" fontId="25" fillId="3" borderId="68" xfId="0" applyFont="1" applyFill="1" applyBorder="1" applyAlignment="1" applyProtection="1">
      <alignment horizontal="justify" vertical="center" wrapText="1"/>
      <protection locked="0"/>
    </xf>
    <xf numFmtId="0" fontId="25" fillId="3" borderId="68" xfId="0" applyFont="1" applyFill="1" applyBorder="1" applyAlignment="1">
      <alignment horizontal="center" vertical="center" wrapText="1"/>
    </xf>
    <xf numFmtId="165" fontId="25" fillId="3" borderId="68" xfId="0" applyNumberFormat="1" applyFont="1" applyFill="1" applyBorder="1" applyAlignment="1">
      <alignment horizontal="center" vertical="center"/>
    </xf>
    <xf numFmtId="165" fontId="34" fillId="3" borderId="68" xfId="0" applyNumberFormat="1" applyFont="1" applyFill="1" applyBorder="1" applyAlignment="1">
      <alignment horizontal="center" vertical="center"/>
    </xf>
    <xf numFmtId="9" fontId="34" fillId="0" borderId="68" xfId="1" applyFont="1" applyBorder="1" applyAlignment="1">
      <alignment horizontal="center" vertical="center"/>
    </xf>
    <xf numFmtId="0" fontId="25" fillId="3" borderId="68" xfId="0" applyFont="1" applyFill="1" applyBorder="1" applyAlignment="1" applyProtection="1">
      <alignment horizontal="center" vertical="center" wrapText="1"/>
      <protection locked="0"/>
    </xf>
    <xf numFmtId="14" fontId="25" fillId="3" borderId="68" xfId="0" applyNumberFormat="1" applyFont="1" applyFill="1" applyBorder="1" applyAlignment="1" applyProtection="1">
      <alignment horizontal="center" vertical="center" wrapText="1"/>
      <protection locked="0"/>
    </xf>
    <xf numFmtId="0" fontId="34" fillId="0" borderId="68" xfId="0" applyFont="1" applyFill="1" applyBorder="1" applyAlignment="1">
      <alignment horizontal="center" vertical="center"/>
    </xf>
    <xf numFmtId="0" fontId="34" fillId="0" borderId="68" xfId="0" applyFont="1" applyFill="1" applyBorder="1" applyAlignment="1">
      <alignment horizontal="center" vertical="center" wrapText="1"/>
    </xf>
    <xf numFmtId="0" fontId="35" fillId="0" borderId="68" xfId="0" applyFont="1" applyFill="1" applyBorder="1" applyAlignment="1">
      <alignment horizontal="center" vertical="center" wrapText="1"/>
    </xf>
    <xf numFmtId="0" fontId="25" fillId="0" borderId="68" xfId="0" applyFont="1" applyFill="1" applyBorder="1" applyAlignment="1">
      <alignment vertical="center" wrapText="1"/>
    </xf>
    <xf numFmtId="0" fontId="25" fillId="0" borderId="68" xfId="0" applyFont="1" applyFill="1" applyBorder="1" applyAlignment="1" applyProtection="1">
      <alignment horizontal="left" vertical="center" wrapText="1"/>
      <protection locked="0"/>
    </xf>
    <xf numFmtId="9" fontId="25" fillId="0" borderId="68" xfId="1" applyFont="1" applyFill="1" applyBorder="1" applyAlignment="1">
      <alignment horizontal="center" vertical="center"/>
    </xf>
    <xf numFmtId="0" fontId="38" fillId="0" borderId="68" xfId="0" applyFont="1" applyFill="1" applyBorder="1" applyAlignment="1">
      <alignment horizontal="center" vertical="center" wrapText="1"/>
    </xf>
    <xf numFmtId="0" fontId="25" fillId="0" borderId="0" xfId="0" applyFont="1" applyFill="1" applyAlignment="1">
      <alignment vertical="center" wrapText="1"/>
    </xf>
    <xf numFmtId="0" fontId="73" fillId="16" borderId="7" xfId="0" applyFont="1" applyFill="1" applyBorder="1" applyAlignment="1">
      <alignment vertical="center" wrapText="1"/>
    </xf>
    <xf numFmtId="0" fontId="73" fillId="16" borderId="8" xfId="0" applyFont="1" applyFill="1" applyBorder="1" applyAlignment="1">
      <alignment vertical="center" wrapText="1"/>
    </xf>
    <xf numFmtId="0" fontId="73" fillId="16" borderId="9" xfId="0" applyFont="1" applyFill="1" applyBorder="1" applyAlignment="1">
      <alignment vertical="center" wrapText="1"/>
    </xf>
    <xf numFmtId="0" fontId="76" fillId="16" borderId="9" xfId="0" applyFont="1" applyFill="1" applyBorder="1" applyAlignment="1">
      <alignment horizontal="center" vertical="center" wrapText="1"/>
    </xf>
    <xf numFmtId="0" fontId="76" fillId="16" borderId="8" xfId="0" applyFont="1" applyFill="1" applyBorder="1" applyAlignment="1">
      <alignment vertical="center" wrapText="1"/>
    </xf>
    <xf numFmtId="0" fontId="75" fillId="29" borderId="5" xfId="0" applyFont="1" applyFill="1" applyBorder="1" applyAlignment="1">
      <alignment horizontal="left" vertical="center"/>
    </xf>
    <xf numFmtId="0" fontId="75" fillId="29" borderId="6" xfId="0" applyFont="1" applyFill="1" applyBorder="1" applyAlignment="1">
      <alignment horizontal="left" vertical="center"/>
    </xf>
    <xf numFmtId="0" fontId="18" fillId="2" borderId="3" xfId="2" applyFont="1" applyFill="1" applyBorder="1" applyAlignment="1">
      <alignment horizontal="center" vertical="center" wrapText="1"/>
    </xf>
    <xf numFmtId="0" fontId="18" fillId="2" borderId="2" xfId="2" applyFont="1" applyFill="1" applyBorder="1" applyAlignment="1">
      <alignment horizontal="center" vertical="center" wrapText="1"/>
    </xf>
    <xf numFmtId="0" fontId="18" fillId="2" borderId="10" xfId="2" applyFont="1" applyFill="1" applyBorder="1" applyAlignment="1">
      <alignment horizontal="center" vertical="center" wrapText="1"/>
    </xf>
    <xf numFmtId="0" fontId="18" fillId="2" borderId="3" xfId="2" applyFont="1" applyFill="1" applyBorder="1" applyAlignment="1">
      <alignment horizontal="center" vertical="center" wrapText="1"/>
    </xf>
    <xf numFmtId="0" fontId="66" fillId="9" borderId="3" xfId="2" applyFont="1" applyFill="1" applyBorder="1" applyAlignment="1">
      <alignment horizontal="center" vertical="center" wrapText="1"/>
    </xf>
    <xf numFmtId="9" fontId="66" fillId="9" borderId="3" xfId="1" applyFont="1" applyFill="1" applyBorder="1" applyAlignment="1">
      <alignment horizontal="center" vertical="center" wrapText="1"/>
    </xf>
    <xf numFmtId="0" fontId="66" fillId="15" borderId="3" xfId="2" applyFont="1" applyFill="1" applyBorder="1" applyAlignment="1">
      <alignment horizontal="center" vertical="center" wrapText="1"/>
    </xf>
    <xf numFmtId="9" fontId="34" fillId="0" borderId="68" xfId="0" applyNumberFormat="1" applyFont="1" applyBorder="1" applyAlignment="1">
      <alignment horizontal="center" vertical="center"/>
    </xf>
    <xf numFmtId="0" fontId="34" fillId="0" borderId="68" xfId="0" applyFont="1" applyBorder="1" applyAlignment="1">
      <alignment vertical="top" wrapText="1"/>
    </xf>
    <xf numFmtId="0" fontId="76" fillId="0" borderId="0" xfId="0" applyFont="1" applyAlignment="1">
      <alignment horizontal="center"/>
    </xf>
    <xf numFmtId="0" fontId="73" fillId="0" borderId="0" xfId="0" applyFont="1" applyAlignment="1">
      <alignment horizontal="justify" vertical="center"/>
    </xf>
  </cellXfs>
  <cellStyles count="5">
    <cellStyle name="Hipervínculo" xfId="3" builtinId="8"/>
    <cellStyle name="Moneda [0]" xfId="4" builtinId="7"/>
    <cellStyle name="Normal" xfId="0" builtinId="0"/>
    <cellStyle name="Normal 2" xfId="2"/>
    <cellStyle name="Porcentaje" xfId="1" builtinId="5"/>
  </cellStyles>
  <dxfs count="441">
    <dxf>
      <fill>
        <patternFill>
          <bgColor theme="0"/>
        </patternFill>
      </fill>
    </dxf>
    <dxf>
      <fill>
        <patternFill>
          <bgColor theme="9" tint="0.39994506668294322"/>
        </patternFill>
      </fill>
    </dxf>
    <dxf>
      <fill>
        <patternFill>
          <bgColor theme="0"/>
        </patternFill>
      </fill>
    </dxf>
    <dxf>
      <fill>
        <patternFill>
          <bgColor theme="9" tint="0.39994506668294322"/>
        </patternFill>
      </fill>
    </dxf>
    <dxf>
      <fill>
        <patternFill>
          <bgColor theme="8" tint="0.39994506668294322"/>
        </patternFill>
      </fill>
    </dxf>
    <dxf>
      <fill>
        <patternFill>
          <bgColor rgb="FFFFC000"/>
        </patternFill>
      </fill>
    </dxf>
    <dxf>
      <fill>
        <patternFill>
          <bgColor rgb="FFFF0000"/>
        </patternFill>
      </fill>
    </dxf>
    <dxf>
      <fill>
        <patternFill>
          <bgColor rgb="FFFF0000"/>
        </patternFill>
      </fill>
    </dxf>
    <dxf>
      <fill>
        <patternFill>
          <bgColor theme="0"/>
        </patternFill>
      </fill>
    </dxf>
    <dxf>
      <fill>
        <patternFill>
          <bgColor theme="9" tint="0.39994506668294322"/>
        </patternFill>
      </fill>
    </dxf>
    <dxf>
      <fill>
        <patternFill>
          <bgColor theme="7" tint="0.39994506668294322"/>
        </patternFill>
      </fill>
    </dxf>
    <dxf>
      <fill>
        <patternFill>
          <bgColor rgb="FFFFC000"/>
        </patternFill>
      </fill>
    </dxf>
    <dxf>
      <fill>
        <patternFill>
          <bgColor rgb="FFFF0000"/>
        </patternFill>
      </fill>
    </dxf>
    <dxf>
      <fill>
        <patternFill>
          <bgColor rgb="FFFF0000"/>
        </patternFill>
      </fill>
    </dxf>
    <dxf>
      <fill>
        <patternFill>
          <bgColor theme="9" tint="0.39994506668294322"/>
        </patternFill>
      </fill>
    </dxf>
    <dxf>
      <fill>
        <patternFill>
          <bgColor theme="0"/>
        </patternFill>
      </fill>
    </dxf>
    <dxf>
      <fill>
        <patternFill>
          <bgColor theme="0"/>
        </patternFill>
      </fill>
    </dxf>
    <dxf>
      <fill>
        <patternFill>
          <bgColor theme="9" tint="0.39994506668294322"/>
        </patternFill>
      </fill>
    </dxf>
    <dxf>
      <fill>
        <patternFill>
          <bgColor theme="7" tint="0.39994506668294322"/>
        </patternFill>
      </fill>
    </dxf>
    <dxf>
      <fill>
        <patternFill>
          <bgColor rgb="FFFFC000"/>
        </patternFill>
      </fill>
    </dxf>
    <dxf>
      <fill>
        <patternFill>
          <bgColor rgb="FFFF0000"/>
        </patternFill>
      </fill>
    </dxf>
    <dxf>
      <fill>
        <patternFill>
          <bgColor rgb="FFFF0000"/>
        </patternFill>
      </fill>
    </dxf>
    <dxf>
      <fill>
        <patternFill>
          <bgColor theme="9" tint="0.39994506668294322"/>
        </patternFill>
      </fill>
    </dxf>
    <dxf>
      <fill>
        <patternFill>
          <bgColor theme="0"/>
        </patternFill>
      </fill>
    </dxf>
    <dxf>
      <fill>
        <patternFill>
          <bgColor theme="0"/>
        </patternFill>
      </fill>
    </dxf>
    <dxf>
      <fill>
        <patternFill>
          <bgColor theme="9" tint="0.39994506668294322"/>
        </patternFill>
      </fill>
    </dxf>
    <dxf>
      <fill>
        <patternFill>
          <bgColor theme="8" tint="0.39994506668294322"/>
        </patternFill>
      </fill>
    </dxf>
    <dxf>
      <fill>
        <patternFill>
          <bgColor rgb="FFFFC000"/>
        </patternFill>
      </fill>
    </dxf>
    <dxf>
      <fill>
        <patternFill>
          <bgColor rgb="FFFF0000"/>
        </patternFill>
      </fill>
    </dxf>
    <dxf>
      <fill>
        <patternFill>
          <bgColor rgb="FFFF0000"/>
        </patternFill>
      </fill>
    </dxf>
    <dxf>
      <fill>
        <patternFill>
          <bgColor theme="9" tint="0.39994506668294322"/>
        </patternFill>
      </fill>
    </dxf>
    <dxf>
      <fill>
        <patternFill>
          <bgColor theme="0"/>
        </patternFill>
      </fill>
    </dxf>
    <dxf>
      <fill>
        <patternFill>
          <bgColor theme="0"/>
        </patternFill>
      </fill>
    </dxf>
    <dxf>
      <fill>
        <patternFill>
          <bgColor theme="9" tint="0.39994506668294322"/>
        </patternFill>
      </fill>
    </dxf>
    <dxf>
      <fill>
        <patternFill>
          <bgColor theme="8" tint="0.39994506668294322"/>
        </patternFill>
      </fill>
    </dxf>
    <dxf>
      <fill>
        <patternFill>
          <bgColor rgb="FFFFC000"/>
        </patternFill>
      </fill>
    </dxf>
    <dxf>
      <fill>
        <patternFill>
          <bgColor rgb="FFFF0000"/>
        </patternFill>
      </fill>
    </dxf>
    <dxf>
      <fill>
        <patternFill>
          <bgColor rgb="FFFF0000"/>
        </patternFill>
      </fill>
    </dxf>
    <dxf>
      <fill>
        <patternFill>
          <bgColor theme="9" tint="0.39994506668294322"/>
        </patternFill>
      </fill>
    </dxf>
    <dxf>
      <fill>
        <patternFill>
          <bgColor theme="0"/>
        </patternFill>
      </fill>
    </dxf>
    <dxf>
      <fill>
        <patternFill>
          <bgColor theme="0"/>
        </patternFill>
      </fill>
    </dxf>
    <dxf>
      <fill>
        <patternFill>
          <bgColor theme="9" tint="0.39994506668294322"/>
        </patternFill>
      </fill>
    </dxf>
    <dxf>
      <fill>
        <patternFill>
          <bgColor theme="7" tint="0.39994506668294322"/>
        </patternFill>
      </fill>
    </dxf>
    <dxf>
      <fill>
        <patternFill>
          <bgColor rgb="FFFFC000"/>
        </patternFill>
      </fill>
    </dxf>
    <dxf>
      <fill>
        <patternFill>
          <bgColor rgb="FFFF0000"/>
        </patternFill>
      </fill>
    </dxf>
    <dxf>
      <fill>
        <patternFill>
          <bgColor rgb="FFFF0000"/>
        </patternFill>
      </fill>
    </dxf>
    <dxf>
      <fill>
        <patternFill>
          <bgColor theme="0"/>
        </patternFill>
      </fill>
    </dxf>
    <dxf>
      <fill>
        <patternFill>
          <bgColor theme="9" tint="0.39994506668294322"/>
        </patternFill>
      </fill>
    </dxf>
    <dxf>
      <fill>
        <patternFill>
          <bgColor theme="8" tint="0.39994506668294322"/>
        </patternFill>
      </fill>
    </dxf>
    <dxf>
      <fill>
        <patternFill>
          <bgColor rgb="FFFFC000"/>
        </patternFill>
      </fill>
    </dxf>
    <dxf>
      <fill>
        <patternFill>
          <bgColor rgb="FFFF0000"/>
        </patternFill>
      </fill>
    </dxf>
    <dxf>
      <fill>
        <patternFill>
          <bgColor rgb="FFFF0000"/>
        </patternFill>
      </fill>
    </dxf>
    <dxf>
      <fill>
        <patternFill>
          <bgColor theme="0"/>
        </patternFill>
      </fill>
    </dxf>
    <dxf>
      <fill>
        <patternFill>
          <bgColor theme="9" tint="0.39994506668294322"/>
        </patternFill>
      </fill>
    </dxf>
    <dxf>
      <fill>
        <patternFill>
          <bgColor theme="0"/>
        </patternFill>
      </fill>
    </dxf>
    <dxf>
      <fill>
        <patternFill>
          <bgColor theme="9" tint="0.39994506668294322"/>
        </patternFill>
      </fill>
    </dxf>
    <dxf>
      <fill>
        <patternFill>
          <bgColor theme="0"/>
        </patternFill>
      </fill>
    </dxf>
    <dxf>
      <fill>
        <patternFill>
          <bgColor theme="9" tint="0.39994506668294322"/>
        </patternFill>
      </fill>
    </dxf>
    <dxf>
      <fill>
        <patternFill>
          <bgColor theme="8" tint="0.39994506668294322"/>
        </patternFill>
      </fill>
    </dxf>
    <dxf>
      <fill>
        <patternFill>
          <bgColor rgb="FFFFC000"/>
        </patternFill>
      </fill>
    </dxf>
    <dxf>
      <fill>
        <patternFill>
          <bgColor rgb="FFFF0000"/>
        </patternFill>
      </fill>
    </dxf>
    <dxf>
      <fill>
        <patternFill>
          <bgColor rgb="FFFF0000"/>
        </patternFill>
      </fill>
    </dxf>
    <dxf>
      <fill>
        <patternFill>
          <bgColor theme="9" tint="0.39994506668294322"/>
        </patternFill>
      </fill>
    </dxf>
    <dxf>
      <fill>
        <patternFill>
          <bgColor theme="0"/>
        </patternFill>
      </fill>
    </dxf>
    <dxf>
      <fill>
        <patternFill>
          <bgColor rgb="FFFF0000"/>
        </patternFill>
      </fill>
    </dxf>
    <dxf>
      <fill>
        <patternFill>
          <bgColor rgb="FFFF0000"/>
        </patternFill>
      </fill>
    </dxf>
    <dxf>
      <fill>
        <patternFill>
          <bgColor rgb="FFFFC000"/>
        </patternFill>
      </fill>
    </dxf>
    <dxf>
      <fill>
        <patternFill>
          <bgColor theme="8" tint="0.39994506668294322"/>
        </patternFill>
      </fill>
    </dxf>
    <dxf>
      <fill>
        <patternFill>
          <bgColor theme="9" tint="0.39994506668294322"/>
        </patternFill>
      </fill>
    </dxf>
    <dxf>
      <fill>
        <patternFill>
          <bgColor theme="0"/>
        </patternFill>
      </fill>
    </dxf>
    <dxf>
      <fill>
        <patternFill>
          <bgColor theme="0"/>
        </patternFill>
      </fill>
    </dxf>
    <dxf>
      <fill>
        <patternFill>
          <bgColor theme="9" tint="0.39994506668294322"/>
        </patternFill>
      </fill>
    </dxf>
    <dxf>
      <fill>
        <patternFill>
          <bgColor theme="0"/>
        </patternFill>
      </fill>
    </dxf>
    <dxf>
      <fill>
        <patternFill>
          <bgColor theme="9" tint="0.39994506668294322"/>
        </patternFill>
      </fill>
    </dxf>
    <dxf>
      <fill>
        <patternFill>
          <bgColor theme="8" tint="0.59996337778862885"/>
        </patternFill>
      </fill>
    </dxf>
    <dxf>
      <fill>
        <patternFill>
          <bgColor rgb="FFFFC000"/>
        </patternFill>
      </fill>
    </dxf>
    <dxf>
      <fill>
        <patternFill>
          <bgColor rgb="FFFF0000"/>
        </patternFill>
      </fill>
    </dxf>
    <dxf>
      <fill>
        <patternFill>
          <bgColor theme="0"/>
        </patternFill>
      </fill>
    </dxf>
    <dxf>
      <fill>
        <patternFill>
          <bgColor theme="9" tint="0.39994506668294322"/>
        </patternFill>
      </fill>
    </dxf>
    <dxf>
      <fill>
        <patternFill>
          <bgColor theme="0"/>
        </patternFill>
      </fill>
    </dxf>
    <dxf>
      <fill>
        <patternFill>
          <bgColor theme="9" tint="0.39994506668294322"/>
        </patternFill>
      </fill>
    </dxf>
    <dxf>
      <fill>
        <patternFill>
          <bgColor theme="8" tint="0.39994506668294322"/>
        </patternFill>
      </fill>
    </dxf>
    <dxf>
      <fill>
        <patternFill>
          <bgColor rgb="FFFFC000"/>
        </patternFill>
      </fill>
    </dxf>
    <dxf>
      <fill>
        <patternFill>
          <bgColor rgb="FFFF0000"/>
        </patternFill>
      </fill>
    </dxf>
    <dxf>
      <fill>
        <patternFill>
          <bgColor rgb="FFFF0000"/>
        </patternFill>
      </fill>
    </dxf>
    <dxf>
      <fill>
        <patternFill>
          <bgColor theme="9" tint="0.59996337778862885"/>
        </patternFill>
      </fill>
    </dxf>
    <dxf>
      <fill>
        <patternFill>
          <bgColor theme="8" tint="0.59996337778862885"/>
        </patternFill>
      </fill>
    </dxf>
    <dxf>
      <fill>
        <patternFill>
          <bgColor rgb="FFFFC000"/>
        </patternFill>
      </fill>
    </dxf>
    <dxf>
      <fill>
        <patternFill>
          <bgColor rgb="FFFF0000"/>
        </patternFill>
      </fill>
    </dxf>
    <dxf>
      <fill>
        <patternFill>
          <bgColor rgb="FFFF0000"/>
        </patternFill>
      </fill>
    </dxf>
    <dxf>
      <fill>
        <patternFill>
          <bgColor theme="9" tint="0.59996337778862885"/>
        </patternFill>
      </fill>
    </dxf>
    <dxf>
      <fill>
        <patternFill>
          <bgColor theme="8" tint="0.59996337778862885"/>
        </patternFill>
      </fill>
    </dxf>
    <dxf>
      <fill>
        <patternFill>
          <bgColor rgb="FFFFC000"/>
        </patternFill>
      </fill>
    </dxf>
    <dxf>
      <fill>
        <patternFill>
          <bgColor rgb="FFFF0000"/>
        </patternFill>
      </fill>
    </dxf>
    <dxf>
      <fill>
        <patternFill>
          <bgColor rgb="FFFF0000"/>
        </patternFill>
      </fill>
    </dxf>
    <dxf>
      <fill>
        <patternFill>
          <bgColor theme="9" tint="0.59996337778862885"/>
        </patternFill>
      </fill>
    </dxf>
    <dxf>
      <fill>
        <patternFill>
          <bgColor theme="8" tint="0.59996337778862885"/>
        </patternFill>
      </fill>
    </dxf>
    <dxf>
      <fill>
        <patternFill>
          <bgColor rgb="FFFFC000"/>
        </patternFill>
      </fill>
    </dxf>
    <dxf>
      <fill>
        <patternFill>
          <bgColor rgb="FFFF0000"/>
        </patternFill>
      </fill>
    </dxf>
    <dxf>
      <fill>
        <patternFill>
          <bgColor rgb="FFFF0000"/>
        </patternFill>
      </fill>
    </dxf>
    <dxf>
      <fill>
        <patternFill>
          <bgColor theme="9" tint="0.59996337778862885"/>
        </patternFill>
      </fill>
    </dxf>
    <dxf>
      <fill>
        <patternFill>
          <bgColor theme="8" tint="0.59996337778862885"/>
        </patternFill>
      </fill>
    </dxf>
    <dxf>
      <fill>
        <patternFill>
          <bgColor rgb="FFFFC000"/>
        </patternFill>
      </fill>
    </dxf>
    <dxf>
      <fill>
        <patternFill>
          <bgColor rgb="FFFF0000"/>
        </patternFill>
      </fill>
    </dxf>
    <dxf>
      <fill>
        <patternFill>
          <bgColor rgb="FFFF0000"/>
        </patternFill>
      </fill>
    </dxf>
    <dxf>
      <fill>
        <patternFill>
          <bgColor theme="9" tint="0.59996337778862885"/>
        </patternFill>
      </fill>
    </dxf>
    <dxf>
      <fill>
        <patternFill>
          <bgColor theme="8" tint="0.59996337778862885"/>
        </patternFill>
      </fill>
    </dxf>
    <dxf>
      <fill>
        <patternFill>
          <bgColor rgb="FFFFC000"/>
        </patternFill>
      </fill>
    </dxf>
    <dxf>
      <fill>
        <patternFill>
          <bgColor rgb="FFFF0000"/>
        </patternFill>
      </fill>
    </dxf>
    <dxf>
      <fill>
        <patternFill>
          <bgColor rgb="FFFF0000"/>
        </patternFill>
      </fill>
    </dxf>
    <dxf>
      <fill>
        <patternFill>
          <bgColor theme="9" tint="0.59996337778862885"/>
        </patternFill>
      </fill>
    </dxf>
    <dxf>
      <fill>
        <patternFill>
          <bgColor theme="8" tint="0.59996337778862885"/>
        </patternFill>
      </fill>
    </dxf>
    <dxf>
      <fill>
        <patternFill>
          <bgColor rgb="FFFFC000"/>
        </patternFill>
      </fill>
    </dxf>
    <dxf>
      <fill>
        <patternFill>
          <bgColor rgb="FFFF0000"/>
        </patternFill>
      </fill>
    </dxf>
    <dxf>
      <fill>
        <patternFill>
          <bgColor rgb="FFFF0000"/>
        </patternFill>
      </fill>
    </dxf>
    <dxf>
      <fill>
        <patternFill>
          <bgColor theme="9" tint="0.59996337778862885"/>
        </patternFill>
      </fill>
    </dxf>
    <dxf>
      <fill>
        <patternFill>
          <bgColor theme="8" tint="0.59996337778862885"/>
        </patternFill>
      </fill>
    </dxf>
    <dxf>
      <fill>
        <patternFill>
          <bgColor rgb="FFFFC000"/>
        </patternFill>
      </fill>
    </dxf>
    <dxf>
      <fill>
        <patternFill>
          <bgColor rgb="FFFF0000"/>
        </patternFill>
      </fill>
    </dxf>
    <dxf>
      <fill>
        <patternFill>
          <bgColor rgb="FFFF0000"/>
        </patternFill>
      </fill>
    </dxf>
    <dxf>
      <fill>
        <patternFill>
          <bgColor theme="9" tint="0.59996337778862885"/>
        </patternFill>
      </fill>
    </dxf>
    <dxf>
      <fill>
        <patternFill>
          <bgColor theme="8" tint="0.59996337778862885"/>
        </patternFill>
      </fill>
    </dxf>
    <dxf>
      <fill>
        <patternFill>
          <bgColor rgb="FFFFC000"/>
        </patternFill>
      </fill>
    </dxf>
    <dxf>
      <fill>
        <patternFill>
          <bgColor rgb="FFFF0000"/>
        </patternFill>
      </fill>
    </dxf>
    <dxf>
      <fill>
        <patternFill>
          <bgColor rgb="FFFF0000"/>
        </patternFill>
      </fill>
    </dxf>
    <dxf>
      <fill>
        <patternFill>
          <bgColor theme="9" tint="0.59996337778862885"/>
        </patternFill>
      </fill>
    </dxf>
    <dxf>
      <fill>
        <patternFill>
          <bgColor theme="8" tint="0.59996337778862885"/>
        </patternFill>
      </fill>
    </dxf>
    <dxf>
      <fill>
        <patternFill>
          <bgColor rgb="FFFFC000"/>
        </patternFill>
      </fill>
    </dxf>
    <dxf>
      <fill>
        <patternFill>
          <bgColor rgb="FFFF0000"/>
        </patternFill>
      </fill>
    </dxf>
    <dxf>
      <fill>
        <patternFill>
          <bgColor rgb="FFFF0000"/>
        </patternFill>
      </fill>
    </dxf>
    <dxf>
      <fill>
        <patternFill>
          <bgColor theme="9" tint="0.59996337778862885"/>
        </patternFill>
      </fill>
    </dxf>
    <dxf>
      <fill>
        <patternFill>
          <bgColor theme="8" tint="0.59996337778862885"/>
        </patternFill>
      </fill>
    </dxf>
    <dxf>
      <fill>
        <patternFill>
          <bgColor rgb="FFFFC000"/>
        </patternFill>
      </fill>
    </dxf>
    <dxf>
      <fill>
        <patternFill>
          <bgColor rgb="FFFF0000"/>
        </patternFill>
      </fill>
    </dxf>
    <dxf>
      <fill>
        <patternFill>
          <bgColor rgb="FFFF0000"/>
        </patternFill>
      </fill>
    </dxf>
    <dxf>
      <fill>
        <patternFill>
          <bgColor theme="9" tint="0.59996337778862885"/>
        </patternFill>
      </fill>
    </dxf>
    <dxf>
      <fill>
        <patternFill>
          <bgColor theme="8" tint="0.59996337778862885"/>
        </patternFill>
      </fill>
    </dxf>
    <dxf>
      <fill>
        <patternFill>
          <bgColor rgb="FFFFC000"/>
        </patternFill>
      </fill>
    </dxf>
    <dxf>
      <fill>
        <patternFill>
          <bgColor rgb="FFFF0000"/>
        </patternFill>
      </fill>
    </dxf>
    <dxf>
      <fill>
        <patternFill>
          <bgColor rgb="FFFF0000"/>
        </patternFill>
      </fill>
    </dxf>
    <dxf>
      <fill>
        <patternFill>
          <bgColor theme="9" tint="0.59996337778862885"/>
        </patternFill>
      </fill>
    </dxf>
    <dxf>
      <fill>
        <patternFill>
          <bgColor theme="8" tint="0.59996337778862885"/>
        </patternFill>
      </fill>
    </dxf>
    <dxf>
      <fill>
        <patternFill>
          <bgColor rgb="FFFFC000"/>
        </patternFill>
      </fill>
    </dxf>
    <dxf>
      <fill>
        <patternFill>
          <bgColor rgb="FFFF0000"/>
        </patternFill>
      </fill>
    </dxf>
    <dxf>
      <fill>
        <patternFill>
          <bgColor rgb="FFFF0000"/>
        </patternFill>
      </fill>
    </dxf>
    <dxf>
      <fill>
        <patternFill>
          <bgColor theme="9" tint="0.59996337778862885"/>
        </patternFill>
      </fill>
    </dxf>
    <dxf>
      <fill>
        <patternFill>
          <bgColor theme="8" tint="0.59996337778862885"/>
        </patternFill>
      </fill>
    </dxf>
    <dxf>
      <fill>
        <patternFill>
          <bgColor rgb="FFFFC000"/>
        </patternFill>
      </fill>
    </dxf>
    <dxf>
      <fill>
        <patternFill>
          <bgColor rgb="FFFF0000"/>
        </patternFill>
      </fill>
    </dxf>
    <dxf>
      <fill>
        <patternFill>
          <bgColor rgb="FFFF0000"/>
        </patternFill>
      </fill>
    </dxf>
    <dxf>
      <fill>
        <patternFill>
          <bgColor theme="9" tint="0.59996337778862885"/>
        </patternFill>
      </fill>
    </dxf>
    <dxf>
      <fill>
        <patternFill>
          <bgColor theme="8" tint="0.59996337778862885"/>
        </patternFill>
      </fill>
    </dxf>
    <dxf>
      <fill>
        <patternFill>
          <bgColor rgb="FFFFC000"/>
        </patternFill>
      </fill>
    </dxf>
    <dxf>
      <fill>
        <patternFill>
          <bgColor rgb="FFFF0000"/>
        </patternFill>
      </fill>
    </dxf>
    <dxf>
      <fill>
        <patternFill>
          <bgColor rgb="FFFF0000"/>
        </patternFill>
      </fill>
    </dxf>
    <dxf>
      <fill>
        <patternFill>
          <bgColor theme="9" tint="0.59996337778862885"/>
        </patternFill>
      </fill>
    </dxf>
    <dxf>
      <fill>
        <patternFill>
          <bgColor theme="8" tint="0.59996337778862885"/>
        </patternFill>
      </fill>
    </dxf>
    <dxf>
      <fill>
        <patternFill>
          <bgColor rgb="FFFFC000"/>
        </patternFill>
      </fill>
    </dxf>
    <dxf>
      <fill>
        <patternFill>
          <bgColor rgb="FFFF0000"/>
        </patternFill>
      </fill>
    </dxf>
    <dxf>
      <fill>
        <patternFill>
          <bgColor rgb="FFFF0000"/>
        </patternFill>
      </fill>
    </dxf>
    <dxf>
      <fill>
        <patternFill>
          <bgColor theme="9" tint="0.59996337778862885"/>
        </patternFill>
      </fill>
    </dxf>
    <dxf>
      <fill>
        <patternFill>
          <bgColor theme="8" tint="0.59996337778862885"/>
        </patternFill>
      </fill>
    </dxf>
    <dxf>
      <fill>
        <patternFill>
          <bgColor rgb="FFFFC000"/>
        </patternFill>
      </fill>
    </dxf>
    <dxf>
      <fill>
        <patternFill>
          <bgColor rgb="FFFF0000"/>
        </patternFill>
      </fill>
    </dxf>
    <dxf>
      <fill>
        <patternFill>
          <bgColor rgb="FFFF0000"/>
        </patternFill>
      </fill>
    </dxf>
    <dxf>
      <fill>
        <patternFill>
          <bgColor theme="9" tint="0.59996337778862885"/>
        </patternFill>
      </fill>
    </dxf>
    <dxf>
      <fill>
        <patternFill>
          <bgColor theme="8" tint="0.59996337778862885"/>
        </patternFill>
      </fill>
    </dxf>
    <dxf>
      <fill>
        <patternFill>
          <bgColor rgb="FFFFC000"/>
        </patternFill>
      </fill>
    </dxf>
    <dxf>
      <fill>
        <patternFill>
          <bgColor rgb="FFFF0000"/>
        </patternFill>
      </fill>
    </dxf>
    <dxf>
      <fill>
        <patternFill>
          <bgColor rgb="FFFF0000"/>
        </patternFill>
      </fill>
    </dxf>
    <dxf>
      <fill>
        <patternFill>
          <bgColor theme="9" tint="0.59996337778862885"/>
        </patternFill>
      </fill>
    </dxf>
    <dxf>
      <fill>
        <patternFill>
          <bgColor theme="8" tint="0.59996337778862885"/>
        </patternFill>
      </fill>
    </dxf>
    <dxf>
      <fill>
        <patternFill>
          <bgColor rgb="FFFFC000"/>
        </patternFill>
      </fill>
    </dxf>
    <dxf>
      <fill>
        <patternFill>
          <bgColor rgb="FFFF0000"/>
        </patternFill>
      </fill>
    </dxf>
    <dxf>
      <fill>
        <patternFill>
          <bgColor rgb="FFFF0000"/>
        </patternFill>
      </fill>
    </dxf>
    <dxf>
      <fill>
        <patternFill>
          <bgColor theme="9" tint="0.59996337778862885"/>
        </patternFill>
      </fill>
    </dxf>
    <dxf>
      <fill>
        <patternFill>
          <bgColor theme="8" tint="0.59996337778862885"/>
        </patternFill>
      </fill>
    </dxf>
    <dxf>
      <fill>
        <patternFill>
          <bgColor rgb="FFFFC000"/>
        </patternFill>
      </fill>
    </dxf>
    <dxf>
      <fill>
        <patternFill>
          <bgColor rgb="FFFF0000"/>
        </patternFill>
      </fill>
    </dxf>
    <dxf>
      <fill>
        <patternFill>
          <bgColor rgb="FFFF0000"/>
        </patternFill>
      </fill>
    </dxf>
    <dxf>
      <fill>
        <patternFill>
          <bgColor theme="9" tint="0.59996337778862885"/>
        </patternFill>
      </fill>
    </dxf>
    <dxf>
      <fill>
        <patternFill>
          <bgColor theme="8" tint="0.59996337778862885"/>
        </patternFill>
      </fill>
    </dxf>
    <dxf>
      <fill>
        <patternFill>
          <bgColor rgb="FFFFC000"/>
        </patternFill>
      </fill>
    </dxf>
    <dxf>
      <fill>
        <patternFill>
          <bgColor rgb="FFFF0000"/>
        </patternFill>
      </fill>
    </dxf>
    <dxf>
      <fill>
        <patternFill>
          <bgColor rgb="FFFF0000"/>
        </patternFill>
      </fill>
    </dxf>
    <dxf>
      <fill>
        <patternFill>
          <bgColor theme="9" tint="0.59996337778862885"/>
        </patternFill>
      </fill>
    </dxf>
    <dxf>
      <fill>
        <patternFill>
          <bgColor theme="8" tint="0.59996337778862885"/>
        </patternFill>
      </fill>
    </dxf>
    <dxf>
      <fill>
        <patternFill>
          <bgColor rgb="FFFFC000"/>
        </patternFill>
      </fill>
    </dxf>
    <dxf>
      <fill>
        <patternFill>
          <bgColor rgb="FFFF0000"/>
        </patternFill>
      </fill>
    </dxf>
    <dxf>
      <fill>
        <patternFill>
          <bgColor rgb="FFFF0000"/>
        </patternFill>
      </fill>
    </dxf>
    <dxf>
      <fill>
        <patternFill>
          <bgColor theme="9" tint="0.59996337778862885"/>
        </patternFill>
      </fill>
    </dxf>
    <dxf>
      <fill>
        <patternFill>
          <bgColor theme="8" tint="0.59996337778862885"/>
        </patternFill>
      </fill>
    </dxf>
    <dxf>
      <fill>
        <patternFill>
          <bgColor rgb="FFFFC000"/>
        </patternFill>
      </fill>
    </dxf>
    <dxf>
      <fill>
        <patternFill>
          <bgColor rgb="FFFF0000"/>
        </patternFill>
      </fill>
    </dxf>
    <dxf>
      <fill>
        <patternFill>
          <bgColor rgb="FFFF0000"/>
        </patternFill>
      </fill>
    </dxf>
    <dxf>
      <fill>
        <patternFill>
          <bgColor theme="9" tint="0.59996337778862885"/>
        </patternFill>
      </fill>
    </dxf>
    <dxf>
      <fill>
        <patternFill>
          <bgColor theme="8" tint="0.59996337778862885"/>
        </patternFill>
      </fill>
    </dxf>
    <dxf>
      <fill>
        <patternFill>
          <bgColor rgb="FFFFC000"/>
        </patternFill>
      </fill>
    </dxf>
    <dxf>
      <fill>
        <patternFill>
          <bgColor rgb="FFFF0000"/>
        </patternFill>
      </fill>
    </dxf>
    <dxf>
      <fill>
        <patternFill>
          <bgColor rgb="FFFF0000"/>
        </patternFill>
      </fill>
    </dxf>
    <dxf>
      <fill>
        <patternFill>
          <bgColor theme="9" tint="0.59996337778862885"/>
        </patternFill>
      </fill>
    </dxf>
    <dxf>
      <fill>
        <patternFill>
          <bgColor theme="8" tint="0.59996337778862885"/>
        </patternFill>
      </fill>
    </dxf>
    <dxf>
      <fill>
        <patternFill>
          <bgColor rgb="FFFFC000"/>
        </patternFill>
      </fill>
    </dxf>
    <dxf>
      <fill>
        <patternFill>
          <bgColor rgb="FFFF0000"/>
        </patternFill>
      </fill>
    </dxf>
    <dxf>
      <fill>
        <patternFill>
          <bgColor rgb="FFFF0000"/>
        </patternFill>
      </fill>
    </dxf>
    <dxf>
      <fill>
        <patternFill>
          <bgColor theme="9" tint="0.59996337778862885"/>
        </patternFill>
      </fill>
    </dxf>
    <dxf>
      <fill>
        <patternFill>
          <bgColor theme="8" tint="0.59996337778862885"/>
        </patternFill>
      </fill>
    </dxf>
    <dxf>
      <fill>
        <patternFill>
          <bgColor rgb="FFFFC000"/>
        </patternFill>
      </fill>
    </dxf>
    <dxf>
      <fill>
        <patternFill>
          <bgColor rgb="FFFF0000"/>
        </patternFill>
      </fill>
    </dxf>
    <dxf>
      <fill>
        <patternFill>
          <bgColor rgb="FFFF0000"/>
        </patternFill>
      </fill>
    </dxf>
    <dxf>
      <fill>
        <patternFill>
          <bgColor theme="9" tint="0.59996337778862885"/>
        </patternFill>
      </fill>
    </dxf>
    <dxf>
      <fill>
        <patternFill>
          <bgColor theme="8" tint="0.59996337778862885"/>
        </patternFill>
      </fill>
    </dxf>
    <dxf>
      <fill>
        <patternFill>
          <bgColor rgb="FFFFC000"/>
        </patternFill>
      </fill>
    </dxf>
    <dxf>
      <fill>
        <patternFill>
          <bgColor rgb="FFFF0000"/>
        </patternFill>
      </fill>
    </dxf>
    <dxf>
      <fill>
        <patternFill>
          <bgColor rgb="FFFF0000"/>
        </patternFill>
      </fill>
    </dxf>
    <dxf>
      <fill>
        <patternFill>
          <bgColor theme="9" tint="0.59996337778862885"/>
        </patternFill>
      </fill>
    </dxf>
    <dxf>
      <fill>
        <patternFill>
          <bgColor theme="8" tint="0.59996337778862885"/>
        </patternFill>
      </fill>
    </dxf>
    <dxf>
      <fill>
        <patternFill>
          <bgColor rgb="FFFFC000"/>
        </patternFill>
      </fill>
    </dxf>
    <dxf>
      <fill>
        <patternFill>
          <bgColor rgb="FFFF0000"/>
        </patternFill>
      </fill>
    </dxf>
    <dxf>
      <fill>
        <patternFill>
          <bgColor rgb="FFFF0000"/>
        </patternFill>
      </fill>
    </dxf>
    <dxf>
      <fill>
        <patternFill>
          <bgColor theme="9" tint="0.59996337778862885"/>
        </patternFill>
      </fill>
    </dxf>
    <dxf>
      <fill>
        <patternFill>
          <bgColor theme="8" tint="0.59996337778862885"/>
        </patternFill>
      </fill>
    </dxf>
    <dxf>
      <fill>
        <patternFill>
          <bgColor rgb="FFFFC000"/>
        </patternFill>
      </fill>
    </dxf>
    <dxf>
      <fill>
        <patternFill>
          <bgColor rgb="FFFF0000"/>
        </patternFill>
      </fill>
    </dxf>
    <dxf>
      <fill>
        <patternFill>
          <bgColor rgb="FFFF0000"/>
        </patternFill>
      </fill>
    </dxf>
    <dxf>
      <fill>
        <patternFill>
          <bgColor theme="9" tint="0.59996337778862885"/>
        </patternFill>
      </fill>
    </dxf>
    <dxf>
      <fill>
        <patternFill>
          <bgColor theme="8" tint="0.59996337778862885"/>
        </patternFill>
      </fill>
    </dxf>
    <dxf>
      <fill>
        <patternFill>
          <bgColor rgb="FFFFC000"/>
        </patternFill>
      </fill>
    </dxf>
    <dxf>
      <fill>
        <patternFill>
          <bgColor rgb="FFFF0000"/>
        </patternFill>
      </fill>
    </dxf>
    <dxf>
      <fill>
        <patternFill>
          <bgColor rgb="FFFF0000"/>
        </patternFill>
      </fill>
    </dxf>
    <dxf>
      <fill>
        <patternFill>
          <bgColor theme="9" tint="0.59996337778862885"/>
        </patternFill>
      </fill>
    </dxf>
    <dxf>
      <fill>
        <patternFill>
          <bgColor theme="8" tint="0.59996337778862885"/>
        </patternFill>
      </fill>
    </dxf>
    <dxf>
      <fill>
        <patternFill>
          <bgColor rgb="FFFFC000"/>
        </patternFill>
      </fill>
    </dxf>
    <dxf>
      <fill>
        <patternFill>
          <bgColor rgb="FFFF0000"/>
        </patternFill>
      </fill>
    </dxf>
    <dxf>
      <fill>
        <patternFill>
          <bgColor rgb="FFFF0000"/>
        </patternFill>
      </fill>
    </dxf>
    <dxf>
      <fill>
        <patternFill>
          <bgColor theme="9" tint="0.59996337778862885"/>
        </patternFill>
      </fill>
    </dxf>
    <dxf>
      <fill>
        <patternFill>
          <bgColor theme="8" tint="0.59996337778862885"/>
        </patternFill>
      </fill>
    </dxf>
    <dxf>
      <fill>
        <patternFill>
          <bgColor rgb="FFFFC000"/>
        </patternFill>
      </fill>
    </dxf>
    <dxf>
      <fill>
        <patternFill>
          <bgColor rgb="FFFF0000"/>
        </patternFill>
      </fill>
    </dxf>
    <dxf>
      <fill>
        <patternFill>
          <bgColor rgb="FFFF0000"/>
        </patternFill>
      </fill>
    </dxf>
    <dxf>
      <fill>
        <patternFill>
          <bgColor theme="9" tint="0.59996337778862885"/>
        </patternFill>
      </fill>
    </dxf>
    <dxf>
      <fill>
        <patternFill>
          <bgColor theme="8" tint="0.59996337778862885"/>
        </patternFill>
      </fill>
    </dxf>
    <dxf>
      <fill>
        <patternFill>
          <bgColor rgb="FFFFC000"/>
        </patternFill>
      </fill>
    </dxf>
    <dxf>
      <fill>
        <patternFill>
          <bgColor rgb="FFFF0000"/>
        </patternFill>
      </fill>
    </dxf>
    <dxf>
      <fill>
        <patternFill>
          <bgColor rgb="FFFF0000"/>
        </patternFill>
      </fill>
    </dxf>
    <dxf>
      <fill>
        <patternFill>
          <bgColor theme="9" tint="0.59996337778862885"/>
        </patternFill>
      </fill>
    </dxf>
    <dxf>
      <fill>
        <patternFill>
          <bgColor theme="8" tint="0.59996337778862885"/>
        </patternFill>
      </fill>
    </dxf>
    <dxf>
      <fill>
        <patternFill>
          <bgColor rgb="FFFFC000"/>
        </patternFill>
      </fill>
    </dxf>
    <dxf>
      <fill>
        <patternFill>
          <bgColor rgb="FFFF0000"/>
        </patternFill>
      </fill>
    </dxf>
    <dxf>
      <fill>
        <patternFill>
          <bgColor rgb="FFFF0000"/>
        </patternFill>
      </fill>
    </dxf>
    <dxf>
      <fill>
        <patternFill>
          <bgColor theme="9" tint="0.59996337778862885"/>
        </patternFill>
      </fill>
    </dxf>
    <dxf>
      <fill>
        <patternFill>
          <bgColor theme="8" tint="0.59996337778862885"/>
        </patternFill>
      </fill>
    </dxf>
    <dxf>
      <fill>
        <patternFill>
          <bgColor rgb="FFFFC000"/>
        </patternFill>
      </fill>
    </dxf>
    <dxf>
      <fill>
        <patternFill>
          <bgColor rgb="FFFF0000"/>
        </patternFill>
      </fill>
    </dxf>
    <dxf>
      <fill>
        <patternFill>
          <bgColor rgb="FFFF0000"/>
        </patternFill>
      </fill>
    </dxf>
    <dxf>
      <fill>
        <patternFill>
          <bgColor theme="0"/>
        </patternFill>
      </fill>
    </dxf>
    <dxf>
      <fill>
        <patternFill>
          <bgColor theme="9" tint="0.39994506668294322"/>
        </patternFill>
      </fill>
    </dxf>
    <dxf>
      <fill>
        <patternFill>
          <bgColor theme="0"/>
        </patternFill>
      </fill>
    </dxf>
    <dxf>
      <fill>
        <patternFill>
          <bgColor theme="9" tint="0.39994506668294322"/>
        </patternFill>
      </fill>
    </dxf>
    <dxf>
      <fill>
        <patternFill>
          <bgColor theme="0"/>
        </patternFill>
      </fill>
    </dxf>
    <dxf>
      <fill>
        <patternFill>
          <bgColor theme="9" tint="0.39994506668294322"/>
        </patternFill>
      </fill>
    </dxf>
    <dxf>
      <fill>
        <patternFill>
          <bgColor theme="0"/>
        </patternFill>
      </fill>
    </dxf>
    <dxf>
      <fill>
        <patternFill>
          <bgColor theme="9" tint="0.39994506668294322"/>
        </patternFill>
      </fill>
    </dxf>
    <dxf>
      <fill>
        <patternFill>
          <bgColor theme="0"/>
        </patternFill>
      </fill>
    </dxf>
    <dxf>
      <fill>
        <patternFill>
          <bgColor theme="9" tint="0.39994506668294322"/>
        </patternFill>
      </fill>
    </dxf>
    <dxf>
      <fill>
        <patternFill>
          <bgColor theme="0"/>
        </patternFill>
      </fill>
    </dxf>
    <dxf>
      <fill>
        <patternFill>
          <bgColor theme="9" tint="0.39994506668294322"/>
        </patternFill>
      </fill>
    </dxf>
    <dxf>
      <fill>
        <patternFill>
          <bgColor theme="0"/>
        </patternFill>
      </fill>
    </dxf>
    <dxf>
      <fill>
        <patternFill>
          <bgColor theme="9" tint="0.39994506668294322"/>
        </patternFill>
      </fill>
    </dxf>
    <dxf>
      <fill>
        <patternFill>
          <bgColor theme="8" tint="0.59996337778862885"/>
        </patternFill>
      </fill>
    </dxf>
    <dxf>
      <fill>
        <patternFill>
          <bgColor rgb="FFFFC000"/>
        </patternFill>
      </fill>
    </dxf>
    <dxf>
      <fill>
        <patternFill>
          <bgColor rgb="FFFF0000"/>
        </patternFill>
      </fill>
    </dxf>
    <dxf>
      <fill>
        <patternFill>
          <bgColor rgb="FFFF0000"/>
        </patternFill>
      </fill>
    </dxf>
    <dxf>
      <fill>
        <patternFill>
          <bgColor theme="0"/>
        </patternFill>
      </fill>
    </dxf>
    <dxf>
      <fill>
        <patternFill>
          <bgColor theme="9" tint="0.39994506668294322"/>
        </patternFill>
      </fill>
    </dxf>
    <dxf>
      <fill>
        <patternFill>
          <bgColor theme="8" tint="0.59996337778862885"/>
        </patternFill>
      </fill>
    </dxf>
    <dxf>
      <fill>
        <patternFill>
          <bgColor rgb="FFFFC000"/>
        </patternFill>
      </fill>
    </dxf>
    <dxf>
      <fill>
        <patternFill>
          <bgColor rgb="FFFF0000"/>
        </patternFill>
      </fill>
    </dxf>
    <dxf>
      <fill>
        <patternFill>
          <bgColor rgb="FFFF0000"/>
        </patternFill>
      </fill>
    </dxf>
    <dxf>
      <fill>
        <patternFill>
          <bgColor theme="0"/>
        </patternFill>
      </fill>
    </dxf>
    <dxf>
      <fill>
        <patternFill>
          <bgColor theme="9" tint="0.39994506668294322"/>
        </patternFill>
      </fill>
    </dxf>
    <dxf>
      <fill>
        <patternFill>
          <bgColor theme="8" tint="0.59996337778862885"/>
        </patternFill>
      </fill>
    </dxf>
    <dxf>
      <fill>
        <patternFill>
          <bgColor rgb="FFFFC000"/>
        </patternFill>
      </fill>
    </dxf>
    <dxf>
      <fill>
        <patternFill>
          <bgColor rgb="FFFF0000"/>
        </patternFill>
      </fill>
    </dxf>
    <dxf>
      <fill>
        <patternFill>
          <bgColor rgb="FFFF0000"/>
        </patternFill>
      </fill>
    </dxf>
    <dxf>
      <fill>
        <patternFill>
          <bgColor theme="6" tint="0.59996337778862885"/>
        </patternFill>
      </fill>
    </dxf>
    <dxf>
      <fill>
        <patternFill>
          <bgColor theme="0"/>
        </patternFill>
      </fill>
    </dxf>
    <dxf>
      <fill>
        <patternFill>
          <bgColor theme="0"/>
        </patternFill>
      </fill>
    </dxf>
    <dxf>
      <fill>
        <patternFill>
          <bgColor theme="6" tint="0.59996337778862885"/>
        </patternFill>
      </fill>
    </dxf>
    <dxf>
      <fill>
        <patternFill>
          <bgColor theme="0"/>
        </patternFill>
      </fill>
    </dxf>
    <dxf>
      <fill>
        <patternFill>
          <bgColor theme="6" tint="0.59996337778862885"/>
        </patternFill>
      </fill>
    </dxf>
    <dxf>
      <fill>
        <patternFill>
          <bgColor theme="0"/>
        </patternFill>
      </fill>
    </dxf>
    <dxf>
      <fill>
        <patternFill>
          <bgColor theme="6" tint="0.59996337778862885"/>
        </patternFill>
      </fill>
    </dxf>
    <dxf>
      <fill>
        <patternFill>
          <bgColor theme="0"/>
        </patternFill>
      </fill>
    </dxf>
    <dxf>
      <fill>
        <patternFill>
          <bgColor theme="6" tint="0.59996337778862885"/>
        </patternFill>
      </fill>
    </dxf>
    <dxf>
      <fill>
        <patternFill>
          <bgColor theme="0"/>
        </patternFill>
      </fill>
    </dxf>
    <dxf>
      <fill>
        <patternFill>
          <bgColor theme="6" tint="0.59996337778862885"/>
        </patternFill>
      </fill>
    </dxf>
    <dxf>
      <fill>
        <patternFill>
          <bgColor theme="0"/>
        </patternFill>
      </fill>
    </dxf>
    <dxf>
      <fill>
        <patternFill>
          <bgColor theme="6" tint="0.59996337778862885"/>
        </patternFill>
      </fill>
    </dxf>
    <dxf>
      <fill>
        <patternFill>
          <bgColor theme="0"/>
        </patternFill>
      </fill>
    </dxf>
    <dxf>
      <fill>
        <patternFill>
          <bgColor theme="6" tint="0.59996337778862885"/>
        </patternFill>
      </fill>
    </dxf>
    <dxf>
      <fill>
        <patternFill>
          <bgColor theme="6" tint="0.59996337778862885"/>
        </patternFill>
      </fill>
    </dxf>
    <dxf>
      <fill>
        <patternFill>
          <bgColor theme="0"/>
        </patternFill>
      </fill>
    </dxf>
    <dxf>
      <fill>
        <patternFill>
          <bgColor theme="6" tint="0.59996337778862885"/>
        </patternFill>
      </fill>
    </dxf>
    <dxf>
      <fill>
        <patternFill>
          <bgColor theme="0"/>
        </patternFill>
      </fill>
    </dxf>
    <dxf>
      <fill>
        <patternFill>
          <bgColor rgb="FFFF0000"/>
        </patternFill>
      </fill>
    </dxf>
    <dxf>
      <fill>
        <patternFill>
          <bgColor theme="8" tint="0.59996337778862885"/>
        </patternFill>
      </fill>
    </dxf>
    <dxf>
      <fill>
        <patternFill>
          <bgColor rgb="FFFFC000"/>
        </patternFill>
      </fill>
    </dxf>
    <dxf>
      <fill>
        <patternFill>
          <bgColor rgb="FFFF0000"/>
        </patternFill>
      </fill>
    </dxf>
    <dxf>
      <fill>
        <patternFill>
          <bgColor rgb="FFFFC000"/>
        </patternFill>
      </fill>
    </dxf>
    <dxf>
      <fill>
        <patternFill>
          <bgColor theme="0"/>
        </patternFill>
      </fill>
    </dxf>
    <dxf>
      <fill>
        <patternFill>
          <bgColor theme="8" tint="0.59996337778862885"/>
        </patternFill>
      </fill>
    </dxf>
    <dxf>
      <fill>
        <patternFill>
          <bgColor theme="6" tint="0.59996337778862885"/>
        </patternFill>
      </fill>
    </dxf>
    <dxf>
      <fill>
        <patternFill>
          <bgColor rgb="FFFF0000"/>
        </patternFill>
      </fill>
    </dxf>
    <dxf>
      <fill>
        <patternFill>
          <bgColor theme="6" tint="0.59996337778862885"/>
        </patternFill>
      </fill>
    </dxf>
    <dxf>
      <fill>
        <patternFill>
          <bgColor rgb="FFFFC000"/>
        </patternFill>
      </fill>
    </dxf>
    <dxf>
      <fill>
        <patternFill>
          <bgColor theme="8" tint="0.59996337778862885"/>
        </patternFill>
      </fill>
    </dxf>
    <dxf>
      <fill>
        <patternFill>
          <bgColor theme="0"/>
        </patternFill>
      </fill>
    </dxf>
    <dxf>
      <fill>
        <patternFill>
          <bgColor rgb="FFFF0000"/>
        </patternFill>
      </fill>
    </dxf>
    <dxf>
      <fill>
        <patternFill>
          <bgColor theme="6" tint="0.59996337778862885"/>
        </patternFill>
      </fill>
    </dxf>
    <dxf>
      <fill>
        <patternFill>
          <bgColor theme="0"/>
        </patternFill>
      </fill>
    </dxf>
    <dxf>
      <fill>
        <patternFill>
          <bgColor rgb="FFFFC000"/>
        </patternFill>
      </fill>
    </dxf>
    <dxf>
      <fill>
        <patternFill>
          <bgColor theme="8" tint="0.59996337778862885"/>
        </patternFill>
      </fill>
    </dxf>
    <dxf>
      <fill>
        <patternFill>
          <bgColor theme="8" tint="0.59996337778862885"/>
        </patternFill>
      </fill>
    </dxf>
    <dxf>
      <fill>
        <patternFill>
          <bgColor theme="0"/>
        </patternFill>
      </fill>
    </dxf>
    <dxf>
      <fill>
        <patternFill>
          <bgColor rgb="FFFFC000"/>
        </patternFill>
      </fill>
    </dxf>
    <dxf>
      <fill>
        <patternFill>
          <bgColor rgb="FFFF0000"/>
        </patternFill>
      </fill>
    </dxf>
    <dxf>
      <fill>
        <patternFill>
          <bgColor theme="6" tint="0.59996337778862885"/>
        </patternFill>
      </fill>
    </dxf>
    <dxf>
      <fill>
        <patternFill>
          <bgColor theme="8" tint="0.59996337778862885"/>
        </patternFill>
      </fill>
    </dxf>
    <dxf>
      <fill>
        <patternFill>
          <bgColor rgb="FFFF0000"/>
        </patternFill>
      </fill>
    </dxf>
    <dxf>
      <fill>
        <patternFill>
          <bgColor theme="6" tint="0.59996337778862885"/>
        </patternFill>
      </fill>
    </dxf>
    <dxf>
      <fill>
        <patternFill>
          <bgColor rgb="FFFFC000"/>
        </patternFill>
      </fill>
    </dxf>
    <dxf>
      <fill>
        <patternFill>
          <bgColor theme="0"/>
        </patternFill>
      </fill>
    </dxf>
    <dxf>
      <fill>
        <patternFill>
          <bgColor rgb="FFFF0000"/>
        </patternFill>
      </fill>
    </dxf>
    <dxf>
      <fill>
        <patternFill>
          <bgColor rgb="FFFFC000"/>
        </patternFill>
      </fill>
    </dxf>
    <dxf>
      <fill>
        <patternFill>
          <bgColor theme="0"/>
        </patternFill>
      </fill>
    </dxf>
    <dxf>
      <fill>
        <patternFill>
          <bgColor theme="8" tint="0.59996337778862885"/>
        </patternFill>
      </fill>
    </dxf>
    <dxf>
      <fill>
        <patternFill>
          <bgColor theme="6" tint="0.59996337778862885"/>
        </patternFill>
      </fill>
    </dxf>
    <dxf>
      <fill>
        <patternFill>
          <bgColor rgb="FFFFC000"/>
        </patternFill>
      </fill>
    </dxf>
    <dxf>
      <fill>
        <patternFill>
          <bgColor theme="0"/>
        </patternFill>
      </fill>
    </dxf>
    <dxf>
      <fill>
        <patternFill>
          <bgColor theme="8" tint="0.59996337778862885"/>
        </patternFill>
      </fill>
    </dxf>
    <dxf>
      <fill>
        <patternFill>
          <bgColor rgb="FFFF0000"/>
        </patternFill>
      </fill>
    </dxf>
    <dxf>
      <fill>
        <patternFill>
          <bgColor theme="6" tint="0.59996337778862885"/>
        </patternFill>
      </fill>
    </dxf>
    <dxf>
      <fill>
        <patternFill>
          <bgColor rgb="FFFFC000"/>
        </patternFill>
      </fill>
    </dxf>
    <dxf>
      <fill>
        <patternFill>
          <bgColor theme="8" tint="0.59996337778862885"/>
        </patternFill>
      </fill>
    </dxf>
    <dxf>
      <fill>
        <patternFill>
          <bgColor rgb="FFFF0000"/>
        </patternFill>
      </fill>
    </dxf>
    <dxf>
      <fill>
        <patternFill>
          <bgColor theme="6" tint="0.59996337778862885"/>
        </patternFill>
      </fill>
    </dxf>
    <dxf>
      <fill>
        <patternFill>
          <bgColor theme="0"/>
        </patternFill>
      </fill>
    </dxf>
    <dxf>
      <fill>
        <patternFill>
          <bgColor theme="0"/>
        </patternFill>
      </fill>
    </dxf>
    <dxf>
      <fill>
        <patternFill>
          <bgColor theme="9" tint="0.39994506668294322"/>
        </patternFill>
      </fill>
    </dxf>
    <dxf>
      <fill>
        <patternFill>
          <bgColor theme="0"/>
        </patternFill>
      </fill>
    </dxf>
    <dxf>
      <fill>
        <patternFill>
          <bgColor theme="9" tint="0.39994506668294322"/>
        </patternFill>
      </fill>
    </dxf>
    <dxf>
      <fill>
        <patternFill>
          <bgColor theme="8" tint="0.39994506668294322"/>
        </patternFill>
      </fill>
    </dxf>
    <dxf>
      <fill>
        <patternFill>
          <bgColor rgb="FFFFC000"/>
        </patternFill>
      </fill>
    </dxf>
    <dxf>
      <fill>
        <patternFill>
          <bgColor rgb="FFFF0000"/>
        </patternFill>
      </fill>
    </dxf>
    <dxf>
      <fill>
        <patternFill>
          <bgColor rgb="FFFF0000"/>
        </patternFill>
      </fill>
    </dxf>
    <dxf>
      <fill>
        <patternFill>
          <bgColor theme="0"/>
        </patternFill>
      </fill>
    </dxf>
    <dxf>
      <fill>
        <patternFill>
          <bgColor theme="9" tint="0.39994506668294322"/>
        </patternFill>
      </fill>
    </dxf>
    <dxf>
      <fill>
        <patternFill>
          <bgColor theme="0"/>
        </patternFill>
      </fill>
    </dxf>
    <dxf>
      <fill>
        <patternFill>
          <bgColor theme="9" tint="0.39994506668294322"/>
        </patternFill>
      </fill>
    </dxf>
    <dxf>
      <fill>
        <patternFill>
          <bgColor theme="8" tint="0.59996337778862885"/>
        </patternFill>
      </fill>
    </dxf>
    <dxf>
      <fill>
        <patternFill>
          <bgColor rgb="FFFFC000"/>
        </patternFill>
      </fill>
    </dxf>
    <dxf>
      <fill>
        <patternFill>
          <bgColor rgb="FFFF0000"/>
        </patternFill>
      </fill>
    </dxf>
    <dxf>
      <fill>
        <patternFill>
          <bgColor rgb="FFFF0000"/>
        </patternFill>
      </fill>
    </dxf>
    <dxf>
      <fill>
        <patternFill>
          <bgColor theme="0"/>
        </patternFill>
      </fill>
    </dxf>
    <dxf>
      <fill>
        <patternFill>
          <bgColor theme="9" tint="0.39994506668294322"/>
        </patternFill>
      </fill>
    </dxf>
    <dxf>
      <fill>
        <patternFill>
          <bgColor theme="0"/>
        </patternFill>
      </fill>
    </dxf>
    <dxf>
      <fill>
        <patternFill>
          <bgColor theme="9" tint="0.39994506668294322"/>
        </patternFill>
      </fill>
    </dxf>
    <dxf>
      <fill>
        <patternFill>
          <bgColor theme="0"/>
        </patternFill>
      </fill>
    </dxf>
    <dxf>
      <fill>
        <patternFill>
          <bgColor theme="9" tint="0.39994506668294322"/>
        </patternFill>
      </fill>
    </dxf>
    <dxf>
      <fill>
        <patternFill>
          <bgColor theme="8" tint="0.39994506668294322"/>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theme="0"/>
        </patternFill>
      </fill>
    </dxf>
    <dxf>
      <fill>
        <patternFill>
          <bgColor theme="9" tint="0.39994506668294322"/>
        </patternFill>
      </fill>
    </dxf>
    <dxf>
      <fill>
        <patternFill>
          <bgColor theme="8" tint="0.39994506668294322"/>
        </patternFill>
      </fill>
    </dxf>
    <dxf>
      <fill>
        <patternFill>
          <bgColor rgb="FFFFC000"/>
        </patternFill>
      </fill>
    </dxf>
    <dxf>
      <fill>
        <patternFill>
          <bgColor rgb="FFFF0000"/>
        </patternFill>
      </fill>
    </dxf>
    <dxf>
      <fill>
        <patternFill>
          <bgColor rgb="FFFF0000"/>
        </patternFill>
      </fill>
    </dxf>
    <dxf>
      <fill>
        <patternFill>
          <bgColor theme="0"/>
        </patternFill>
      </fill>
    </dxf>
    <dxf>
      <fill>
        <patternFill>
          <bgColor theme="9" tint="0.39994506668294322"/>
        </patternFill>
      </fill>
    </dxf>
    <dxf>
      <fill>
        <patternFill>
          <bgColor theme="0"/>
        </patternFill>
      </fill>
    </dxf>
    <dxf>
      <fill>
        <patternFill>
          <bgColor theme="9" tint="0.39994506668294322"/>
        </patternFill>
      </fill>
    </dxf>
    <dxf>
      <fill>
        <patternFill>
          <bgColor theme="8" tint="0.39994506668294322"/>
        </patternFill>
      </fill>
    </dxf>
    <dxf>
      <fill>
        <patternFill>
          <bgColor rgb="FFFFC000"/>
        </patternFill>
      </fill>
    </dxf>
    <dxf>
      <fill>
        <patternFill>
          <bgColor rgb="FFFF0000"/>
        </patternFill>
      </fill>
    </dxf>
    <dxf>
      <fill>
        <patternFill>
          <bgColor rgb="FFFF0000"/>
        </patternFill>
      </fill>
    </dxf>
    <dxf>
      <fill>
        <patternFill>
          <bgColor theme="0"/>
        </patternFill>
      </fill>
    </dxf>
    <dxf>
      <fill>
        <patternFill>
          <bgColor theme="9" tint="0.39994506668294322"/>
        </patternFill>
      </fill>
    </dxf>
    <dxf>
      <fill>
        <patternFill>
          <bgColor theme="0"/>
        </patternFill>
      </fill>
    </dxf>
    <dxf>
      <fill>
        <patternFill>
          <bgColor theme="9" tint="0.39994506668294322"/>
        </patternFill>
      </fill>
    </dxf>
    <dxf>
      <fill>
        <patternFill>
          <bgColor theme="8" tint="0.59996337778862885"/>
        </patternFill>
      </fill>
    </dxf>
    <dxf>
      <fill>
        <patternFill>
          <bgColor rgb="FFFFC000"/>
        </patternFill>
      </fill>
    </dxf>
    <dxf>
      <fill>
        <patternFill>
          <bgColor rgb="FFFF0000"/>
        </patternFill>
      </fill>
    </dxf>
    <dxf>
      <fill>
        <patternFill>
          <bgColor rgb="FFFF0000"/>
        </patternFill>
      </fill>
    </dxf>
    <dxf>
      <fill>
        <patternFill>
          <bgColor theme="0"/>
        </patternFill>
      </fill>
    </dxf>
    <dxf>
      <fill>
        <patternFill>
          <bgColor theme="9" tint="0.39994506668294322"/>
        </patternFill>
      </fill>
    </dxf>
    <dxf>
      <fill>
        <patternFill>
          <bgColor theme="8" tint="0.39994506668294322"/>
        </patternFill>
      </fill>
    </dxf>
    <dxf>
      <fill>
        <patternFill>
          <bgColor rgb="FFFFC000"/>
        </patternFill>
      </fill>
    </dxf>
    <dxf>
      <fill>
        <patternFill>
          <bgColor rgb="FFFF0000"/>
        </patternFill>
      </fill>
    </dxf>
    <dxf>
      <fill>
        <patternFill>
          <bgColor rgb="FFFF0000"/>
        </patternFill>
      </fill>
    </dxf>
    <dxf>
      <fill>
        <patternFill>
          <bgColor theme="0"/>
        </patternFill>
      </fill>
    </dxf>
    <dxf>
      <fill>
        <patternFill>
          <bgColor theme="9" tint="0.39994506668294322"/>
        </patternFill>
      </fill>
    </dxf>
    <dxf>
      <fill>
        <patternFill>
          <bgColor theme="8" tint="0.39994506668294322"/>
        </patternFill>
      </fill>
    </dxf>
    <dxf>
      <fill>
        <patternFill>
          <bgColor rgb="FFFFC000"/>
        </patternFill>
      </fill>
    </dxf>
    <dxf>
      <fill>
        <patternFill>
          <bgColor rgb="FFFF0000"/>
        </patternFill>
      </fill>
    </dxf>
    <dxf>
      <fill>
        <patternFill>
          <bgColor rgb="FFFF0000"/>
        </patternFill>
      </fill>
    </dxf>
    <dxf>
      <fill>
        <patternFill>
          <bgColor theme="0"/>
        </patternFill>
      </fill>
    </dxf>
    <dxf>
      <fill>
        <patternFill>
          <bgColor theme="9" tint="0.39994506668294322"/>
        </patternFill>
      </fill>
    </dxf>
    <dxf>
      <fill>
        <patternFill>
          <bgColor theme="8" tint="0.39994506668294322"/>
        </patternFill>
      </fill>
    </dxf>
    <dxf>
      <fill>
        <patternFill>
          <bgColor rgb="FFFFC000"/>
        </patternFill>
      </fill>
    </dxf>
    <dxf>
      <fill>
        <patternFill>
          <bgColor rgb="FFFF0000"/>
        </patternFill>
      </fill>
    </dxf>
    <dxf>
      <fill>
        <patternFill>
          <bgColor rgb="FFFF0000"/>
        </patternFill>
      </fill>
    </dxf>
    <dxf>
      <fill>
        <patternFill>
          <bgColor theme="0"/>
        </patternFill>
      </fill>
    </dxf>
    <dxf>
      <fill>
        <patternFill>
          <bgColor theme="9" tint="0.39994506668294322"/>
        </patternFill>
      </fill>
    </dxf>
    <dxf>
      <fill>
        <patternFill>
          <bgColor theme="8" tint="0.39994506668294322"/>
        </patternFill>
      </fill>
    </dxf>
    <dxf>
      <fill>
        <patternFill>
          <bgColor rgb="FFFFC000"/>
        </patternFill>
      </fill>
    </dxf>
    <dxf>
      <fill>
        <patternFill>
          <bgColor rgb="FFFF0000"/>
        </patternFill>
      </fill>
    </dxf>
    <dxf>
      <fill>
        <patternFill>
          <bgColor rgb="FFFF0000"/>
        </patternFill>
      </fill>
    </dxf>
    <dxf>
      <fill>
        <patternFill>
          <bgColor theme="0"/>
        </patternFill>
      </fill>
    </dxf>
    <dxf>
      <fill>
        <patternFill>
          <bgColor theme="9" tint="0.39994506668294322"/>
        </patternFill>
      </fill>
    </dxf>
    <dxf>
      <fill>
        <patternFill>
          <bgColor theme="0"/>
        </patternFill>
      </fill>
    </dxf>
    <dxf>
      <fill>
        <patternFill>
          <bgColor theme="9" tint="0.39994506668294322"/>
        </patternFill>
      </fill>
    </dxf>
    <dxf>
      <fill>
        <patternFill>
          <bgColor theme="0"/>
        </patternFill>
      </fill>
    </dxf>
    <dxf>
      <fill>
        <patternFill>
          <bgColor theme="9" tint="0.39994506668294322"/>
        </patternFill>
      </fill>
    </dxf>
    <dxf>
      <fill>
        <patternFill>
          <bgColor theme="0"/>
        </patternFill>
      </fill>
    </dxf>
    <dxf>
      <fill>
        <patternFill>
          <bgColor theme="9" tint="0.39994506668294322"/>
        </patternFill>
      </fill>
    </dxf>
    <dxf>
      <fill>
        <patternFill>
          <bgColor theme="8" tint="0.59996337778862885"/>
        </patternFill>
      </fill>
    </dxf>
    <dxf>
      <fill>
        <patternFill>
          <bgColor rgb="FFFFC000"/>
        </patternFill>
      </fill>
    </dxf>
    <dxf>
      <fill>
        <patternFill>
          <bgColor rgb="FFFF0000"/>
        </patternFill>
      </fill>
    </dxf>
    <dxf>
      <fill>
        <patternFill>
          <bgColor rgb="FFFF0000"/>
        </patternFill>
      </fill>
    </dxf>
    <dxf>
      <fill>
        <patternFill>
          <bgColor theme="0"/>
        </patternFill>
      </fill>
    </dxf>
    <dxf>
      <fill>
        <patternFill>
          <bgColor theme="9" tint="0.39994506668294322"/>
        </patternFill>
      </fill>
    </dxf>
    <dxf>
      <fill>
        <patternFill>
          <bgColor theme="0"/>
        </patternFill>
      </fill>
    </dxf>
    <dxf>
      <fill>
        <patternFill>
          <bgColor theme="9" tint="0.39994506668294322"/>
        </patternFill>
      </fill>
    </dxf>
    <dxf>
      <fill>
        <patternFill>
          <bgColor theme="8" tint="0.59996337778862885"/>
        </patternFill>
      </fill>
    </dxf>
    <dxf>
      <fill>
        <patternFill>
          <bgColor rgb="FFFFC000"/>
        </patternFill>
      </fill>
    </dxf>
    <dxf>
      <fill>
        <patternFill>
          <bgColor rgb="FFFF0000"/>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4.xml"/><Relationship Id="rId39" Type="http://schemas.openxmlformats.org/officeDocument/2006/relationships/externalLink" Target="externalLinks/externalLink17.xml"/><Relationship Id="rId21" Type="http://schemas.openxmlformats.org/officeDocument/2006/relationships/worksheet" Target="worksheets/sheet21.xml"/><Relationship Id="rId34" Type="http://schemas.openxmlformats.org/officeDocument/2006/relationships/externalLink" Target="externalLinks/externalLink12.xml"/><Relationship Id="rId42" Type="http://schemas.openxmlformats.org/officeDocument/2006/relationships/externalLink" Target="externalLinks/externalLink20.xml"/><Relationship Id="rId47" Type="http://schemas.openxmlformats.org/officeDocument/2006/relationships/externalLink" Target="externalLinks/externalLink25.xml"/><Relationship Id="rId50"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7.xml"/><Relationship Id="rId11" Type="http://schemas.openxmlformats.org/officeDocument/2006/relationships/worksheet" Target="worksheets/sheet11.xml"/><Relationship Id="rId24" Type="http://schemas.openxmlformats.org/officeDocument/2006/relationships/externalLink" Target="externalLinks/externalLink2.xml"/><Relationship Id="rId32" Type="http://schemas.openxmlformats.org/officeDocument/2006/relationships/externalLink" Target="externalLinks/externalLink10.xml"/><Relationship Id="rId37" Type="http://schemas.openxmlformats.org/officeDocument/2006/relationships/externalLink" Target="externalLinks/externalLink15.xml"/><Relationship Id="rId40" Type="http://schemas.openxmlformats.org/officeDocument/2006/relationships/externalLink" Target="externalLinks/externalLink18.xml"/><Relationship Id="rId45" Type="http://schemas.openxmlformats.org/officeDocument/2006/relationships/externalLink" Target="externalLinks/externalLink2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28" Type="http://schemas.openxmlformats.org/officeDocument/2006/relationships/externalLink" Target="externalLinks/externalLink6.xml"/><Relationship Id="rId36" Type="http://schemas.openxmlformats.org/officeDocument/2006/relationships/externalLink" Target="externalLinks/externalLink14.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9.xml"/><Relationship Id="rId44" Type="http://schemas.openxmlformats.org/officeDocument/2006/relationships/externalLink" Target="externalLinks/externalLink2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5.xml"/><Relationship Id="rId30" Type="http://schemas.openxmlformats.org/officeDocument/2006/relationships/externalLink" Target="externalLinks/externalLink8.xml"/><Relationship Id="rId35" Type="http://schemas.openxmlformats.org/officeDocument/2006/relationships/externalLink" Target="externalLinks/externalLink13.xml"/><Relationship Id="rId43" Type="http://schemas.openxmlformats.org/officeDocument/2006/relationships/externalLink" Target="externalLinks/externalLink21.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3.xml"/><Relationship Id="rId33" Type="http://schemas.openxmlformats.org/officeDocument/2006/relationships/externalLink" Target="externalLinks/externalLink11.xml"/><Relationship Id="rId38" Type="http://schemas.openxmlformats.org/officeDocument/2006/relationships/externalLink" Target="externalLinks/externalLink16.xml"/><Relationship Id="rId46" Type="http://schemas.openxmlformats.org/officeDocument/2006/relationships/externalLink" Target="externalLinks/externalLink24.xml"/><Relationship Id="rId20" Type="http://schemas.openxmlformats.org/officeDocument/2006/relationships/worksheet" Target="worksheets/sheet20.xml"/><Relationship Id="rId41" Type="http://schemas.openxmlformats.org/officeDocument/2006/relationships/externalLink" Target="externalLinks/externalLink19.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9.png"/></Relationships>
</file>

<file path=xl/drawings/_rels/drawing13.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2.png"/><Relationship Id="rId1" Type="http://schemas.openxmlformats.org/officeDocument/2006/relationships/image" Target="../media/image11.png"/><Relationship Id="rId5" Type="http://schemas.openxmlformats.org/officeDocument/2006/relationships/image" Target="../media/image15.png"/><Relationship Id="rId4" Type="http://schemas.openxmlformats.org/officeDocument/2006/relationships/image" Target="../media/image14.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3.png"/></Relationships>
</file>

<file path=xl/drawings/_rels/drawing15.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image" Target="../media/image10.png"/></Relationships>
</file>

<file path=xl/drawings/_rels/drawing16.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17.png"/></Relationships>
</file>

<file path=xl/drawings/_rels/drawing17.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16.png"/></Relationships>
</file>

<file path=xl/drawings/_rels/drawing18.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16.png"/></Relationships>
</file>

<file path=xl/drawings/_rels/drawing1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png"/><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image" Target="../media/image3.emf"/></Relationships>
</file>

<file path=xl/drawings/_rels/drawing2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_rels/drawing21.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png"/><Relationship Id="rId1" Type="http://schemas.openxmlformats.org/officeDocument/2006/relationships/image" Target="../media/image2.png"/></Relationships>
</file>

<file path=xl/drawings/_rels/drawing2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5" Type="http://schemas.openxmlformats.org/officeDocument/2006/relationships/image" Target="../media/image2.png"/><Relationship Id="rId4"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image" Target="../media/image7.png"/></Relationships>
</file>

<file path=xl/drawings/_rels/drawing8.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image" Target="../media/image8.jpe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40967</xdr:colOff>
      <xdr:row>0</xdr:row>
      <xdr:rowOff>0</xdr:rowOff>
    </xdr:from>
    <xdr:to>
      <xdr:col>1</xdr:col>
      <xdr:colOff>1034728</xdr:colOff>
      <xdr:row>3</xdr:row>
      <xdr:rowOff>133145</xdr:rowOff>
    </xdr:to>
    <xdr:pic>
      <xdr:nvPicPr>
        <xdr:cNvPr id="2" name="Imagen 1">
          <a:extLst>
            <a:ext uri="{FF2B5EF4-FFF2-40B4-BE49-F238E27FC236}">
              <a16:creationId xmlns:a16="http://schemas.microsoft.com/office/drawing/2014/main" xmlns="" id="{00000000-0008-0000-0000-000006000000}"/>
            </a:ext>
          </a:extLst>
        </xdr:cNvPr>
        <xdr:cNvPicPr>
          <a:picLocks noChangeAspect="1"/>
        </xdr:cNvPicPr>
      </xdr:nvPicPr>
      <xdr:blipFill>
        <a:blip xmlns:r="http://schemas.openxmlformats.org/officeDocument/2006/relationships" r:embed="rId1"/>
        <a:stretch>
          <a:fillRect/>
        </a:stretch>
      </xdr:blipFill>
      <xdr:spPr>
        <a:xfrm>
          <a:off x="269567" y="0"/>
          <a:ext cx="1755761" cy="752270"/>
        </a:xfrm>
        <a:prstGeom prst="rect">
          <a:avLst/>
        </a:prstGeom>
      </xdr:spPr>
    </xdr:pic>
    <xdr:clientData/>
  </xdr:twoCellAnchor>
  <xdr:twoCellAnchor editAs="oneCell">
    <xdr:from>
      <xdr:col>11</xdr:col>
      <xdr:colOff>133145</xdr:colOff>
      <xdr:row>0</xdr:row>
      <xdr:rowOff>81935</xdr:rowOff>
    </xdr:from>
    <xdr:to>
      <xdr:col>13</xdr:col>
      <xdr:colOff>453377</xdr:colOff>
      <xdr:row>3</xdr:row>
      <xdr:rowOff>115177</xdr:rowOff>
    </xdr:to>
    <xdr:pic>
      <xdr:nvPicPr>
        <xdr:cNvPr id="3" name="Imagen 2">
          <a:extLst>
            <a:ext uri="{FF2B5EF4-FFF2-40B4-BE49-F238E27FC236}">
              <a16:creationId xmlns:a16="http://schemas.microsoft.com/office/drawing/2014/main" xmlns="" id="{00000000-0008-0000-0000-000007000000}"/>
            </a:ext>
          </a:extLst>
        </xdr:cNvPr>
        <xdr:cNvPicPr>
          <a:picLocks noChangeAspect="1"/>
        </xdr:cNvPicPr>
      </xdr:nvPicPr>
      <xdr:blipFill>
        <a:blip xmlns:r="http://schemas.openxmlformats.org/officeDocument/2006/relationships" r:embed="rId2"/>
        <a:stretch>
          <a:fillRect/>
        </a:stretch>
      </xdr:blipFill>
      <xdr:spPr>
        <a:xfrm>
          <a:off x="12144170" y="81935"/>
          <a:ext cx="2115166" cy="652367"/>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oneCellAnchor>
    <xdr:from>
      <xdr:col>1</xdr:col>
      <xdr:colOff>489858</xdr:colOff>
      <xdr:row>0</xdr:row>
      <xdr:rowOff>0</xdr:rowOff>
    </xdr:from>
    <xdr:ext cx="1678781" cy="723650"/>
    <xdr:pic>
      <xdr:nvPicPr>
        <xdr:cNvPr id="2" name="Imagen 1">
          <a:extLst>
            <a:ext uri="{FF2B5EF4-FFF2-40B4-BE49-F238E27FC236}">
              <a16:creationId xmlns="" xmlns:a16="http://schemas.microsoft.com/office/drawing/2014/main" id="{00000000-0008-0000-0600-000005000000}"/>
            </a:ext>
          </a:extLst>
        </xdr:cNvPr>
        <xdr:cNvPicPr>
          <a:picLocks noChangeAspect="1"/>
        </xdr:cNvPicPr>
      </xdr:nvPicPr>
      <xdr:blipFill>
        <a:blip xmlns:r="http://schemas.openxmlformats.org/officeDocument/2006/relationships" r:embed="rId1"/>
        <a:stretch>
          <a:fillRect/>
        </a:stretch>
      </xdr:blipFill>
      <xdr:spPr>
        <a:xfrm>
          <a:off x="3004458" y="0"/>
          <a:ext cx="1678781" cy="723650"/>
        </a:xfrm>
        <a:prstGeom prst="rect">
          <a:avLst/>
        </a:prstGeom>
      </xdr:spPr>
    </xdr:pic>
    <xdr:clientData/>
  </xdr:oneCellAnchor>
  <xdr:oneCellAnchor>
    <xdr:from>
      <xdr:col>16</xdr:col>
      <xdr:colOff>3823607</xdr:colOff>
      <xdr:row>0</xdr:row>
      <xdr:rowOff>0</xdr:rowOff>
    </xdr:from>
    <xdr:ext cx="2340428" cy="724769"/>
    <xdr:pic>
      <xdr:nvPicPr>
        <xdr:cNvPr id="3" name="Imagen 2">
          <a:extLst>
            <a:ext uri="{FF2B5EF4-FFF2-40B4-BE49-F238E27FC236}">
              <a16:creationId xmlns="" xmlns:a16="http://schemas.microsoft.com/office/drawing/2014/main" id="{00000000-0008-0000-0600-000006000000}"/>
            </a:ext>
          </a:extLst>
        </xdr:cNvPr>
        <xdr:cNvPicPr>
          <a:picLocks noChangeAspect="1"/>
        </xdr:cNvPicPr>
      </xdr:nvPicPr>
      <xdr:blipFill>
        <a:blip xmlns:r="http://schemas.openxmlformats.org/officeDocument/2006/relationships" r:embed="rId2"/>
        <a:stretch>
          <a:fillRect/>
        </a:stretch>
      </xdr:blipFill>
      <xdr:spPr>
        <a:xfrm>
          <a:off x="52048682" y="0"/>
          <a:ext cx="2340428" cy="724769"/>
        </a:xfrm>
        <a:prstGeom prst="rect">
          <a:avLst/>
        </a:prstGeom>
      </xdr:spPr>
    </xdr:pic>
    <xdr:clientData/>
  </xdr:oneCellAnchor>
</xdr:wsDr>
</file>

<file path=xl/drawings/drawing11.xml><?xml version="1.0" encoding="utf-8"?>
<xdr:wsDr xmlns:xdr="http://schemas.openxmlformats.org/drawingml/2006/spreadsheetDrawing" xmlns:a="http://schemas.openxmlformats.org/drawingml/2006/main">
  <xdr:oneCellAnchor>
    <xdr:from>
      <xdr:col>16</xdr:col>
      <xdr:colOff>7135091</xdr:colOff>
      <xdr:row>0</xdr:row>
      <xdr:rowOff>0</xdr:rowOff>
    </xdr:from>
    <xdr:ext cx="2337955" cy="724003"/>
    <xdr:pic>
      <xdr:nvPicPr>
        <xdr:cNvPr id="2" name="Imagen 1">
          <a:extLst>
            <a:ext uri="{FF2B5EF4-FFF2-40B4-BE49-F238E27FC236}">
              <a16:creationId xmlns="" xmlns:a16="http://schemas.microsoft.com/office/drawing/2014/main" id="{00000000-0008-0000-0700-000004000000}"/>
            </a:ext>
          </a:extLst>
        </xdr:cNvPr>
        <xdr:cNvPicPr>
          <a:picLocks noChangeAspect="1"/>
        </xdr:cNvPicPr>
      </xdr:nvPicPr>
      <xdr:blipFill>
        <a:blip xmlns:r="http://schemas.openxmlformats.org/officeDocument/2006/relationships" r:embed="rId1"/>
        <a:stretch>
          <a:fillRect/>
        </a:stretch>
      </xdr:blipFill>
      <xdr:spPr>
        <a:xfrm>
          <a:off x="62599166" y="0"/>
          <a:ext cx="2337955" cy="724003"/>
        </a:xfrm>
        <a:prstGeom prst="rect">
          <a:avLst/>
        </a:prstGeom>
      </xdr:spPr>
    </xdr:pic>
    <xdr:clientData/>
  </xdr:oneCellAnchor>
  <xdr:oneCellAnchor>
    <xdr:from>
      <xdr:col>1</xdr:col>
      <xdr:colOff>1523999</xdr:colOff>
      <xdr:row>0</xdr:row>
      <xdr:rowOff>0</xdr:rowOff>
    </xdr:from>
    <xdr:ext cx="1678781" cy="723650"/>
    <xdr:pic>
      <xdr:nvPicPr>
        <xdr:cNvPr id="3" name="Imagen 2">
          <a:extLst>
            <a:ext uri="{FF2B5EF4-FFF2-40B4-BE49-F238E27FC236}">
              <a16:creationId xmlns="" xmlns:a16="http://schemas.microsoft.com/office/drawing/2014/main" id="{00000000-0008-0000-0700-000005000000}"/>
            </a:ext>
          </a:extLst>
        </xdr:cNvPr>
        <xdr:cNvPicPr>
          <a:picLocks noChangeAspect="1"/>
        </xdr:cNvPicPr>
      </xdr:nvPicPr>
      <xdr:blipFill>
        <a:blip xmlns:r="http://schemas.openxmlformats.org/officeDocument/2006/relationships" r:embed="rId2"/>
        <a:stretch>
          <a:fillRect/>
        </a:stretch>
      </xdr:blipFill>
      <xdr:spPr>
        <a:xfrm>
          <a:off x="3657599" y="0"/>
          <a:ext cx="1678781" cy="723650"/>
        </a:xfrm>
        <a:prstGeom prst="rect">
          <a:avLst/>
        </a:prstGeom>
      </xdr:spPr>
    </xdr:pic>
    <xdr:clientData/>
  </xdr:oneCellAnchor>
</xdr:wsDr>
</file>

<file path=xl/drawings/drawing12.xml><?xml version="1.0" encoding="utf-8"?>
<xdr:wsDr xmlns:xdr="http://schemas.openxmlformats.org/drawingml/2006/spreadsheetDrawing" xmlns:a="http://schemas.openxmlformats.org/drawingml/2006/main">
  <xdr:twoCellAnchor editAs="oneCell">
    <xdr:from>
      <xdr:col>1</xdr:col>
      <xdr:colOff>1075403</xdr:colOff>
      <xdr:row>6</xdr:row>
      <xdr:rowOff>107541</xdr:rowOff>
    </xdr:from>
    <xdr:to>
      <xdr:col>2</xdr:col>
      <xdr:colOff>511945</xdr:colOff>
      <xdr:row>6</xdr:row>
      <xdr:rowOff>612366</xdr:rowOff>
    </xdr:to>
    <xdr:pic>
      <xdr:nvPicPr>
        <xdr:cNvPr id="2" name="2 Imagen">
          <a:extLst>
            <a:ext uri="{FF2B5EF4-FFF2-40B4-BE49-F238E27FC236}">
              <a16:creationId xmlns="" xmlns:a16="http://schemas.microsoft.com/office/drawing/2014/main" id="{00000000-0008-0000-08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99528" y="107541"/>
          <a:ext cx="1417742"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1257293</xdr:colOff>
      <xdr:row>6</xdr:row>
      <xdr:rowOff>9128</xdr:rowOff>
    </xdr:from>
    <xdr:to>
      <xdr:col>16</xdr:col>
      <xdr:colOff>1780022</xdr:colOff>
      <xdr:row>6</xdr:row>
      <xdr:rowOff>741362</xdr:rowOff>
    </xdr:to>
    <xdr:pic>
      <xdr:nvPicPr>
        <xdr:cNvPr id="3" name="Imagen 3">
          <a:extLst>
            <a:ext uri="{FF2B5EF4-FFF2-40B4-BE49-F238E27FC236}">
              <a16:creationId xmlns="" xmlns:a16="http://schemas.microsoft.com/office/drawing/2014/main" id="{00000000-0008-0000-08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3044718" y="9128"/>
          <a:ext cx="2227704" cy="7322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6</xdr:col>
      <xdr:colOff>163727</xdr:colOff>
      <xdr:row>4</xdr:row>
      <xdr:rowOff>115359</xdr:rowOff>
    </xdr:from>
    <xdr:to>
      <xdr:col>6</xdr:col>
      <xdr:colOff>1594544</xdr:colOff>
      <xdr:row>4</xdr:row>
      <xdr:rowOff>1164199</xdr:rowOff>
    </xdr:to>
    <xdr:pic>
      <xdr:nvPicPr>
        <xdr:cNvPr id="2" name="Imagen 1">
          <a:extLst>
            <a:ext uri="{FF2B5EF4-FFF2-40B4-BE49-F238E27FC236}">
              <a16:creationId xmlns="" xmlns:a16="http://schemas.microsoft.com/office/drawing/2014/main" id="{00000000-0008-0000-0900-000002000000}"/>
            </a:ext>
          </a:extLst>
        </xdr:cNvPr>
        <xdr:cNvPicPr>
          <a:picLocks noChangeAspect="1"/>
        </xdr:cNvPicPr>
      </xdr:nvPicPr>
      <xdr:blipFill>
        <a:blip xmlns:r="http://schemas.openxmlformats.org/officeDocument/2006/relationships" r:embed="rId1"/>
        <a:stretch>
          <a:fillRect/>
        </a:stretch>
      </xdr:blipFill>
      <xdr:spPr>
        <a:xfrm>
          <a:off x="9545852" y="1734609"/>
          <a:ext cx="1430817" cy="1048840"/>
        </a:xfrm>
        <a:prstGeom prst="rect">
          <a:avLst/>
        </a:prstGeom>
      </xdr:spPr>
    </xdr:pic>
    <xdr:clientData/>
  </xdr:twoCellAnchor>
  <xdr:twoCellAnchor editAs="oneCell">
    <xdr:from>
      <xdr:col>6</xdr:col>
      <xdr:colOff>154518</xdr:colOff>
      <xdr:row>5</xdr:row>
      <xdr:rowOff>197910</xdr:rowOff>
    </xdr:from>
    <xdr:to>
      <xdr:col>6</xdr:col>
      <xdr:colOff>1602318</xdr:colOff>
      <xdr:row>5</xdr:row>
      <xdr:rowOff>1103326</xdr:rowOff>
    </xdr:to>
    <xdr:pic>
      <xdr:nvPicPr>
        <xdr:cNvPr id="3" name="Imagen 2">
          <a:extLst>
            <a:ext uri="{FF2B5EF4-FFF2-40B4-BE49-F238E27FC236}">
              <a16:creationId xmlns="" xmlns:a16="http://schemas.microsoft.com/office/drawing/2014/main" id="{00000000-0008-0000-0900-000003000000}"/>
            </a:ext>
          </a:extLst>
        </xdr:cNvPr>
        <xdr:cNvPicPr>
          <a:picLocks noChangeAspect="1"/>
        </xdr:cNvPicPr>
      </xdr:nvPicPr>
      <xdr:blipFill>
        <a:blip xmlns:r="http://schemas.openxmlformats.org/officeDocument/2006/relationships" r:embed="rId2"/>
        <a:stretch>
          <a:fillRect/>
        </a:stretch>
      </xdr:blipFill>
      <xdr:spPr>
        <a:xfrm>
          <a:off x="9536643" y="3417360"/>
          <a:ext cx="1447800" cy="905416"/>
        </a:xfrm>
        <a:prstGeom prst="rect">
          <a:avLst/>
        </a:prstGeom>
      </xdr:spPr>
    </xdr:pic>
    <xdr:clientData/>
  </xdr:twoCellAnchor>
  <xdr:twoCellAnchor editAs="oneCell">
    <xdr:from>
      <xdr:col>6</xdr:col>
      <xdr:colOff>48246</xdr:colOff>
      <xdr:row>9</xdr:row>
      <xdr:rowOff>285750</xdr:rowOff>
    </xdr:from>
    <xdr:to>
      <xdr:col>6</xdr:col>
      <xdr:colOff>1651684</xdr:colOff>
      <xdr:row>9</xdr:row>
      <xdr:rowOff>966997</xdr:rowOff>
    </xdr:to>
    <xdr:pic>
      <xdr:nvPicPr>
        <xdr:cNvPr id="4" name="Imagen 3">
          <a:extLst>
            <a:ext uri="{FF2B5EF4-FFF2-40B4-BE49-F238E27FC236}">
              <a16:creationId xmlns="" xmlns:a16="http://schemas.microsoft.com/office/drawing/2014/main" id="{00000000-0008-0000-0900-000004000000}"/>
            </a:ext>
          </a:extLst>
        </xdr:cNvPr>
        <xdr:cNvPicPr>
          <a:picLocks noChangeAspect="1"/>
        </xdr:cNvPicPr>
      </xdr:nvPicPr>
      <xdr:blipFill>
        <a:blip xmlns:r="http://schemas.openxmlformats.org/officeDocument/2006/relationships" r:embed="rId3"/>
        <a:stretch>
          <a:fillRect/>
        </a:stretch>
      </xdr:blipFill>
      <xdr:spPr>
        <a:xfrm>
          <a:off x="9430371" y="7296150"/>
          <a:ext cx="1603438" cy="681247"/>
        </a:xfrm>
        <a:prstGeom prst="rect">
          <a:avLst/>
        </a:prstGeom>
      </xdr:spPr>
    </xdr:pic>
    <xdr:clientData/>
  </xdr:twoCellAnchor>
  <xdr:twoCellAnchor editAs="oneCell">
    <xdr:from>
      <xdr:col>6</xdr:col>
      <xdr:colOff>84667</xdr:colOff>
      <xdr:row>32</xdr:row>
      <xdr:rowOff>116417</xdr:rowOff>
    </xdr:from>
    <xdr:to>
      <xdr:col>6</xdr:col>
      <xdr:colOff>1644092</xdr:colOff>
      <xdr:row>32</xdr:row>
      <xdr:rowOff>1155187</xdr:rowOff>
    </xdr:to>
    <xdr:pic>
      <xdr:nvPicPr>
        <xdr:cNvPr id="5" name="Imagen 4">
          <a:extLst>
            <a:ext uri="{FF2B5EF4-FFF2-40B4-BE49-F238E27FC236}">
              <a16:creationId xmlns="" xmlns:a16="http://schemas.microsoft.com/office/drawing/2014/main" id="{00000000-0008-0000-0900-000005000000}"/>
            </a:ext>
          </a:extLst>
        </xdr:cNvPr>
        <xdr:cNvPicPr>
          <a:picLocks noChangeAspect="1"/>
        </xdr:cNvPicPr>
      </xdr:nvPicPr>
      <xdr:blipFill>
        <a:blip xmlns:r="http://schemas.openxmlformats.org/officeDocument/2006/relationships" r:embed="rId4"/>
        <a:stretch>
          <a:fillRect/>
        </a:stretch>
      </xdr:blipFill>
      <xdr:spPr>
        <a:xfrm>
          <a:off x="9466792" y="33644417"/>
          <a:ext cx="1559425" cy="1038770"/>
        </a:xfrm>
        <a:prstGeom prst="rect">
          <a:avLst/>
        </a:prstGeom>
      </xdr:spPr>
    </xdr:pic>
    <xdr:clientData/>
  </xdr:twoCellAnchor>
  <xdr:twoCellAnchor editAs="oneCell">
    <xdr:from>
      <xdr:col>6</xdr:col>
      <xdr:colOff>232834</xdr:colOff>
      <xdr:row>33</xdr:row>
      <xdr:rowOff>106878</xdr:rowOff>
    </xdr:from>
    <xdr:to>
      <xdr:col>6</xdr:col>
      <xdr:colOff>1619250</xdr:colOff>
      <xdr:row>33</xdr:row>
      <xdr:rowOff>1219915</xdr:rowOff>
    </xdr:to>
    <xdr:pic>
      <xdr:nvPicPr>
        <xdr:cNvPr id="6" name="Imagen 5">
          <a:extLst>
            <a:ext uri="{FF2B5EF4-FFF2-40B4-BE49-F238E27FC236}">
              <a16:creationId xmlns="" xmlns:a16="http://schemas.microsoft.com/office/drawing/2014/main" id="{00000000-0008-0000-0900-000006000000}"/>
            </a:ext>
          </a:extLst>
        </xdr:cNvPr>
        <xdr:cNvPicPr>
          <a:picLocks noChangeAspect="1"/>
        </xdr:cNvPicPr>
      </xdr:nvPicPr>
      <xdr:blipFill>
        <a:blip xmlns:r="http://schemas.openxmlformats.org/officeDocument/2006/relationships" r:embed="rId5"/>
        <a:stretch>
          <a:fillRect/>
        </a:stretch>
      </xdr:blipFill>
      <xdr:spPr>
        <a:xfrm>
          <a:off x="9614959" y="34901703"/>
          <a:ext cx="1386416" cy="1113037"/>
        </a:xfrm>
        <a:prstGeom prst="rect">
          <a:avLst/>
        </a:prstGeom>
      </xdr:spPr>
    </xdr:pic>
    <xdr:clientData/>
  </xdr:twoCellAnchor>
  <xdr:oneCellAnchor>
    <xdr:from>
      <xdr:col>6</xdr:col>
      <xdr:colOff>48246</xdr:colOff>
      <xdr:row>34</xdr:row>
      <xdr:rowOff>285750</xdr:rowOff>
    </xdr:from>
    <xdr:ext cx="1603438" cy="681247"/>
    <xdr:pic>
      <xdr:nvPicPr>
        <xdr:cNvPr id="7" name="Imagen 6">
          <a:extLst>
            <a:ext uri="{FF2B5EF4-FFF2-40B4-BE49-F238E27FC236}">
              <a16:creationId xmlns="" xmlns:a16="http://schemas.microsoft.com/office/drawing/2014/main" id="{00000000-0008-0000-0900-000007000000}"/>
            </a:ext>
          </a:extLst>
        </xdr:cNvPr>
        <xdr:cNvPicPr>
          <a:picLocks noChangeAspect="1"/>
        </xdr:cNvPicPr>
      </xdr:nvPicPr>
      <xdr:blipFill>
        <a:blip xmlns:r="http://schemas.openxmlformats.org/officeDocument/2006/relationships" r:embed="rId3"/>
        <a:stretch>
          <a:fillRect/>
        </a:stretch>
      </xdr:blipFill>
      <xdr:spPr>
        <a:xfrm>
          <a:off x="9430371" y="36347400"/>
          <a:ext cx="1603438" cy="681247"/>
        </a:xfrm>
        <a:prstGeom prst="rect">
          <a:avLst/>
        </a:prstGeom>
      </xdr:spPr>
    </xdr:pic>
    <xdr:clientData/>
  </xdr:oneCellAnchor>
</xdr:wsDr>
</file>

<file path=xl/drawings/drawing14.xml><?xml version="1.0" encoding="utf-8"?>
<xdr:wsDr xmlns:xdr="http://schemas.openxmlformats.org/drawingml/2006/spreadsheetDrawing" xmlns:a="http://schemas.openxmlformats.org/drawingml/2006/main">
  <xdr:twoCellAnchor editAs="oneCell">
    <xdr:from>
      <xdr:col>6</xdr:col>
      <xdr:colOff>48246</xdr:colOff>
      <xdr:row>16</xdr:row>
      <xdr:rowOff>285750</xdr:rowOff>
    </xdr:from>
    <xdr:to>
      <xdr:col>6</xdr:col>
      <xdr:colOff>1651684</xdr:colOff>
      <xdr:row>16</xdr:row>
      <xdr:rowOff>966997</xdr:rowOff>
    </xdr:to>
    <xdr:pic>
      <xdr:nvPicPr>
        <xdr:cNvPr id="2" name="Imagen 1">
          <a:extLst>
            <a:ext uri="{FF2B5EF4-FFF2-40B4-BE49-F238E27FC236}">
              <a16:creationId xmlns="" xmlns:a16="http://schemas.microsoft.com/office/drawing/2014/main" id="{00000000-0008-0000-0A00-000002000000}"/>
            </a:ext>
          </a:extLst>
        </xdr:cNvPr>
        <xdr:cNvPicPr>
          <a:picLocks noChangeAspect="1"/>
        </xdr:cNvPicPr>
      </xdr:nvPicPr>
      <xdr:blipFill>
        <a:blip xmlns:r="http://schemas.openxmlformats.org/officeDocument/2006/relationships" r:embed="rId1"/>
        <a:stretch>
          <a:fillRect/>
        </a:stretch>
      </xdr:blipFill>
      <xdr:spPr>
        <a:xfrm>
          <a:off x="9468471" y="12877800"/>
          <a:ext cx="1603438" cy="681247"/>
        </a:xfrm>
        <a:prstGeom prst="rect">
          <a:avLst/>
        </a:prstGeom>
      </xdr:spPr>
    </xdr:pic>
    <xdr:clientData/>
  </xdr:twoCellAnchor>
  <xdr:oneCellAnchor>
    <xdr:from>
      <xdr:col>6</xdr:col>
      <xdr:colOff>48246</xdr:colOff>
      <xdr:row>44</xdr:row>
      <xdr:rowOff>285750</xdr:rowOff>
    </xdr:from>
    <xdr:ext cx="1603438" cy="681247"/>
    <xdr:pic>
      <xdr:nvPicPr>
        <xdr:cNvPr id="3" name="Imagen 2">
          <a:extLst>
            <a:ext uri="{FF2B5EF4-FFF2-40B4-BE49-F238E27FC236}">
              <a16:creationId xmlns="" xmlns:a16="http://schemas.microsoft.com/office/drawing/2014/main" id="{00000000-0008-0000-0A00-000003000000}"/>
            </a:ext>
          </a:extLst>
        </xdr:cNvPr>
        <xdr:cNvPicPr>
          <a:picLocks noChangeAspect="1"/>
        </xdr:cNvPicPr>
      </xdr:nvPicPr>
      <xdr:blipFill>
        <a:blip xmlns:r="http://schemas.openxmlformats.org/officeDocument/2006/relationships" r:embed="rId1"/>
        <a:stretch>
          <a:fillRect/>
        </a:stretch>
      </xdr:blipFill>
      <xdr:spPr>
        <a:xfrm>
          <a:off x="9468471" y="46920150"/>
          <a:ext cx="1603438" cy="681247"/>
        </a:xfrm>
        <a:prstGeom prst="rect">
          <a:avLst/>
        </a:prstGeom>
      </xdr:spPr>
    </xdr:pic>
    <xdr:clientData/>
  </xdr:oneCellAnchor>
</xdr:wsDr>
</file>

<file path=xl/drawings/drawing15.xml><?xml version="1.0" encoding="utf-8"?>
<xdr:wsDr xmlns:xdr="http://schemas.openxmlformats.org/drawingml/2006/spreadsheetDrawing" xmlns:a="http://schemas.openxmlformats.org/drawingml/2006/main">
  <xdr:twoCellAnchor editAs="oneCell">
    <xdr:from>
      <xdr:col>16</xdr:col>
      <xdr:colOff>2952750</xdr:colOff>
      <xdr:row>0</xdr:row>
      <xdr:rowOff>95248</xdr:rowOff>
    </xdr:from>
    <xdr:to>
      <xdr:col>16</xdr:col>
      <xdr:colOff>4762500</xdr:colOff>
      <xdr:row>0</xdr:row>
      <xdr:rowOff>721177</xdr:rowOff>
    </xdr:to>
    <xdr:pic>
      <xdr:nvPicPr>
        <xdr:cNvPr id="2" name="Imagen 1">
          <a:extLst>
            <a:ext uri="{FF2B5EF4-FFF2-40B4-BE49-F238E27FC236}">
              <a16:creationId xmlns="" xmlns:a16="http://schemas.microsoft.com/office/drawing/2014/main" id="{00000000-0008-0000-02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2795825" y="95248"/>
          <a:ext cx="1809750" cy="6259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231321</xdr:colOff>
      <xdr:row>0</xdr:row>
      <xdr:rowOff>81644</xdr:rowOff>
    </xdr:from>
    <xdr:to>
      <xdr:col>2</xdr:col>
      <xdr:colOff>258535</xdr:colOff>
      <xdr:row>0</xdr:row>
      <xdr:rowOff>625929</xdr:rowOff>
    </xdr:to>
    <xdr:pic>
      <xdr:nvPicPr>
        <xdr:cNvPr id="3" name="0 Imagen">
          <a:extLst>
            <a:ext uri="{FF2B5EF4-FFF2-40B4-BE49-F238E27FC236}">
              <a16:creationId xmlns="" xmlns:a16="http://schemas.microsoft.com/office/drawing/2014/main" id="{00000000-0008-0000-0200-000005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012621" y="81644"/>
          <a:ext cx="1370239" cy="544285"/>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979714</xdr:colOff>
      <xdr:row>0</xdr:row>
      <xdr:rowOff>149679</xdr:rowOff>
    </xdr:from>
    <xdr:to>
      <xdr:col>2</xdr:col>
      <xdr:colOff>804817</xdr:colOff>
      <xdr:row>0</xdr:row>
      <xdr:rowOff>555444</xdr:rowOff>
    </xdr:to>
    <xdr:pic>
      <xdr:nvPicPr>
        <xdr:cNvPr id="2" name="0 Imagen">
          <a:extLst>
            <a:ext uri="{FF2B5EF4-FFF2-40B4-BE49-F238E27FC236}">
              <a16:creationId xmlns="" xmlns:a16="http://schemas.microsoft.com/office/drawing/2014/main" id="{00000000-0008-0000-0100-000006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22714" y="149679"/>
          <a:ext cx="1168128" cy="405765"/>
        </a:xfrm>
        <a:prstGeom prst="rect">
          <a:avLst/>
        </a:prstGeom>
      </xdr:spPr>
    </xdr:pic>
    <xdr:clientData/>
  </xdr:twoCellAnchor>
  <xdr:twoCellAnchor editAs="oneCell">
    <xdr:from>
      <xdr:col>16</xdr:col>
      <xdr:colOff>2707821</xdr:colOff>
      <xdr:row>0</xdr:row>
      <xdr:rowOff>108857</xdr:rowOff>
    </xdr:from>
    <xdr:to>
      <xdr:col>16</xdr:col>
      <xdr:colOff>4313464</xdr:colOff>
      <xdr:row>0</xdr:row>
      <xdr:rowOff>653143</xdr:rowOff>
    </xdr:to>
    <xdr:pic>
      <xdr:nvPicPr>
        <xdr:cNvPr id="3" name="Imagen 2">
          <a:extLst>
            <a:ext uri="{FF2B5EF4-FFF2-40B4-BE49-F238E27FC236}">
              <a16:creationId xmlns="" xmlns:a16="http://schemas.microsoft.com/office/drawing/2014/main" id="{00000000-0008-0000-0100-000007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474446" y="108857"/>
          <a:ext cx="1605643" cy="5442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1469572</xdr:colOff>
      <xdr:row>0</xdr:row>
      <xdr:rowOff>122464</xdr:rowOff>
    </xdr:from>
    <xdr:to>
      <xdr:col>2</xdr:col>
      <xdr:colOff>843643</xdr:colOff>
      <xdr:row>0</xdr:row>
      <xdr:rowOff>666749</xdr:rowOff>
    </xdr:to>
    <xdr:pic>
      <xdr:nvPicPr>
        <xdr:cNvPr id="2" name="0 Imagen">
          <a:extLst>
            <a:ext uri="{FF2B5EF4-FFF2-40B4-BE49-F238E27FC236}">
              <a16:creationId xmlns="" xmlns:a16="http://schemas.microsoft.com/office/drawing/2014/main" id="{00000000-0008-0000-03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555547" y="122464"/>
          <a:ext cx="1374321" cy="544285"/>
        </a:xfrm>
        <a:prstGeom prst="rect">
          <a:avLst/>
        </a:prstGeom>
      </xdr:spPr>
    </xdr:pic>
    <xdr:clientData/>
  </xdr:twoCellAnchor>
  <xdr:twoCellAnchor editAs="oneCell">
    <xdr:from>
      <xdr:col>16</xdr:col>
      <xdr:colOff>2979965</xdr:colOff>
      <xdr:row>0</xdr:row>
      <xdr:rowOff>68036</xdr:rowOff>
    </xdr:from>
    <xdr:to>
      <xdr:col>16</xdr:col>
      <xdr:colOff>4776107</xdr:colOff>
      <xdr:row>0</xdr:row>
      <xdr:rowOff>680356</xdr:rowOff>
    </xdr:to>
    <xdr:pic>
      <xdr:nvPicPr>
        <xdr:cNvPr id="3" name="Imagen 2">
          <a:extLst>
            <a:ext uri="{FF2B5EF4-FFF2-40B4-BE49-F238E27FC236}">
              <a16:creationId xmlns="" xmlns:a16="http://schemas.microsoft.com/office/drawing/2014/main" id="{00000000-0008-0000-0300-000005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1422865" y="68036"/>
          <a:ext cx="1796142" cy="612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1319893</xdr:colOff>
      <xdr:row>0</xdr:row>
      <xdr:rowOff>122464</xdr:rowOff>
    </xdr:from>
    <xdr:to>
      <xdr:col>2</xdr:col>
      <xdr:colOff>693964</xdr:colOff>
      <xdr:row>0</xdr:row>
      <xdr:rowOff>666749</xdr:rowOff>
    </xdr:to>
    <xdr:pic>
      <xdr:nvPicPr>
        <xdr:cNvPr id="2" name="0 Imagen">
          <a:extLst>
            <a:ext uri="{FF2B5EF4-FFF2-40B4-BE49-F238E27FC236}">
              <a16:creationId xmlns="" xmlns:a16="http://schemas.microsoft.com/office/drawing/2014/main" id="{00000000-0008-0000-04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405868" y="122464"/>
          <a:ext cx="1374321" cy="544285"/>
        </a:xfrm>
        <a:prstGeom prst="rect">
          <a:avLst/>
        </a:prstGeom>
      </xdr:spPr>
    </xdr:pic>
    <xdr:clientData/>
  </xdr:twoCellAnchor>
  <xdr:twoCellAnchor editAs="oneCell">
    <xdr:from>
      <xdr:col>17</xdr:col>
      <xdr:colOff>3048001</xdr:colOff>
      <xdr:row>0</xdr:row>
      <xdr:rowOff>0</xdr:rowOff>
    </xdr:from>
    <xdr:to>
      <xdr:col>17</xdr:col>
      <xdr:colOff>4844143</xdr:colOff>
      <xdr:row>0</xdr:row>
      <xdr:rowOff>612320</xdr:rowOff>
    </xdr:to>
    <xdr:pic>
      <xdr:nvPicPr>
        <xdr:cNvPr id="3" name="Imagen 2">
          <a:extLst>
            <a:ext uri="{FF2B5EF4-FFF2-40B4-BE49-F238E27FC236}">
              <a16:creationId xmlns="" xmlns:a16="http://schemas.microsoft.com/office/drawing/2014/main" id="{00000000-0008-0000-0400-000005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5053251" y="0"/>
          <a:ext cx="1796142" cy="612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oneCellAnchor>
    <xdr:from>
      <xdr:col>17</xdr:col>
      <xdr:colOff>1994647</xdr:colOff>
      <xdr:row>3</xdr:row>
      <xdr:rowOff>44824</xdr:rowOff>
    </xdr:from>
    <xdr:ext cx="2109839" cy="647758"/>
    <xdr:pic>
      <xdr:nvPicPr>
        <xdr:cNvPr id="2" name="Imagen 1">
          <a:extLst>
            <a:ext uri="{FF2B5EF4-FFF2-40B4-BE49-F238E27FC236}">
              <a16:creationId xmlns:a16="http://schemas.microsoft.com/office/drawing/2014/main" xmlns="" id="{00000000-0008-0000-0100-000005000000}"/>
            </a:ext>
          </a:extLst>
        </xdr:cNvPr>
        <xdr:cNvPicPr>
          <a:picLocks noChangeAspect="1"/>
        </xdr:cNvPicPr>
      </xdr:nvPicPr>
      <xdr:blipFill>
        <a:blip xmlns:r="http://schemas.openxmlformats.org/officeDocument/2006/relationships" r:embed="rId1"/>
        <a:stretch>
          <a:fillRect/>
        </a:stretch>
      </xdr:blipFill>
      <xdr:spPr>
        <a:xfrm>
          <a:off x="37208572" y="44824"/>
          <a:ext cx="2109839" cy="647758"/>
        </a:xfrm>
        <a:prstGeom prst="rect">
          <a:avLst/>
        </a:prstGeom>
      </xdr:spPr>
    </xdr:pic>
    <xdr:clientData/>
  </xdr:oneCellAnchor>
  <xdr:oneCellAnchor>
    <xdr:from>
      <xdr:col>1</xdr:col>
      <xdr:colOff>829235</xdr:colOff>
      <xdr:row>3</xdr:row>
      <xdr:rowOff>33617</xdr:rowOff>
    </xdr:from>
    <xdr:ext cx="1650031" cy="707885"/>
    <xdr:pic>
      <xdr:nvPicPr>
        <xdr:cNvPr id="3" name="Imagen 2">
          <a:extLst>
            <a:ext uri="{FF2B5EF4-FFF2-40B4-BE49-F238E27FC236}">
              <a16:creationId xmlns:a16="http://schemas.microsoft.com/office/drawing/2014/main" xmlns="" id="{00000000-0008-0000-0100-000006000000}"/>
            </a:ext>
          </a:extLst>
        </xdr:cNvPr>
        <xdr:cNvPicPr>
          <a:picLocks noChangeAspect="1"/>
        </xdr:cNvPicPr>
      </xdr:nvPicPr>
      <xdr:blipFill>
        <a:blip xmlns:r="http://schemas.openxmlformats.org/officeDocument/2006/relationships" r:embed="rId2"/>
        <a:stretch>
          <a:fillRect/>
        </a:stretch>
      </xdr:blipFill>
      <xdr:spPr>
        <a:xfrm>
          <a:off x="1991285" y="33617"/>
          <a:ext cx="1650031" cy="707885"/>
        </a:xfrm>
        <a:prstGeom prst="rect">
          <a:avLst/>
        </a:prstGeom>
      </xdr:spPr>
    </xdr:pic>
    <xdr:clientData/>
  </xdr:oneCellAnchor>
  <xdr:oneCellAnchor>
    <xdr:from>
      <xdr:col>17</xdr:col>
      <xdr:colOff>59532</xdr:colOff>
      <xdr:row>76</xdr:row>
      <xdr:rowOff>2607469</xdr:rowOff>
    </xdr:from>
    <xdr:ext cx="6977063" cy="747705"/>
    <xdr:pic>
      <xdr:nvPicPr>
        <xdr:cNvPr id="4" name="Imagen 3">
          <a:extLst>
            <a:ext uri="{FF2B5EF4-FFF2-40B4-BE49-F238E27FC236}">
              <a16:creationId xmlns:a16="http://schemas.microsoft.com/office/drawing/2014/main" xmlns="" id="{00000000-0008-0000-0100-000002000000}"/>
            </a:ext>
          </a:extLst>
        </xdr:cNvPr>
        <xdr:cNvPicPr>
          <a:picLocks noChangeAspect="1"/>
        </xdr:cNvPicPr>
      </xdr:nvPicPr>
      <xdr:blipFill>
        <a:blip xmlns:r="http://schemas.openxmlformats.org/officeDocument/2006/relationships" r:embed="rId3"/>
        <a:stretch>
          <a:fillRect/>
        </a:stretch>
      </xdr:blipFill>
      <xdr:spPr>
        <a:xfrm>
          <a:off x="35273457" y="150768844"/>
          <a:ext cx="6977063" cy="747705"/>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13</xdr:col>
      <xdr:colOff>138546</xdr:colOff>
      <xdr:row>45</xdr:row>
      <xdr:rowOff>710047</xdr:rowOff>
    </xdr:from>
    <xdr:to>
      <xdr:col>13</xdr:col>
      <xdr:colOff>3117272</xdr:colOff>
      <xdr:row>45</xdr:row>
      <xdr:rowOff>3119017</xdr:rowOff>
    </xdr:to>
    <xdr:pic>
      <xdr:nvPicPr>
        <xdr:cNvPr id="2" name="Imagen 1">
          <a:extLst>
            <a:ext uri="{FF2B5EF4-FFF2-40B4-BE49-F238E27FC236}">
              <a16:creationId xmlns=""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428171" y="115972072"/>
          <a:ext cx="2978726" cy="24089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412750</xdr:colOff>
      <xdr:row>0</xdr:row>
      <xdr:rowOff>111124</xdr:rowOff>
    </xdr:from>
    <xdr:ext cx="2032000" cy="875907"/>
    <xdr:pic>
      <xdr:nvPicPr>
        <xdr:cNvPr id="3" name="Imagen 2">
          <a:extLst>
            <a:ext uri="{FF2B5EF4-FFF2-40B4-BE49-F238E27FC236}">
              <a16:creationId xmlns="" xmlns:a16="http://schemas.microsoft.com/office/drawing/2014/main" id="{DC8A1C45-E46C-4F28-BA02-63E00519EE6D}"/>
            </a:ext>
          </a:extLst>
        </xdr:cNvPr>
        <xdr:cNvPicPr>
          <a:picLocks noChangeAspect="1"/>
        </xdr:cNvPicPr>
      </xdr:nvPicPr>
      <xdr:blipFill>
        <a:blip xmlns:r="http://schemas.openxmlformats.org/officeDocument/2006/relationships" r:embed="rId2"/>
        <a:stretch>
          <a:fillRect/>
        </a:stretch>
      </xdr:blipFill>
      <xdr:spPr>
        <a:xfrm>
          <a:off x="3432175" y="111124"/>
          <a:ext cx="2032000" cy="875907"/>
        </a:xfrm>
        <a:prstGeom prst="rect">
          <a:avLst/>
        </a:prstGeom>
      </xdr:spPr>
    </xdr:pic>
    <xdr:clientData/>
  </xdr:oneCellAnchor>
  <xdr:oneCellAnchor>
    <xdr:from>
      <xdr:col>16</xdr:col>
      <xdr:colOff>2571750</xdr:colOff>
      <xdr:row>0</xdr:row>
      <xdr:rowOff>15875</xdr:rowOff>
    </xdr:from>
    <xdr:ext cx="2857500" cy="884892"/>
    <xdr:pic>
      <xdr:nvPicPr>
        <xdr:cNvPr id="4" name="Imagen 3">
          <a:extLst>
            <a:ext uri="{FF2B5EF4-FFF2-40B4-BE49-F238E27FC236}">
              <a16:creationId xmlns="" xmlns:a16="http://schemas.microsoft.com/office/drawing/2014/main" id="{15E50D35-99A3-41E6-BF0B-D0DE25893305}"/>
            </a:ext>
          </a:extLst>
        </xdr:cNvPr>
        <xdr:cNvPicPr>
          <a:picLocks noChangeAspect="1"/>
        </xdr:cNvPicPr>
      </xdr:nvPicPr>
      <xdr:blipFill>
        <a:blip xmlns:r="http://schemas.openxmlformats.org/officeDocument/2006/relationships" r:embed="rId3"/>
        <a:stretch>
          <a:fillRect/>
        </a:stretch>
      </xdr:blipFill>
      <xdr:spPr>
        <a:xfrm>
          <a:off x="51720750" y="15875"/>
          <a:ext cx="2857500" cy="884892"/>
        </a:xfrm>
        <a:prstGeom prst="rect">
          <a:avLst/>
        </a:prstGeom>
      </xdr:spPr>
    </xdr:pic>
    <xdr:clientData/>
  </xdr:oneCellAnchor>
</xdr:wsDr>
</file>

<file path=xl/drawings/drawing20.xml><?xml version="1.0" encoding="utf-8"?>
<xdr:wsDr xmlns:xdr="http://schemas.openxmlformats.org/drawingml/2006/spreadsheetDrawing" xmlns:a="http://schemas.openxmlformats.org/drawingml/2006/main">
  <xdr:twoCellAnchor editAs="oneCell">
    <xdr:from>
      <xdr:col>16</xdr:col>
      <xdr:colOff>2017059</xdr:colOff>
      <xdr:row>0</xdr:row>
      <xdr:rowOff>44824</xdr:rowOff>
    </xdr:from>
    <xdr:to>
      <xdr:col>16</xdr:col>
      <xdr:colOff>3978088</xdr:colOff>
      <xdr:row>0</xdr:row>
      <xdr:rowOff>652103</xdr:rowOff>
    </xdr:to>
    <xdr:pic>
      <xdr:nvPicPr>
        <xdr:cNvPr id="2" name="Imagen 1">
          <a:extLst>
            <a:ext uri="{FF2B5EF4-FFF2-40B4-BE49-F238E27FC236}">
              <a16:creationId xmlns:a16="http://schemas.microsoft.com/office/drawing/2014/main" xmlns="" id="{00000000-0008-0000-0500-000005000000}"/>
            </a:ext>
          </a:extLst>
        </xdr:cNvPr>
        <xdr:cNvPicPr>
          <a:picLocks noChangeAspect="1"/>
        </xdr:cNvPicPr>
      </xdr:nvPicPr>
      <xdr:blipFill>
        <a:blip xmlns:r="http://schemas.openxmlformats.org/officeDocument/2006/relationships" r:embed="rId1"/>
        <a:stretch>
          <a:fillRect/>
        </a:stretch>
      </xdr:blipFill>
      <xdr:spPr>
        <a:xfrm>
          <a:off x="44889084" y="44824"/>
          <a:ext cx="1961029" cy="607279"/>
        </a:xfrm>
        <a:prstGeom prst="rect">
          <a:avLst/>
        </a:prstGeom>
      </xdr:spPr>
    </xdr:pic>
    <xdr:clientData/>
  </xdr:twoCellAnchor>
  <xdr:twoCellAnchor editAs="oneCell">
    <xdr:from>
      <xdr:col>2</xdr:col>
      <xdr:colOff>526678</xdr:colOff>
      <xdr:row>0</xdr:row>
      <xdr:rowOff>0</xdr:rowOff>
    </xdr:from>
    <xdr:to>
      <xdr:col>3</xdr:col>
      <xdr:colOff>646580</xdr:colOff>
      <xdr:row>0</xdr:row>
      <xdr:rowOff>633244</xdr:rowOff>
    </xdr:to>
    <xdr:pic>
      <xdr:nvPicPr>
        <xdr:cNvPr id="3" name="Imagen 2">
          <a:extLst>
            <a:ext uri="{FF2B5EF4-FFF2-40B4-BE49-F238E27FC236}">
              <a16:creationId xmlns:a16="http://schemas.microsoft.com/office/drawing/2014/main" xmlns="" id="{00000000-0008-0000-0500-000006000000}"/>
            </a:ext>
          </a:extLst>
        </xdr:cNvPr>
        <xdr:cNvPicPr>
          <a:picLocks noChangeAspect="1"/>
        </xdr:cNvPicPr>
      </xdr:nvPicPr>
      <xdr:blipFill>
        <a:blip xmlns:r="http://schemas.openxmlformats.org/officeDocument/2006/relationships" r:embed="rId2"/>
        <a:stretch>
          <a:fillRect/>
        </a:stretch>
      </xdr:blipFill>
      <xdr:spPr>
        <a:xfrm>
          <a:off x="4241428" y="0"/>
          <a:ext cx="1472452" cy="633244"/>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oneCellAnchor>
    <xdr:from>
      <xdr:col>16</xdr:col>
      <xdr:colOff>806023</xdr:colOff>
      <xdr:row>6</xdr:row>
      <xdr:rowOff>99252</xdr:rowOff>
    </xdr:from>
    <xdr:ext cx="1961029" cy="607279"/>
    <xdr:pic>
      <xdr:nvPicPr>
        <xdr:cNvPr id="2" name="Imagen 1">
          <a:extLst>
            <a:ext uri="{FF2B5EF4-FFF2-40B4-BE49-F238E27FC236}">
              <a16:creationId xmlns:a16="http://schemas.microsoft.com/office/drawing/2014/main" xmlns="" id="{831B9A12-BCFF-483A-A617-1BB1944CDEE1}"/>
            </a:ext>
          </a:extLst>
        </xdr:cNvPr>
        <xdr:cNvPicPr>
          <a:picLocks noChangeAspect="1"/>
        </xdr:cNvPicPr>
      </xdr:nvPicPr>
      <xdr:blipFill>
        <a:blip xmlns:r="http://schemas.openxmlformats.org/officeDocument/2006/relationships" r:embed="rId1"/>
        <a:stretch>
          <a:fillRect/>
        </a:stretch>
      </xdr:blipFill>
      <xdr:spPr>
        <a:xfrm>
          <a:off x="38658373" y="99252"/>
          <a:ext cx="1961029" cy="607279"/>
        </a:xfrm>
        <a:prstGeom prst="rect">
          <a:avLst/>
        </a:prstGeom>
      </xdr:spPr>
    </xdr:pic>
    <xdr:clientData/>
  </xdr:oneCellAnchor>
  <xdr:oneCellAnchor>
    <xdr:from>
      <xdr:col>1</xdr:col>
      <xdr:colOff>771606</xdr:colOff>
      <xdr:row>6</xdr:row>
      <xdr:rowOff>68035</xdr:rowOff>
    </xdr:from>
    <xdr:ext cx="1469051" cy="633244"/>
    <xdr:pic>
      <xdr:nvPicPr>
        <xdr:cNvPr id="3" name="Imagen 2">
          <a:extLst>
            <a:ext uri="{FF2B5EF4-FFF2-40B4-BE49-F238E27FC236}">
              <a16:creationId xmlns:a16="http://schemas.microsoft.com/office/drawing/2014/main" xmlns="" id="{03DBE7EA-C8AE-4C16-99FE-298667C8E454}"/>
            </a:ext>
          </a:extLst>
        </xdr:cNvPr>
        <xdr:cNvPicPr>
          <a:picLocks noChangeAspect="1"/>
        </xdr:cNvPicPr>
      </xdr:nvPicPr>
      <xdr:blipFill>
        <a:blip xmlns:r="http://schemas.openxmlformats.org/officeDocument/2006/relationships" r:embed="rId2"/>
        <a:stretch>
          <a:fillRect/>
        </a:stretch>
      </xdr:blipFill>
      <xdr:spPr>
        <a:xfrm>
          <a:off x="2819481" y="68035"/>
          <a:ext cx="1469051" cy="633244"/>
        </a:xfrm>
        <a:prstGeom prst="rect">
          <a:avLst/>
        </a:prstGeom>
      </xdr:spPr>
    </xdr:pic>
    <xdr:clientData/>
  </xdr:oneCellAnchor>
  <xdr:twoCellAnchor editAs="oneCell">
    <xdr:from>
      <xdr:col>16</xdr:col>
      <xdr:colOff>428624</xdr:colOff>
      <xdr:row>50</xdr:row>
      <xdr:rowOff>2238375</xdr:rowOff>
    </xdr:from>
    <xdr:to>
      <xdr:col>16</xdr:col>
      <xdr:colOff>8197320</xdr:colOff>
      <xdr:row>51</xdr:row>
      <xdr:rowOff>894925</xdr:rowOff>
    </xdr:to>
    <xdr:pic>
      <xdr:nvPicPr>
        <xdr:cNvPr id="4" name="Imagen 3">
          <a:extLst>
            <a:ext uri="{FF2B5EF4-FFF2-40B4-BE49-F238E27FC236}">
              <a16:creationId xmlns:a16="http://schemas.microsoft.com/office/drawing/2014/main" xmlns="" id="{E68E4C2E-CCE1-4F4D-A452-4F3EC99FD906}"/>
            </a:ext>
          </a:extLst>
        </xdr:cNvPr>
        <xdr:cNvPicPr>
          <a:picLocks noChangeAspect="1"/>
        </xdr:cNvPicPr>
      </xdr:nvPicPr>
      <xdr:blipFill>
        <a:blip xmlns:r="http://schemas.openxmlformats.org/officeDocument/2006/relationships" r:embed="rId3"/>
        <a:stretch>
          <a:fillRect/>
        </a:stretch>
      </xdr:blipFill>
      <xdr:spPr>
        <a:xfrm>
          <a:off x="38280974" y="100764975"/>
          <a:ext cx="7768696" cy="1275925"/>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14</xdr:col>
      <xdr:colOff>5262562</xdr:colOff>
      <xdr:row>0</xdr:row>
      <xdr:rowOff>47625</xdr:rowOff>
    </xdr:from>
    <xdr:to>
      <xdr:col>14</xdr:col>
      <xdr:colOff>7666089</xdr:colOff>
      <xdr:row>0</xdr:row>
      <xdr:rowOff>695383</xdr:rowOff>
    </xdr:to>
    <xdr:pic>
      <xdr:nvPicPr>
        <xdr:cNvPr id="2" name="Imagen 1">
          <a:extLst>
            <a:ext uri="{FF2B5EF4-FFF2-40B4-BE49-F238E27FC236}">
              <a16:creationId xmlns:a16="http://schemas.microsoft.com/office/drawing/2014/main" xmlns="" id="{00000000-0008-0000-0100-000003000000}"/>
            </a:ext>
          </a:extLst>
        </xdr:cNvPr>
        <xdr:cNvPicPr>
          <a:picLocks noChangeAspect="1"/>
        </xdr:cNvPicPr>
      </xdr:nvPicPr>
      <xdr:blipFill>
        <a:blip xmlns:r="http://schemas.openxmlformats.org/officeDocument/2006/relationships" r:embed="rId1"/>
        <a:stretch>
          <a:fillRect/>
        </a:stretch>
      </xdr:blipFill>
      <xdr:spPr>
        <a:xfrm>
          <a:off x="30532387" y="47625"/>
          <a:ext cx="2403527" cy="647758"/>
        </a:xfrm>
        <a:prstGeom prst="rect">
          <a:avLst/>
        </a:prstGeom>
      </xdr:spPr>
    </xdr:pic>
    <xdr:clientData/>
  </xdr:twoCellAnchor>
  <xdr:twoCellAnchor editAs="oneCell">
    <xdr:from>
      <xdr:col>1</xdr:col>
      <xdr:colOff>1061359</xdr:colOff>
      <xdr:row>0</xdr:row>
      <xdr:rowOff>0</xdr:rowOff>
    </xdr:from>
    <xdr:to>
      <xdr:col>3</xdr:col>
      <xdr:colOff>299358</xdr:colOff>
      <xdr:row>0</xdr:row>
      <xdr:rowOff>692790</xdr:rowOff>
    </xdr:to>
    <xdr:pic>
      <xdr:nvPicPr>
        <xdr:cNvPr id="3" name="Imagen 2">
          <a:extLst>
            <a:ext uri="{FF2B5EF4-FFF2-40B4-BE49-F238E27FC236}">
              <a16:creationId xmlns="" xmlns:a16="http://schemas.microsoft.com/office/drawing/2014/main" id="{00000000-0008-0000-0000-000006000000}"/>
            </a:ext>
          </a:extLst>
        </xdr:cNvPr>
        <xdr:cNvPicPr>
          <a:picLocks noChangeAspect="1"/>
        </xdr:cNvPicPr>
      </xdr:nvPicPr>
      <xdr:blipFill>
        <a:blip xmlns:r="http://schemas.openxmlformats.org/officeDocument/2006/relationships" r:embed="rId2"/>
        <a:stretch>
          <a:fillRect/>
        </a:stretch>
      </xdr:blipFill>
      <xdr:spPr>
        <a:xfrm>
          <a:off x="2042434" y="0"/>
          <a:ext cx="1600199" cy="69279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16</xdr:col>
      <xdr:colOff>2337951</xdr:colOff>
      <xdr:row>48</xdr:row>
      <xdr:rowOff>3366850</xdr:rowOff>
    </xdr:from>
    <xdr:to>
      <xdr:col>16</xdr:col>
      <xdr:colOff>4808101</xdr:colOff>
      <xdr:row>48</xdr:row>
      <xdr:rowOff>3773250</xdr:rowOff>
    </xdr:to>
    <xdr:pic>
      <xdr:nvPicPr>
        <xdr:cNvPr id="2" name="Imagen 1">
          <a:extLst>
            <a:ext uri="{FF2B5EF4-FFF2-40B4-BE49-F238E27FC236}">
              <a16:creationId xmlns:a16="http://schemas.microsoft.com/office/drawing/2014/main" xmlns="" id="{12416249-AADB-25BB-1D62-3362DA513D8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6294576" y="102303025"/>
          <a:ext cx="2470150" cy="406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16</xdr:col>
      <xdr:colOff>2281908</xdr:colOff>
      <xdr:row>48</xdr:row>
      <xdr:rowOff>2309150</xdr:rowOff>
    </xdr:from>
    <xdr:to>
      <xdr:col>16</xdr:col>
      <xdr:colOff>4872708</xdr:colOff>
      <xdr:row>48</xdr:row>
      <xdr:rowOff>2715550</xdr:rowOff>
    </xdr:to>
    <xdr:pic>
      <xdr:nvPicPr>
        <xdr:cNvPr id="3" name="Imagen 2">
          <a:extLst>
            <a:ext uri="{FF2B5EF4-FFF2-40B4-BE49-F238E27FC236}">
              <a16:creationId xmlns:a16="http://schemas.microsoft.com/office/drawing/2014/main" xmlns="" id="{BFA98E65-2374-7755-8CED-B10464905259}"/>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6238533" y="101245325"/>
          <a:ext cx="2590800" cy="406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16</xdr:col>
      <xdr:colOff>2011578</xdr:colOff>
      <xdr:row>48</xdr:row>
      <xdr:rowOff>1236051</xdr:rowOff>
    </xdr:from>
    <xdr:to>
      <xdr:col>16</xdr:col>
      <xdr:colOff>4938928</xdr:colOff>
      <xdr:row>48</xdr:row>
      <xdr:rowOff>1642451</xdr:rowOff>
    </xdr:to>
    <xdr:pic>
      <xdr:nvPicPr>
        <xdr:cNvPr id="4" name="Imagen 3">
          <a:extLst>
            <a:ext uri="{FF2B5EF4-FFF2-40B4-BE49-F238E27FC236}">
              <a16:creationId xmlns:a16="http://schemas.microsoft.com/office/drawing/2014/main" xmlns="" id="{3D9ED5A6-72E1-B597-0CC1-5331EDF6DF1A}"/>
            </a:ext>
          </a:extLst>
        </xdr:cNvPr>
        <xdr:cNvPicPr>
          <a:picLocks noChangeAspect="1" noChangeArrowheads="1"/>
        </xdr:cNvPicPr>
      </xdr:nvPicPr>
      <xdr:blipFill>
        <a:blip xmlns:r="http://schemas.openxmlformats.org/officeDocument/2006/relationships" r:embed="rId3">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5968203" y="100172226"/>
          <a:ext cx="2927350" cy="406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898071</xdr:colOff>
      <xdr:row>0</xdr:row>
      <xdr:rowOff>0</xdr:rowOff>
    </xdr:from>
    <xdr:ext cx="1678781" cy="723650"/>
    <xdr:pic>
      <xdr:nvPicPr>
        <xdr:cNvPr id="5" name="Imagen 4">
          <a:extLst>
            <a:ext uri="{FF2B5EF4-FFF2-40B4-BE49-F238E27FC236}">
              <a16:creationId xmlns="" xmlns:a16="http://schemas.microsoft.com/office/drawing/2014/main" id="{DC8A1C45-E46C-4F28-BA02-63E00519EE6D}"/>
            </a:ext>
          </a:extLst>
        </xdr:cNvPr>
        <xdr:cNvPicPr>
          <a:picLocks noChangeAspect="1"/>
        </xdr:cNvPicPr>
      </xdr:nvPicPr>
      <xdr:blipFill>
        <a:blip xmlns:r="http://schemas.openxmlformats.org/officeDocument/2006/relationships" r:embed="rId4"/>
        <a:stretch>
          <a:fillRect/>
        </a:stretch>
      </xdr:blipFill>
      <xdr:spPr>
        <a:xfrm>
          <a:off x="2412546" y="0"/>
          <a:ext cx="1678781" cy="723650"/>
        </a:xfrm>
        <a:prstGeom prst="rect">
          <a:avLst/>
        </a:prstGeom>
      </xdr:spPr>
    </xdr:pic>
    <xdr:clientData/>
  </xdr:oneCellAnchor>
  <xdr:oneCellAnchor>
    <xdr:from>
      <xdr:col>16</xdr:col>
      <xdr:colOff>2449285</xdr:colOff>
      <xdr:row>0</xdr:row>
      <xdr:rowOff>1</xdr:rowOff>
    </xdr:from>
    <xdr:ext cx="2136322" cy="661562"/>
    <xdr:pic>
      <xdr:nvPicPr>
        <xdr:cNvPr id="6" name="Imagen 5">
          <a:extLst>
            <a:ext uri="{FF2B5EF4-FFF2-40B4-BE49-F238E27FC236}">
              <a16:creationId xmlns="" xmlns:a16="http://schemas.microsoft.com/office/drawing/2014/main" id="{15E50D35-99A3-41E6-BF0B-D0DE25893305}"/>
            </a:ext>
          </a:extLst>
        </xdr:cNvPr>
        <xdr:cNvPicPr>
          <a:picLocks noChangeAspect="1"/>
        </xdr:cNvPicPr>
      </xdr:nvPicPr>
      <xdr:blipFill>
        <a:blip xmlns:r="http://schemas.openxmlformats.org/officeDocument/2006/relationships" r:embed="rId5"/>
        <a:stretch>
          <a:fillRect/>
        </a:stretch>
      </xdr:blipFill>
      <xdr:spPr>
        <a:xfrm>
          <a:off x="36405910" y="1"/>
          <a:ext cx="2136322" cy="661562"/>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oneCellAnchor>
    <xdr:from>
      <xdr:col>16</xdr:col>
      <xdr:colOff>4218214</xdr:colOff>
      <xdr:row>0</xdr:row>
      <xdr:rowOff>0</xdr:rowOff>
    </xdr:from>
    <xdr:ext cx="2136322" cy="661562"/>
    <xdr:pic>
      <xdr:nvPicPr>
        <xdr:cNvPr id="2" name="Imagen 1">
          <a:extLst>
            <a:ext uri="{FF2B5EF4-FFF2-40B4-BE49-F238E27FC236}">
              <a16:creationId xmlns="" xmlns:a16="http://schemas.microsoft.com/office/drawing/2014/main" id="{15E50D35-99A3-41E6-BF0B-D0DE25893305}"/>
            </a:ext>
          </a:extLst>
        </xdr:cNvPr>
        <xdr:cNvPicPr>
          <a:picLocks noChangeAspect="1"/>
        </xdr:cNvPicPr>
      </xdr:nvPicPr>
      <xdr:blipFill>
        <a:blip xmlns:r="http://schemas.openxmlformats.org/officeDocument/2006/relationships" r:embed="rId1"/>
        <a:stretch>
          <a:fillRect/>
        </a:stretch>
      </xdr:blipFill>
      <xdr:spPr>
        <a:xfrm>
          <a:off x="38079589" y="0"/>
          <a:ext cx="2136322" cy="661562"/>
        </a:xfrm>
        <a:prstGeom prst="rect">
          <a:avLst/>
        </a:prstGeom>
      </xdr:spPr>
    </xdr:pic>
    <xdr:clientData/>
  </xdr:oneCellAnchor>
  <xdr:oneCellAnchor>
    <xdr:from>
      <xdr:col>1</xdr:col>
      <xdr:colOff>394607</xdr:colOff>
      <xdr:row>0</xdr:row>
      <xdr:rowOff>0</xdr:rowOff>
    </xdr:from>
    <xdr:ext cx="1678781" cy="723650"/>
    <xdr:pic>
      <xdr:nvPicPr>
        <xdr:cNvPr id="3" name="Imagen 2">
          <a:extLst>
            <a:ext uri="{FF2B5EF4-FFF2-40B4-BE49-F238E27FC236}">
              <a16:creationId xmlns="" xmlns:a16="http://schemas.microsoft.com/office/drawing/2014/main" id="{DC8A1C45-E46C-4F28-BA02-63E00519EE6D}"/>
            </a:ext>
          </a:extLst>
        </xdr:cNvPr>
        <xdr:cNvPicPr>
          <a:picLocks noChangeAspect="1"/>
        </xdr:cNvPicPr>
      </xdr:nvPicPr>
      <xdr:blipFill>
        <a:blip xmlns:r="http://schemas.openxmlformats.org/officeDocument/2006/relationships" r:embed="rId2"/>
        <a:stretch>
          <a:fillRect/>
        </a:stretch>
      </xdr:blipFill>
      <xdr:spPr>
        <a:xfrm>
          <a:off x="2175782" y="0"/>
          <a:ext cx="1678781" cy="723650"/>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oneCellAnchor>
    <xdr:from>
      <xdr:col>1</xdr:col>
      <xdr:colOff>635000</xdr:colOff>
      <xdr:row>0</xdr:row>
      <xdr:rowOff>0</xdr:rowOff>
    </xdr:from>
    <xdr:ext cx="1678781" cy="723650"/>
    <xdr:pic>
      <xdr:nvPicPr>
        <xdr:cNvPr id="2" name="Imagen 1">
          <a:extLst>
            <a:ext uri="{FF2B5EF4-FFF2-40B4-BE49-F238E27FC236}">
              <a16:creationId xmlns="" xmlns:a16="http://schemas.microsoft.com/office/drawing/2014/main" id="{DC8A1C45-E46C-4F28-BA02-63E00519EE6D}"/>
            </a:ext>
          </a:extLst>
        </xdr:cNvPr>
        <xdr:cNvPicPr>
          <a:picLocks noChangeAspect="1"/>
        </xdr:cNvPicPr>
      </xdr:nvPicPr>
      <xdr:blipFill>
        <a:blip xmlns:r="http://schemas.openxmlformats.org/officeDocument/2006/relationships" r:embed="rId1"/>
        <a:stretch>
          <a:fillRect/>
        </a:stretch>
      </xdr:blipFill>
      <xdr:spPr>
        <a:xfrm>
          <a:off x="1778000" y="0"/>
          <a:ext cx="1678781" cy="723650"/>
        </a:xfrm>
        <a:prstGeom prst="rect">
          <a:avLst/>
        </a:prstGeom>
      </xdr:spPr>
    </xdr:pic>
    <xdr:clientData/>
  </xdr:oneCellAnchor>
  <xdr:oneCellAnchor>
    <xdr:from>
      <xdr:col>16</xdr:col>
      <xdr:colOff>2984500</xdr:colOff>
      <xdr:row>0</xdr:row>
      <xdr:rowOff>0</xdr:rowOff>
    </xdr:from>
    <xdr:ext cx="2136322" cy="661562"/>
    <xdr:pic>
      <xdr:nvPicPr>
        <xdr:cNvPr id="3" name="Imagen 2">
          <a:extLst>
            <a:ext uri="{FF2B5EF4-FFF2-40B4-BE49-F238E27FC236}">
              <a16:creationId xmlns="" xmlns:a16="http://schemas.microsoft.com/office/drawing/2014/main" id="{15E50D35-99A3-41E6-BF0B-D0DE25893305}"/>
            </a:ext>
          </a:extLst>
        </xdr:cNvPr>
        <xdr:cNvPicPr>
          <a:picLocks noChangeAspect="1"/>
        </xdr:cNvPicPr>
      </xdr:nvPicPr>
      <xdr:blipFill>
        <a:blip xmlns:r="http://schemas.openxmlformats.org/officeDocument/2006/relationships" r:embed="rId2"/>
        <a:stretch>
          <a:fillRect/>
        </a:stretch>
      </xdr:blipFill>
      <xdr:spPr>
        <a:xfrm>
          <a:off x="32692975" y="0"/>
          <a:ext cx="2136322" cy="661562"/>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oneCellAnchor>
    <xdr:from>
      <xdr:col>1</xdr:col>
      <xdr:colOff>1034142</xdr:colOff>
      <xdr:row>0</xdr:row>
      <xdr:rowOff>0</xdr:rowOff>
    </xdr:from>
    <xdr:ext cx="1678781" cy="723650"/>
    <xdr:pic>
      <xdr:nvPicPr>
        <xdr:cNvPr id="2" name="Imagen 1">
          <a:extLst>
            <a:ext uri="{FF2B5EF4-FFF2-40B4-BE49-F238E27FC236}">
              <a16:creationId xmlns="" xmlns:a16="http://schemas.microsoft.com/office/drawing/2014/main" id="{00000000-0008-0000-0200-000006000000}"/>
            </a:ext>
          </a:extLst>
        </xdr:cNvPr>
        <xdr:cNvPicPr>
          <a:picLocks noChangeAspect="1"/>
        </xdr:cNvPicPr>
      </xdr:nvPicPr>
      <xdr:blipFill>
        <a:blip xmlns:r="http://schemas.openxmlformats.org/officeDocument/2006/relationships" r:embed="rId1"/>
        <a:stretch>
          <a:fillRect/>
        </a:stretch>
      </xdr:blipFill>
      <xdr:spPr>
        <a:xfrm>
          <a:off x="2148567" y="0"/>
          <a:ext cx="1678781" cy="723650"/>
        </a:xfrm>
        <a:prstGeom prst="rect">
          <a:avLst/>
        </a:prstGeom>
      </xdr:spPr>
    </xdr:pic>
    <xdr:clientData/>
  </xdr:oneCellAnchor>
  <xdr:oneCellAnchor>
    <xdr:from>
      <xdr:col>16</xdr:col>
      <xdr:colOff>2340429</xdr:colOff>
      <xdr:row>0</xdr:row>
      <xdr:rowOff>1</xdr:rowOff>
    </xdr:from>
    <xdr:ext cx="2163535" cy="669990"/>
    <xdr:pic>
      <xdr:nvPicPr>
        <xdr:cNvPr id="3" name="Imagen 2">
          <a:extLst>
            <a:ext uri="{FF2B5EF4-FFF2-40B4-BE49-F238E27FC236}">
              <a16:creationId xmlns="" xmlns:a16="http://schemas.microsoft.com/office/drawing/2014/main" id="{00000000-0008-0000-0200-000007000000}"/>
            </a:ext>
          </a:extLst>
        </xdr:cNvPr>
        <xdr:cNvPicPr>
          <a:picLocks noChangeAspect="1"/>
        </xdr:cNvPicPr>
      </xdr:nvPicPr>
      <xdr:blipFill>
        <a:blip xmlns:r="http://schemas.openxmlformats.org/officeDocument/2006/relationships" r:embed="rId2"/>
        <a:stretch>
          <a:fillRect/>
        </a:stretch>
      </xdr:blipFill>
      <xdr:spPr>
        <a:xfrm>
          <a:off x="34011054" y="1"/>
          <a:ext cx="2163535" cy="669990"/>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twoCellAnchor editAs="oneCell">
    <xdr:from>
      <xdr:col>13</xdr:col>
      <xdr:colOff>1365249</xdr:colOff>
      <xdr:row>61</xdr:row>
      <xdr:rowOff>4802187</xdr:rowOff>
    </xdr:from>
    <xdr:to>
      <xdr:col>13</xdr:col>
      <xdr:colOff>9963149</xdr:colOff>
      <xdr:row>63</xdr:row>
      <xdr:rowOff>2907957</xdr:rowOff>
    </xdr:to>
    <xdr:pic>
      <xdr:nvPicPr>
        <xdr:cNvPr id="2" name="Imagen 1">
          <a:extLst>
            <a:ext uri="{FF2B5EF4-FFF2-40B4-BE49-F238E27FC236}">
              <a16:creationId xmlns=""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30787974" y="60018612"/>
          <a:ext cx="8597900" cy="8173695"/>
        </a:xfrm>
        <a:prstGeom prst="rect">
          <a:avLst/>
        </a:prstGeom>
      </xdr:spPr>
    </xdr:pic>
    <xdr:clientData/>
  </xdr:twoCellAnchor>
  <xdr:twoCellAnchor editAs="oneCell">
    <xdr:from>
      <xdr:col>1</xdr:col>
      <xdr:colOff>1046018</xdr:colOff>
      <xdr:row>0</xdr:row>
      <xdr:rowOff>0</xdr:rowOff>
    </xdr:from>
    <xdr:to>
      <xdr:col>2</xdr:col>
      <xdr:colOff>729342</xdr:colOff>
      <xdr:row>3</xdr:row>
      <xdr:rowOff>692790</xdr:rowOff>
    </xdr:to>
    <xdr:pic>
      <xdr:nvPicPr>
        <xdr:cNvPr id="3" name="Imagen 2">
          <a:extLst>
            <a:ext uri="{FF2B5EF4-FFF2-40B4-BE49-F238E27FC236}">
              <a16:creationId xmlns="" xmlns:a16="http://schemas.microsoft.com/office/drawing/2014/main" id="{00000000-0008-0000-0300-000003000000}"/>
            </a:ext>
          </a:extLst>
        </xdr:cNvPr>
        <xdr:cNvPicPr>
          <a:picLocks noChangeAspect="1"/>
        </xdr:cNvPicPr>
      </xdr:nvPicPr>
      <xdr:blipFill>
        <a:blip xmlns:r="http://schemas.openxmlformats.org/officeDocument/2006/relationships" r:embed="rId2"/>
        <a:stretch>
          <a:fillRect/>
        </a:stretch>
      </xdr:blipFill>
      <xdr:spPr>
        <a:xfrm>
          <a:off x="4208318" y="0"/>
          <a:ext cx="1607374" cy="692790"/>
        </a:xfrm>
        <a:prstGeom prst="rect">
          <a:avLst/>
        </a:prstGeom>
      </xdr:spPr>
    </xdr:pic>
    <xdr:clientData/>
  </xdr:twoCellAnchor>
  <xdr:twoCellAnchor editAs="oneCell">
    <xdr:from>
      <xdr:col>15</xdr:col>
      <xdr:colOff>0</xdr:colOff>
      <xdr:row>0</xdr:row>
      <xdr:rowOff>0</xdr:rowOff>
    </xdr:from>
    <xdr:to>
      <xdr:col>16</xdr:col>
      <xdr:colOff>678017</xdr:colOff>
      <xdr:row>0</xdr:row>
      <xdr:rowOff>0</xdr:rowOff>
    </xdr:to>
    <xdr:pic>
      <xdr:nvPicPr>
        <xdr:cNvPr id="4" name="Imagen 3">
          <a:extLst>
            <a:ext uri="{FF2B5EF4-FFF2-40B4-BE49-F238E27FC236}">
              <a16:creationId xmlns="" xmlns:a16="http://schemas.microsoft.com/office/drawing/2014/main" id="{00000000-0008-0000-0300-000004000000}"/>
            </a:ext>
          </a:extLst>
        </xdr:cNvPr>
        <xdr:cNvPicPr>
          <a:picLocks noChangeAspect="1"/>
        </xdr:cNvPicPr>
      </xdr:nvPicPr>
      <xdr:blipFill>
        <a:blip xmlns:r="http://schemas.openxmlformats.org/officeDocument/2006/relationships" r:embed="rId3"/>
        <a:stretch>
          <a:fillRect/>
        </a:stretch>
      </xdr:blipFill>
      <xdr:spPr>
        <a:xfrm>
          <a:off x="42300525" y="0"/>
          <a:ext cx="2906867" cy="0"/>
        </a:xfrm>
        <a:prstGeom prst="rect">
          <a:avLst/>
        </a:prstGeom>
      </xdr:spPr>
    </xdr:pic>
    <xdr:clientData/>
  </xdr:twoCellAnchor>
  <xdr:twoCellAnchor editAs="oneCell">
    <xdr:from>
      <xdr:col>16</xdr:col>
      <xdr:colOff>6420138</xdr:colOff>
      <xdr:row>0</xdr:row>
      <xdr:rowOff>0</xdr:rowOff>
    </xdr:from>
    <xdr:to>
      <xdr:col>16</xdr:col>
      <xdr:colOff>9907555</xdr:colOff>
      <xdr:row>3</xdr:row>
      <xdr:rowOff>698500</xdr:rowOff>
    </xdr:to>
    <xdr:pic>
      <xdr:nvPicPr>
        <xdr:cNvPr id="5" name="Imagen 4">
          <a:extLst>
            <a:ext uri="{FF2B5EF4-FFF2-40B4-BE49-F238E27FC236}">
              <a16:creationId xmlns="" xmlns:a16="http://schemas.microsoft.com/office/drawing/2014/main" id="{00000000-0008-0000-0300-000005000000}"/>
            </a:ext>
          </a:extLst>
        </xdr:cNvPr>
        <xdr:cNvPicPr>
          <a:picLocks noChangeAspect="1"/>
        </xdr:cNvPicPr>
      </xdr:nvPicPr>
      <xdr:blipFill>
        <a:blip xmlns:r="http://schemas.openxmlformats.org/officeDocument/2006/relationships" r:embed="rId3"/>
        <a:stretch>
          <a:fillRect/>
        </a:stretch>
      </xdr:blipFill>
      <xdr:spPr>
        <a:xfrm>
          <a:off x="50949513" y="0"/>
          <a:ext cx="3487417" cy="6985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16</xdr:col>
      <xdr:colOff>898071</xdr:colOff>
      <xdr:row>15</xdr:row>
      <xdr:rowOff>1877786</xdr:rowOff>
    </xdr:from>
    <xdr:to>
      <xdr:col>16</xdr:col>
      <xdr:colOff>4403903</xdr:colOff>
      <xdr:row>15</xdr:row>
      <xdr:rowOff>3020786</xdr:rowOff>
    </xdr:to>
    <xdr:pic>
      <xdr:nvPicPr>
        <xdr:cNvPr id="2" name="Imagen 1">
          <a:extLst>
            <a:ext uri="{FF2B5EF4-FFF2-40B4-BE49-F238E27FC236}">
              <a16:creationId xmlns=""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9263521" y="9954986"/>
          <a:ext cx="3505832" cy="1143000"/>
        </a:xfrm>
        <a:prstGeom prst="rect">
          <a:avLst/>
        </a:prstGeom>
      </xdr:spPr>
    </xdr:pic>
    <xdr:clientData/>
  </xdr:twoCellAnchor>
  <xdr:oneCellAnchor>
    <xdr:from>
      <xdr:col>16</xdr:col>
      <xdr:colOff>1143000</xdr:colOff>
      <xdr:row>0</xdr:row>
      <xdr:rowOff>0</xdr:rowOff>
    </xdr:from>
    <xdr:ext cx="2416968" cy="748471"/>
    <xdr:pic>
      <xdr:nvPicPr>
        <xdr:cNvPr id="3" name="Imagen 2">
          <a:extLst>
            <a:ext uri="{FF2B5EF4-FFF2-40B4-BE49-F238E27FC236}">
              <a16:creationId xmlns="" xmlns:a16="http://schemas.microsoft.com/office/drawing/2014/main" id="{00000000-0008-0000-0400-000007000000}"/>
            </a:ext>
          </a:extLst>
        </xdr:cNvPr>
        <xdr:cNvPicPr>
          <a:picLocks noChangeAspect="1"/>
        </xdr:cNvPicPr>
      </xdr:nvPicPr>
      <xdr:blipFill>
        <a:blip xmlns:r="http://schemas.openxmlformats.org/officeDocument/2006/relationships" r:embed="rId2"/>
        <a:stretch>
          <a:fillRect/>
        </a:stretch>
      </xdr:blipFill>
      <xdr:spPr>
        <a:xfrm>
          <a:off x="29508450" y="0"/>
          <a:ext cx="2416968" cy="748471"/>
        </a:xfrm>
        <a:prstGeom prst="rect">
          <a:avLst/>
        </a:prstGeom>
      </xdr:spPr>
    </xdr:pic>
    <xdr:clientData/>
  </xdr:oneCellAnchor>
  <xdr:oneCellAnchor>
    <xdr:from>
      <xdr:col>1</xdr:col>
      <xdr:colOff>1154907</xdr:colOff>
      <xdr:row>0</xdr:row>
      <xdr:rowOff>0</xdr:rowOff>
    </xdr:from>
    <xdr:ext cx="1678781" cy="723650"/>
    <xdr:pic>
      <xdr:nvPicPr>
        <xdr:cNvPr id="4" name="Imagen 3">
          <a:extLst>
            <a:ext uri="{FF2B5EF4-FFF2-40B4-BE49-F238E27FC236}">
              <a16:creationId xmlns="" xmlns:a16="http://schemas.microsoft.com/office/drawing/2014/main" id="{00000000-0008-0000-0400-000008000000}"/>
            </a:ext>
          </a:extLst>
        </xdr:cNvPr>
        <xdr:cNvPicPr>
          <a:picLocks noChangeAspect="1"/>
        </xdr:cNvPicPr>
      </xdr:nvPicPr>
      <xdr:blipFill>
        <a:blip xmlns:r="http://schemas.openxmlformats.org/officeDocument/2006/relationships" r:embed="rId3"/>
        <a:stretch>
          <a:fillRect/>
        </a:stretch>
      </xdr:blipFill>
      <xdr:spPr>
        <a:xfrm>
          <a:off x="2355057" y="0"/>
          <a:ext cx="1678781" cy="723650"/>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oneCellAnchor>
    <xdr:from>
      <xdr:col>1</xdr:col>
      <xdr:colOff>761999</xdr:colOff>
      <xdr:row>0</xdr:row>
      <xdr:rowOff>0</xdr:rowOff>
    </xdr:from>
    <xdr:ext cx="1678781" cy="723650"/>
    <xdr:pic>
      <xdr:nvPicPr>
        <xdr:cNvPr id="2" name="Imagen 1">
          <a:extLst>
            <a:ext uri="{FF2B5EF4-FFF2-40B4-BE49-F238E27FC236}">
              <a16:creationId xmlns="" xmlns:a16="http://schemas.microsoft.com/office/drawing/2014/main" id="{00000000-0008-0000-0500-000008000000}"/>
            </a:ext>
          </a:extLst>
        </xdr:cNvPr>
        <xdr:cNvPicPr>
          <a:picLocks noChangeAspect="1"/>
        </xdr:cNvPicPr>
      </xdr:nvPicPr>
      <xdr:blipFill>
        <a:blip xmlns:r="http://schemas.openxmlformats.org/officeDocument/2006/relationships" r:embed="rId1"/>
        <a:stretch>
          <a:fillRect/>
        </a:stretch>
      </xdr:blipFill>
      <xdr:spPr>
        <a:xfrm>
          <a:off x="2057399" y="0"/>
          <a:ext cx="1678781" cy="723650"/>
        </a:xfrm>
        <a:prstGeom prst="rect">
          <a:avLst/>
        </a:prstGeom>
      </xdr:spPr>
    </xdr:pic>
    <xdr:clientData/>
  </xdr:oneCellAnchor>
  <xdr:oneCellAnchor>
    <xdr:from>
      <xdr:col>16</xdr:col>
      <xdr:colOff>4095750</xdr:colOff>
      <xdr:row>0</xdr:row>
      <xdr:rowOff>0</xdr:rowOff>
    </xdr:from>
    <xdr:ext cx="2299607" cy="712127"/>
    <xdr:pic>
      <xdr:nvPicPr>
        <xdr:cNvPr id="3" name="Imagen 2">
          <a:extLst>
            <a:ext uri="{FF2B5EF4-FFF2-40B4-BE49-F238E27FC236}">
              <a16:creationId xmlns="" xmlns:a16="http://schemas.microsoft.com/office/drawing/2014/main" id="{00000000-0008-0000-0500-000009000000}"/>
            </a:ext>
          </a:extLst>
        </xdr:cNvPr>
        <xdr:cNvPicPr>
          <a:picLocks noChangeAspect="1"/>
        </xdr:cNvPicPr>
      </xdr:nvPicPr>
      <xdr:blipFill>
        <a:blip xmlns:r="http://schemas.openxmlformats.org/officeDocument/2006/relationships" r:embed="rId2"/>
        <a:stretch>
          <a:fillRect/>
        </a:stretch>
      </xdr:blipFill>
      <xdr:spPr>
        <a:xfrm>
          <a:off x="37147500" y="0"/>
          <a:ext cx="2299607" cy="712127"/>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adrgov-my.sharepoint.com/sdht-serv-01/sig/2009%20final/LIBERTY%20SEGUROS%20SCI/CONTROLES/CLASIFICACION%20Y%20CALIFICACIO%20CONTROLES%20LIBERTY%20V3.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adrgov-my.sharepoint.com/Users/maicol.zipamocha/Downloads/120236000067523_00002%20(2).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adrgov-my.sharepoint.com/Users/maicol.zipamocha/Downloads/Plan%20de%20Mejoramiento%20Servicio%20al%20Ciudadano.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SG/Matriz%20PM%20-%20Secretar&#237;a%20General%20-%20FINAL.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sdht-serv-01\sig\2009%20final\LIBERTY%20SEGUROS%20SCI\CONTROLES\CLASIFICACION%20Y%20CALIFICACIO%20CONTROLES%20LIBERTY%20V3.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sdht-serv-01\sig\Documents%20and%20Settings\JENITH\Mis%20documentos\LIBERTY%20SEGUROS\AVANCE%202\PROPUESTA%20METODOLOGICA%20JELGA%203.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Unacional33\meci\CONTROL%20INTERNO%20CGC\TALLER\GESTION%20DEL%20RIESGO.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sdht-serv-01\sig\CESA%20INCOLDA%2009\SARLAFT\TALLER\ARLA%20Ver%204.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Unacional33\meci\Documents%20and%20Settings\JENITH%20%20LINARES\Mis%20documentos\CONTROL%20INTERNO%20CGC\TALLER\GESTION%20DEL%20RIESGO%20Y%20CONTROLES.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adrgov-my.sharepoint.com/Users/richard.rangel/Downloads/Plan%20de%20Mejoramiento%20Suscrito%20con%20la%20Oficina%20de%20Control%20Interno-%202023%20(1).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VP/Matriz%20PM%20&#8211;%20Vicepresidencia%20de%20Proyecto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adrgov-my.sharepoint.com/sdht-serv-01/sig/Documents%20and%20Settings/JENITH/Mis%20documentos/LIBERTY%20SEGUROS/AVANCE%202/PROPUESTA%20METODOLOGICA%20JELGA%203.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adrgov-my.sharepoint.com/Users/maicol.zipamocha/Downloads/EVI-015_Plan_de_Mejoramiento.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UTT%20N&#176;%201%20-%20Santa%20Marta/Matriz%20PM%20-%20UTT%20No.1%20%20Sta%20Marta.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https://adrgov-my.sharepoint.com/Users/mac/Library/Containers/com.microsoft.Excel/Data/Documents/about:blank"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UTT%20N&#176;%205%20-%20Medell&#237;n/Matriz%20PM%20&#8211;%20UTT%205%20&#8211;%20Medell&#237;n.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UTT%20N&#176;%2010%20-%20Pasto/Anexo%20Matriz%20PM%20-%20UTT%2010%20-%20Pasto.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UTT%20N&#176;%2011%20-%20Neiva/Matriz%20PM%20UTT%20No.%2011%20Neiva.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adrgov-my.sharepoint.com/Unacional33/meci/CONTROL%20INTERNO%20CGC/TALLER/GESTION%20DEL%20RIESGO.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adrgov-my.sharepoint.com/sdht-serv-01/sig/CESA%20INCOLDA%2009/SARLAFT/TALLER/ARLA%20Ver%204.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adrgov-my.sharepoint.com/Unacional33/meci/Documents%20and%20Settings/JENITH%20%20LINARES/Mis%20documentos/CONTROL%20INTERNO%20CGC/TALLER/GESTION%20DEL%20RIESGO%20Y%20CONTROLES.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richard.rangel/Downloads/Plan%20de%20Mejoramiento%20Suscrito%20con%20la%20Oficina%20de%20Control%20Interno-%202023.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adrgov-my.sharepoint.com/Users/maicol.zipamocha/OneDrive%20-%20Agencia%20de%20Desarrollo%20Rural-ADR/2023/5.%20SEGUIMIENTO%20PLANES%20DE%20MEJORA/Plan%20de%20Mejoramiento%20Suscrito%20con%20la%20Oficina%20de%20Control%20Interno-%202023%20(2).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OTI/Matriz%20PM%20-%20OTI.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s://adrgov-my.sharepoint.com/Users/maicol.zipamocha/Downloads/C07-EVI-015_Plan_de_Mejoramiento_Suscrito_GTH.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OCULTAR"/>
      <sheetName val="CONTROLES"/>
      <sheetName val="Hoja1"/>
    </sheetNames>
    <sheetDataSet>
      <sheetData sheetId="0" refreshError="1">
        <row r="6">
          <cell r="C6" t="str">
            <v>CALIF</v>
          </cell>
          <cell r="D6" t="str">
            <v>RANGO</v>
          </cell>
        </row>
        <row r="7">
          <cell r="C7">
            <v>0</v>
          </cell>
          <cell r="D7" t="str">
            <v>CRITICA</v>
          </cell>
        </row>
        <row r="8">
          <cell r="C8">
            <v>1</v>
          </cell>
          <cell r="D8" t="str">
            <v>CRITICA</v>
          </cell>
        </row>
        <row r="9">
          <cell r="C9">
            <v>2</v>
          </cell>
          <cell r="D9" t="str">
            <v>CRITICA</v>
          </cell>
        </row>
        <row r="10">
          <cell r="C10">
            <v>3</v>
          </cell>
          <cell r="D10" t="str">
            <v>CRITICA</v>
          </cell>
        </row>
        <row r="11">
          <cell r="C11">
            <v>4</v>
          </cell>
          <cell r="D11" t="str">
            <v>CRITICA</v>
          </cell>
        </row>
        <row r="12">
          <cell r="C12">
            <v>5</v>
          </cell>
          <cell r="D12" t="str">
            <v>CRITICA</v>
          </cell>
        </row>
        <row r="13">
          <cell r="C13">
            <v>6</v>
          </cell>
          <cell r="D13" t="str">
            <v>CRITICA</v>
          </cell>
        </row>
        <row r="14">
          <cell r="C14">
            <v>7</v>
          </cell>
          <cell r="D14" t="str">
            <v>CRITICA</v>
          </cell>
        </row>
        <row r="15">
          <cell r="C15">
            <v>8</v>
          </cell>
          <cell r="D15" t="str">
            <v>CRITICA</v>
          </cell>
        </row>
        <row r="16">
          <cell r="C16">
            <v>9</v>
          </cell>
          <cell r="D16" t="str">
            <v>CRITICA</v>
          </cell>
        </row>
        <row r="17">
          <cell r="C17">
            <v>10</v>
          </cell>
          <cell r="D17" t="str">
            <v>CRITICA</v>
          </cell>
        </row>
        <row r="18">
          <cell r="C18">
            <v>11</v>
          </cell>
          <cell r="D18" t="str">
            <v>CRITICA</v>
          </cell>
        </row>
        <row r="19">
          <cell r="C19">
            <v>12</v>
          </cell>
          <cell r="D19" t="str">
            <v>CRITICA</v>
          </cell>
        </row>
        <row r="20">
          <cell r="C20">
            <v>13</v>
          </cell>
          <cell r="D20" t="str">
            <v>CRITICA</v>
          </cell>
        </row>
        <row r="21">
          <cell r="C21">
            <v>14</v>
          </cell>
          <cell r="D21" t="str">
            <v>CRITICA</v>
          </cell>
        </row>
        <row r="22">
          <cell r="C22">
            <v>15</v>
          </cell>
          <cell r="D22" t="str">
            <v>CRITICA</v>
          </cell>
        </row>
        <row r="23">
          <cell r="C23">
            <v>16</v>
          </cell>
          <cell r="D23" t="str">
            <v>CRITICA</v>
          </cell>
        </row>
        <row r="24">
          <cell r="C24">
            <v>17</v>
          </cell>
          <cell r="D24" t="str">
            <v>CRITICA</v>
          </cell>
        </row>
        <row r="25">
          <cell r="C25">
            <v>18</v>
          </cell>
          <cell r="D25" t="str">
            <v>CRITICA</v>
          </cell>
        </row>
        <row r="26">
          <cell r="C26">
            <v>19</v>
          </cell>
          <cell r="D26" t="str">
            <v>CRITICA</v>
          </cell>
        </row>
        <row r="27">
          <cell r="C27">
            <v>20</v>
          </cell>
          <cell r="D27" t="str">
            <v>BAJA</v>
          </cell>
        </row>
        <row r="28">
          <cell r="C28">
            <v>21</v>
          </cell>
          <cell r="D28" t="str">
            <v>BAJA</v>
          </cell>
        </row>
        <row r="29">
          <cell r="C29">
            <v>22</v>
          </cell>
          <cell r="D29" t="str">
            <v>BAJA</v>
          </cell>
        </row>
        <row r="30">
          <cell r="C30">
            <v>23</v>
          </cell>
          <cell r="D30" t="str">
            <v>BAJA</v>
          </cell>
        </row>
        <row r="31">
          <cell r="C31">
            <v>24</v>
          </cell>
          <cell r="D31" t="str">
            <v>BAJA</v>
          </cell>
        </row>
        <row r="32">
          <cell r="C32">
            <v>25</v>
          </cell>
          <cell r="D32" t="str">
            <v>BAJA</v>
          </cell>
        </row>
        <row r="33">
          <cell r="C33">
            <v>26</v>
          </cell>
          <cell r="D33" t="str">
            <v>BAJA</v>
          </cell>
        </row>
        <row r="34">
          <cell r="C34">
            <v>27</v>
          </cell>
          <cell r="D34" t="str">
            <v>BAJA</v>
          </cell>
        </row>
        <row r="35">
          <cell r="C35">
            <v>28</v>
          </cell>
          <cell r="D35" t="str">
            <v>BAJA</v>
          </cell>
        </row>
        <row r="36">
          <cell r="C36">
            <v>29</v>
          </cell>
          <cell r="D36" t="str">
            <v>BAJA</v>
          </cell>
        </row>
        <row r="37">
          <cell r="C37">
            <v>30</v>
          </cell>
          <cell r="D37" t="str">
            <v>BAJA</v>
          </cell>
        </row>
        <row r="38">
          <cell r="C38">
            <v>31</v>
          </cell>
          <cell r="D38" t="str">
            <v>BAJA</v>
          </cell>
        </row>
        <row r="39">
          <cell r="C39">
            <v>32</v>
          </cell>
          <cell r="D39" t="str">
            <v>BAJA</v>
          </cell>
        </row>
        <row r="40">
          <cell r="C40">
            <v>33</v>
          </cell>
          <cell r="D40" t="str">
            <v>BAJA</v>
          </cell>
        </row>
        <row r="41">
          <cell r="C41">
            <v>34</v>
          </cell>
          <cell r="D41" t="str">
            <v>BAJA</v>
          </cell>
        </row>
        <row r="42">
          <cell r="C42">
            <v>35</v>
          </cell>
          <cell r="D42" t="str">
            <v>BAJA</v>
          </cell>
        </row>
        <row r="43">
          <cell r="C43">
            <v>36</v>
          </cell>
          <cell r="D43" t="str">
            <v>BAJA</v>
          </cell>
        </row>
        <row r="44">
          <cell r="C44">
            <v>37</v>
          </cell>
          <cell r="D44" t="str">
            <v>BAJA</v>
          </cell>
        </row>
        <row r="45">
          <cell r="C45">
            <v>38</v>
          </cell>
          <cell r="D45" t="str">
            <v>BAJA</v>
          </cell>
        </row>
        <row r="46">
          <cell r="C46">
            <v>39</v>
          </cell>
          <cell r="D46" t="str">
            <v>BAJA</v>
          </cell>
        </row>
        <row r="47">
          <cell r="C47">
            <v>40</v>
          </cell>
          <cell r="D47" t="str">
            <v>BAJA</v>
          </cell>
        </row>
        <row r="48">
          <cell r="C48">
            <v>41</v>
          </cell>
          <cell r="D48" t="str">
            <v>BAJA</v>
          </cell>
        </row>
        <row r="49">
          <cell r="C49">
            <v>42</v>
          </cell>
          <cell r="D49" t="str">
            <v>BAJA</v>
          </cell>
        </row>
        <row r="50">
          <cell r="C50">
            <v>43</v>
          </cell>
          <cell r="D50" t="str">
            <v>BAJA</v>
          </cell>
        </row>
        <row r="51">
          <cell r="C51">
            <v>44</v>
          </cell>
          <cell r="D51" t="str">
            <v>BAJA</v>
          </cell>
        </row>
        <row r="52">
          <cell r="C52">
            <v>45</v>
          </cell>
          <cell r="D52" t="str">
            <v>BAJA</v>
          </cell>
        </row>
        <row r="53">
          <cell r="C53">
            <v>46</v>
          </cell>
          <cell r="D53" t="str">
            <v>BAJA</v>
          </cell>
        </row>
        <row r="54">
          <cell r="C54">
            <v>47</v>
          </cell>
          <cell r="D54" t="str">
            <v>BAJA</v>
          </cell>
        </row>
        <row r="55">
          <cell r="C55">
            <v>48</v>
          </cell>
          <cell r="D55" t="str">
            <v>BAJA</v>
          </cell>
        </row>
        <row r="56">
          <cell r="C56">
            <v>49</v>
          </cell>
          <cell r="D56" t="str">
            <v>BAJA</v>
          </cell>
        </row>
        <row r="57">
          <cell r="C57">
            <v>50</v>
          </cell>
          <cell r="D57" t="str">
            <v>BAJA</v>
          </cell>
        </row>
        <row r="58">
          <cell r="C58">
            <v>51</v>
          </cell>
          <cell r="D58" t="str">
            <v>BAJA</v>
          </cell>
        </row>
        <row r="59">
          <cell r="C59">
            <v>52</v>
          </cell>
          <cell r="D59" t="str">
            <v>BAJA</v>
          </cell>
        </row>
        <row r="60">
          <cell r="C60">
            <v>53</v>
          </cell>
          <cell r="D60" t="str">
            <v>BAJA</v>
          </cell>
        </row>
        <row r="61">
          <cell r="C61">
            <v>54</v>
          </cell>
          <cell r="D61" t="str">
            <v>BAJA</v>
          </cell>
        </row>
        <row r="62">
          <cell r="C62">
            <v>55</v>
          </cell>
          <cell r="D62" t="str">
            <v>BAJA</v>
          </cell>
        </row>
        <row r="63">
          <cell r="C63">
            <v>56</v>
          </cell>
          <cell r="D63" t="str">
            <v>BAJA</v>
          </cell>
        </row>
        <row r="64">
          <cell r="C64">
            <v>57</v>
          </cell>
          <cell r="D64" t="str">
            <v>BAJA</v>
          </cell>
        </row>
        <row r="65">
          <cell r="C65">
            <v>58</v>
          </cell>
          <cell r="D65" t="str">
            <v>BAJA</v>
          </cell>
        </row>
        <row r="66">
          <cell r="C66">
            <v>59</v>
          </cell>
          <cell r="D66" t="str">
            <v>BAJA</v>
          </cell>
        </row>
        <row r="67">
          <cell r="C67">
            <v>60</v>
          </cell>
          <cell r="D67" t="str">
            <v>BAJA</v>
          </cell>
        </row>
        <row r="68">
          <cell r="C68">
            <v>61</v>
          </cell>
          <cell r="D68" t="str">
            <v>BUENA</v>
          </cell>
        </row>
        <row r="69">
          <cell r="C69">
            <v>62</v>
          </cell>
          <cell r="D69" t="str">
            <v>BUENA</v>
          </cell>
        </row>
        <row r="70">
          <cell r="C70">
            <v>63</v>
          </cell>
          <cell r="D70" t="str">
            <v>BUENA</v>
          </cell>
        </row>
        <row r="71">
          <cell r="C71">
            <v>64</v>
          </cell>
          <cell r="D71" t="str">
            <v>BUENA</v>
          </cell>
        </row>
        <row r="72">
          <cell r="C72">
            <v>65</v>
          </cell>
          <cell r="D72" t="str">
            <v>BUENA</v>
          </cell>
        </row>
        <row r="73">
          <cell r="C73">
            <v>66</v>
          </cell>
          <cell r="D73" t="str">
            <v>BUENA</v>
          </cell>
        </row>
        <row r="74">
          <cell r="C74">
            <v>67</v>
          </cell>
          <cell r="D74" t="str">
            <v>BUENA</v>
          </cell>
        </row>
        <row r="75">
          <cell r="C75">
            <v>68</v>
          </cell>
          <cell r="D75" t="str">
            <v>BUENA</v>
          </cell>
        </row>
        <row r="76">
          <cell r="C76">
            <v>69</v>
          </cell>
          <cell r="D76" t="str">
            <v>BUENA</v>
          </cell>
        </row>
        <row r="77">
          <cell r="C77">
            <v>70</v>
          </cell>
          <cell r="D77" t="str">
            <v>BUENA</v>
          </cell>
        </row>
        <row r="78">
          <cell r="C78">
            <v>71</v>
          </cell>
          <cell r="D78" t="str">
            <v>BUENA</v>
          </cell>
        </row>
        <row r="79">
          <cell r="C79">
            <v>72</v>
          </cell>
          <cell r="D79" t="str">
            <v>BUENA</v>
          </cell>
        </row>
        <row r="80">
          <cell r="C80">
            <v>73</v>
          </cell>
          <cell r="D80" t="str">
            <v>BUENA</v>
          </cell>
        </row>
        <row r="81">
          <cell r="C81">
            <v>74</v>
          </cell>
          <cell r="D81" t="str">
            <v>BUENA</v>
          </cell>
        </row>
        <row r="82">
          <cell r="C82">
            <v>75</v>
          </cell>
          <cell r="D82" t="str">
            <v>BUENA</v>
          </cell>
        </row>
        <row r="83">
          <cell r="C83">
            <v>76</v>
          </cell>
          <cell r="D83" t="str">
            <v>BUENA</v>
          </cell>
        </row>
        <row r="84">
          <cell r="C84">
            <v>77</v>
          </cell>
          <cell r="D84" t="str">
            <v>BUENA</v>
          </cell>
        </row>
        <row r="85">
          <cell r="C85">
            <v>78</v>
          </cell>
          <cell r="D85" t="str">
            <v>BUENA</v>
          </cell>
        </row>
        <row r="86">
          <cell r="C86">
            <v>79</v>
          </cell>
          <cell r="D86" t="str">
            <v>BUENA</v>
          </cell>
        </row>
        <row r="87">
          <cell r="C87">
            <v>80</v>
          </cell>
          <cell r="D87" t="str">
            <v>BUENA</v>
          </cell>
        </row>
        <row r="88">
          <cell r="C88">
            <v>81</v>
          </cell>
          <cell r="D88" t="str">
            <v>EXCELENTE</v>
          </cell>
        </row>
        <row r="89">
          <cell r="C89">
            <v>82</v>
          </cell>
          <cell r="D89" t="str">
            <v>EXCELENTE</v>
          </cell>
        </row>
        <row r="90">
          <cell r="C90">
            <v>83</v>
          </cell>
          <cell r="D90" t="str">
            <v>EXCELENTE</v>
          </cell>
        </row>
        <row r="91">
          <cell r="C91">
            <v>84</v>
          </cell>
          <cell r="D91" t="str">
            <v>EXCELENTE</v>
          </cell>
        </row>
        <row r="92">
          <cell r="C92">
            <v>85</v>
          </cell>
          <cell r="D92" t="str">
            <v>EXCELENTE</v>
          </cell>
        </row>
        <row r="93">
          <cell r="C93">
            <v>86</v>
          </cell>
          <cell r="D93" t="str">
            <v>EXCELENTE</v>
          </cell>
        </row>
        <row r="94">
          <cell r="C94">
            <v>87</v>
          </cell>
          <cell r="D94" t="str">
            <v>EXCELENTE</v>
          </cell>
        </row>
        <row r="95">
          <cell r="C95">
            <v>88</v>
          </cell>
          <cell r="D95" t="str">
            <v>EXCELENTE</v>
          </cell>
        </row>
        <row r="96">
          <cell r="C96">
            <v>89</v>
          </cell>
          <cell r="D96" t="str">
            <v>EXCELENTE</v>
          </cell>
        </row>
        <row r="97">
          <cell r="C97">
            <v>90</v>
          </cell>
          <cell r="D97" t="str">
            <v>EXCELENTE</v>
          </cell>
        </row>
        <row r="98">
          <cell r="C98">
            <v>91</v>
          </cell>
          <cell r="D98" t="str">
            <v>EXCELENTE</v>
          </cell>
        </row>
        <row r="99">
          <cell r="C99">
            <v>92</v>
          </cell>
          <cell r="D99" t="str">
            <v>EXCELENTE</v>
          </cell>
        </row>
        <row r="100">
          <cell r="C100">
            <v>93</v>
          </cell>
          <cell r="D100" t="str">
            <v>EXCELENTE</v>
          </cell>
        </row>
        <row r="101">
          <cell r="C101">
            <v>94</v>
          </cell>
          <cell r="D101" t="str">
            <v>EXCELENTE</v>
          </cell>
        </row>
        <row r="102">
          <cell r="C102">
            <v>95</v>
          </cell>
          <cell r="D102" t="str">
            <v>EXCELENTE</v>
          </cell>
        </row>
        <row r="103">
          <cell r="C103">
            <v>96</v>
          </cell>
          <cell r="D103" t="str">
            <v>EXCELENTE</v>
          </cell>
        </row>
        <row r="104">
          <cell r="C104">
            <v>97</v>
          </cell>
          <cell r="D104" t="str">
            <v>EXCELENTE</v>
          </cell>
        </row>
        <row r="105">
          <cell r="C105">
            <v>98</v>
          </cell>
          <cell r="D105" t="str">
            <v>EXCELENTE</v>
          </cell>
        </row>
        <row r="106">
          <cell r="C106">
            <v>99</v>
          </cell>
          <cell r="D106" t="str">
            <v>EXCELENTE</v>
          </cell>
        </row>
        <row r="107">
          <cell r="C107">
            <v>100</v>
          </cell>
          <cell r="D107" t="str">
            <v>EXCELENTE</v>
          </cell>
        </row>
      </sheetData>
      <sheetData sheetId="1" refreshError="1"/>
      <sheetData sheetId="2"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s>
    <sheetDataSet>
      <sheetData sheetId="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s>
    <sheetDataSet>
      <sheetData sheetId="0"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GRAL"/>
      <sheetName val="INDICE SGTO"/>
      <sheetName val="PAC"/>
      <sheetName val="DOC"/>
      <sheetName val="CDI"/>
      <sheetName val="GTH"/>
      <sheetName val="FIN"/>
      <sheetName val="GAD"/>
      <sheetName val="SC"/>
      <sheetName val="Anexo 1 SC - UTT 2"/>
      <sheetName val="Anexo 1 SC - UTT 9"/>
    </sheetNames>
    <sheetDataSet>
      <sheetData sheetId="0" refreshError="1"/>
      <sheetData sheetId="1" refreshError="1"/>
      <sheetData sheetId="2" refreshError="1"/>
      <sheetData sheetId="3"/>
      <sheetData sheetId="4" refreshError="1"/>
      <sheetData sheetId="5"/>
      <sheetData sheetId="6"/>
      <sheetData sheetId="7"/>
      <sheetData sheetId="8"/>
      <sheetData sheetId="9" refreshError="1"/>
      <sheetData sheetId="1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ES"/>
      <sheetName val="BASE OCULTAR"/>
      <sheetName val="Hoja1"/>
    </sheetNames>
    <sheetDataSet>
      <sheetData sheetId="0" refreshError="1"/>
      <sheetData sheetId="1">
        <row r="6">
          <cell r="C6" t="str">
            <v>CALIF</v>
          </cell>
          <cell r="D6" t="str">
            <v>RANGO</v>
          </cell>
        </row>
        <row r="7">
          <cell r="C7">
            <v>0</v>
          </cell>
          <cell r="D7" t="str">
            <v>CRITICA</v>
          </cell>
        </row>
        <row r="8">
          <cell r="C8">
            <v>1</v>
          </cell>
          <cell r="D8" t="str">
            <v>CRITICA</v>
          </cell>
        </row>
        <row r="9">
          <cell r="C9">
            <v>2</v>
          </cell>
          <cell r="D9" t="str">
            <v>CRITICA</v>
          </cell>
        </row>
        <row r="10">
          <cell r="C10">
            <v>3</v>
          </cell>
          <cell r="D10" t="str">
            <v>CRITICA</v>
          </cell>
        </row>
        <row r="11">
          <cell r="C11">
            <v>4</v>
          </cell>
          <cell r="D11" t="str">
            <v>CRITICA</v>
          </cell>
        </row>
        <row r="12">
          <cell r="C12">
            <v>5</v>
          </cell>
          <cell r="D12" t="str">
            <v>CRITICA</v>
          </cell>
        </row>
        <row r="13">
          <cell r="C13">
            <v>6</v>
          </cell>
          <cell r="D13" t="str">
            <v>CRITICA</v>
          </cell>
        </row>
        <row r="14">
          <cell r="C14">
            <v>7</v>
          </cell>
          <cell r="D14" t="str">
            <v>CRITICA</v>
          </cell>
        </row>
        <row r="15">
          <cell r="C15">
            <v>8</v>
          </cell>
          <cell r="D15" t="str">
            <v>CRITICA</v>
          </cell>
        </row>
        <row r="16">
          <cell r="C16">
            <v>9</v>
          </cell>
          <cell r="D16" t="str">
            <v>CRITICA</v>
          </cell>
        </row>
        <row r="17">
          <cell r="C17">
            <v>10</v>
          </cell>
          <cell r="D17" t="str">
            <v>CRITICA</v>
          </cell>
        </row>
        <row r="18">
          <cell r="C18">
            <v>11</v>
          </cell>
          <cell r="D18" t="str">
            <v>CRITICA</v>
          </cell>
        </row>
        <row r="19">
          <cell r="C19">
            <v>12</v>
          </cell>
          <cell r="D19" t="str">
            <v>CRITICA</v>
          </cell>
        </row>
        <row r="20">
          <cell r="C20">
            <v>13</v>
          </cell>
          <cell r="D20" t="str">
            <v>CRITICA</v>
          </cell>
        </row>
        <row r="21">
          <cell r="C21">
            <v>14</v>
          </cell>
          <cell r="D21" t="str">
            <v>CRITICA</v>
          </cell>
        </row>
        <row r="22">
          <cell r="C22">
            <v>15</v>
          </cell>
          <cell r="D22" t="str">
            <v>CRITICA</v>
          </cell>
        </row>
        <row r="23">
          <cell r="C23">
            <v>16</v>
          </cell>
          <cell r="D23" t="str">
            <v>CRITICA</v>
          </cell>
        </row>
        <row r="24">
          <cell r="C24">
            <v>17</v>
          </cell>
          <cell r="D24" t="str">
            <v>CRITICA</v>
          </cell>
        </row>
        <row r="25">
          <cell r="C25">
            <v>18</v>
          </cell>
          <cell r="D25" t="str">
            <v>CRITICA</v>
          </cell>
        </row>
        <row r="26">
          <cell r="C26">
            <v>19</v>
          </cell>
          <cell r="D26" t="str">
            <v>CRITICA</v>
          </cell>
        </row>
        <row r="27">
          <cell r="C27">
            <v>20</v>
          </cell>
          <cell r="D27" t="str">
            <v>BAJA</v>
          </cell>
        </row>
        <row r="28">
          <cell r="C28">
            <v>21</v>
          </cell>
          <cell r="D28" t="str">
            <v>BAJA</v>
          </cell>
        </row>
        <row r="29">
          <cell r="C29">
            <v>22</v>
          </cell>
          <cell r="D29" t="str">
            <v>BAJA</v>
          </cell>
        </row>
        <row r="30">
          <cell r="C30">
            <v>23</v>
          </cell>
          <cell r="D30" t="str">
            <v>BAJA</v>
          </cell>
        </row>
        <row r="31">
          <cell r="C31">
            <v>24</v>
          </cell>
          <cell r="D31" t="str">
            <v>BAJA</v>
          </cell>
        </row>
        <row r="32">
          <cell r="C32">
            <v>25</v>
          </cell>
          <cell r="D32" t="str">
            <v>BAJA</v>
          </cell>
        </row>
        <row r="33">
          <cell r="C33">
            <v>26</v>
          </cell>
          <cell r="D33" t="str">
            <v>BAJA</v>
          </cell>
        </row>
        <row r="34">
          <cell r="C34">
            <v>27</v>
          </cell>
          <cell r="D34" t="str">
            <v>BAJA</v>
          </cell>
        </row>
        <row r="35">
          <cell r="C35">
            <v>28</v>
          </cell>
          <cell r="D35" t="str">
            <v>BAJA</v>
          </cell>
        </row>
        <row r="36">
          <cell r="C36">
            <v>29</v>
          </cell>
          <cell r="D36" t="str">
            <v>BAJA</v>
          </cell>
        </row>
        <row r="37">
          <cell r="C37">
            <v>30</v>
          </cell>
          <cell r="D37" t="str">
            <v>BAJA</v>
          </cell>
        </row>
        <row r="38">
          <cell r="C38">
            <v>31</v>
          </cell>
          <cell r="D38" t="str">
            <v>BAJA</v>
          </cell>
        </row>
        <row r="39">
          <cell r="C39">
            <v>32</v>
          </cell>
          <cell r="D39" t="str">
            <v>BAJA</v>
          </cell>
        </row>
        <row r="40">
          <cell r="C40">
            <v>33</v>
          </cell>
          <cell r="D40" t="str">
            <v>BAJA</v>
          </cell>
        </row>
        <row r="41">
          <cell r="C41">
            <v>34</v>
          </cell>
          <cell r="D41" t="str">
            <v>BAJA</v>
          </cell>
        </row>
        <row r="42">
          <cell r="C42">
            <v>35</v>
          </cell>
          <cell r="D42" t="str">
            <v>BAJA</v>
          </cell>
        </row>
        <row r="43">
          <cell r="C43">
            <v>36</v>
          </cell>
          <cell r="D43" t="str">
            <v>BAJA</v>
          </cell>
        </row>
        <row r="44">
          <cell r="C44">
            <v>37</v>
          </cell>
          <cell r="D44" t="str">
            <v>BAJA</v>
          </cell>
        </row>
        <row r="45">
          <cell r="C45">
            <v>38</v>
          </cell>
          <cell r="D45" t="str">
            <v>BAJA</v>
          </cell>
        </row>
        <row r="46">
          <cell r="C46">
            <v>39</v>
          </cell>
          <cell r="D46" t="str">
            <v>BAJA</v>
          </cell>
        </row>
        <row r="47">
          <cell r="C47">
            <v>40</v>
          </cell>
          <cell r="D47" t="str">
            <v>BAJA</v>
          </cell>
        </row>
        <row r="48">
          <cell r="C48">
            <v>41</v>
          </cell>
          <cell r="D48" t="str">
            <v>BAJA</v>
          </cell>
        </row>
        <row r="49">
          <cell r="C49">
            <v>42</v>
          </cell>
          <cell r="D49" t="str">
            <v>BAJA</v>
          </cell>
        </row>
        <row r="50">
          <cell r="C50">
            <v>43</v>
          </cell>
          <cell r="D50" t="str">
            <v>BAJA</v>
          </cell>
        </row>
        <row r="51">
          <cell r="C51">
            <v>44</v>
          </cell>
          <cell r="D51" t="str">
            <v>BAJA</v>
          </cell>
        </row>
        <row r="52">
          <cell r="C52">
            <v>45</v>
          </cell>
          <cell r="D52" t="str">
            <v>BAJA</v>
          </cell>
        </row>
        <row r="53">
          <cell r="C53">
            <v>46</v>
          </cell>
          <cell r="D53" t="str">
            <v>BAJA</v>
          </cell>
        </row>
        <row r="54">
          <cell r="C54">
            <v>47</v>
          </cell>
          <cell r="D54" t="str">
            <v>BAJA</v>
          </cell>
        </row>
        <row r="55">
          <cell r="C55">
            <v>48</v>
          </cell>
          <cell r="D55" t="str">
            <v>BAJA</v>
          </cell>
        </row>
        <row r="56">
          <cell r="C56">
            <v>49</v>
          </cell>
          <cell r="D56" t="str">
            <v>BAJA</v>
          </cell>
        </row>
        <row r="57">
          <cell r="C57">
            <v>50</v>
          </cell>
          <cell r="D57" t="str">
            <v>BAJA</v>
          </cell>
        </row>
        <row r="58">
          <cell r="C58">
            <v>51</v>
          </cell>
          <cell r="D58" t="str">
            <v>BAJA</v>
          </cell>
        </row>
        <row r="59">
          <cell r="C59">
            <v>52</v>
          </cell>
          <cell r="D59" t="str">
            <v>BAJA</v>
          </cell>
        </row>
        <row r="60">
          <cell r="C60">
            <v>53</v>
          </cell>
          <cell r="D60" t="str">
            <v>BAJA</v>
          </cell>
        </row>
        <row r="61">
          <cell r="C61">
            <v>54</v>
          </cell>
          <cell r="D61" t="str">
            <v>BAJA</v>
          </cell>
        </row>
        <row r="62">
          <cell r="C62">
            <v>55</v>
          </cell>
          <cell r="D62" t="str">
            <v>BAJA</v>
          </cell>
        </row>
        <row r="63">
          <cell r="C63">
            <v>56</v>
          </cell>
          <cell r="D63" t="str">
            <v>BAJA</v>
          </cell>
        </row>
        <row r="64">
          <cell r="C64">
            <v>57</v>
          </cell>
          <cell r="D64" t="str">
            <v>BAJA</v>
          </cell>
        </row>
        <row r="65">
          <cell r="C65">
            <v>58</v>
          </cell>
          <cell r="D65" t="str">
            <v>BAJA</v>
          </cell>
        </row>
        <row r="66">
          <cell r="C66">
            <v>59</v>
          </cell>
          <cell r="D66" t="str">
            <v>BAJA</v>
          </cell>
        </row>
        <row r="67">
          <cell r="C67">
            <v>60</v>
          </cell>
          <cell r="D67" t="str">
            <v>BAJA</v>
          </cell>
        </row>
        <row r="68">
          <cell r="C68">
            <v>61</v>
          </cell>
          <cell r="D68" t="str">
            <v>BUENA</v>
          </cell>
        </row>
        <row r="69">
          <cell r="C69">
            <v>62</v>
          </cell>
          <cell r="D69" t="str">
            <v>BUENA</v>
          </cell>
        </row>
        <row r="70">
          <cell r="C70">
            <v>63</v>
          </cell>
          <cell r="D70" t="str">
            <v>BUENA</v>
          </cell>
        </row>
        <row r="71">
          <cell r="C71">
            <v>64</v>
          </cell>
          <cell r="D71" t="str">
            <v>BUENA</v>
          </cell>
        </row>
        <row r="72">
          <cell r="C72">
            <v>65</v>
          </cell>
          <cell r="D72" t="str">
            <v>BUENA</v>
          </cell>
        </row>
        <row r="73">
          <cell r="C73">
            <v>66</v>
          </cell>
          <cell r="D73" t="str">
            <v>BUENA</v>
          </cell>
        </row>
        <row r="74">
          <cell r="C74">
            <v>67</v>
          </cell>
          <cell r="D74" t="str">
            <v>BUENA</v>
          </cell>
        </row>
        <row r="75">
          <cell r="C75">
            <v>68</v>
          </cell>
          <cell r="D75" t="str">
            <v>BUENA</v>
          </cell>
        </row>
        <row r="76">
          <cell r="C76">
            <v>69</v>
          </cell>
          <cell r="D76" t="str">
            <v>BUENA</v>
          </cell>
        </row>
        <row r="77">
          <cell r="C77">
            <v>70</v>
          </cell>
          <cell r="D77" t="str">
            <v>BUENA</v>
          </cell>
        </row>
        <row r="78">
          <cell r="C78">
            <v>71</v>
          </cell>
          <cell r="D78" t="str">
            <v>BUENA</v>
          </cell>
        </row>
        <row r="79">
          <cell r="C79">
            <v>72</v>
          </cell>
          <cell r="D79" t="str">
            <v>BUENA</v>
          </cell>
        </row>
        <row r="80">
          <cell r="C80">
            <v>73</v>
          </cell>
          <cell r="D80" t="str">
            <v>BUENA</v>
          </cell>
        </row>
        <row r="81">
          <cell r="C81">
            <v>74</v>
          </cell>
          <cell r="D81" t="str">
            <v>BUENA</v>
          </cell>
        </row>
        <row r="82">
          <cell r="C82">
            <v>75</v>
          </cell>
          <cell r="D82" t="str">
            <v>BUENA</v>
          </cell>
        </row>
        <row r="83">
          <cell r="C83">
            <v>76</v>
          </cell>
          <cell r="D83" t="str">
            <v>BUENA</v>
          </cell>
        </row>
        <row r="84">
          <cell r="C84">
            <v>77</v>
          </cell>
          <cell r="D84" t="str">
            <v>BUENA</v>
          </cell>
        </row>
        <row r="85">
          <cell r="C85">
            <v>78</v>
          </cell>
          <cell r="D85" t="str">
            <v>BUENA</v>
          </cell>
        </row>
        <row r="86">
          <cell r="C86">
            <v>79</v>
          </cell>
          <cell r="D86" t="str">
            <v>BUENA</v>
          </cell>
        </row>
        <row r="87">
          <cell r="C87">
            <v>80</v>
          </cell>
          <cell r="D87" t="str">
            <v>BUENA</v>
          </cell>
        </row>
        <row r="88">
          <cell r="C88">
            <v>81</v>
          </cell>
          <cell r="D88" t="str">
            <v>EXCELENTE</v>
          </cell>
        </row>
        <row r="89">
          <cell r="C89">
            <v>82</v>
          </cell>
          <cell r="D89" t="str">
            <v>EXCELENTE</v>
          </cell>
        </row>
        <row r="90">
          <cell r="C90">
            <v>83</v>
          </cell>
          <cell r="D90" t="str">
            <v>EXCELENTE</v>
          </cell>
        </row>
        <row r="91">
          <cell r="C91">
            <v>84</v>
          </cell>
          <cell r="D91" t="str">
            <v>EXCELENTE</v>
          </cell>
        </row>
        <row r="92">
          <cell r="C92">
            <v>85</v>
          </cell>
          <cell r="D92" t="str">
            <v>EXCELENTE</v>
          </cell>
        </row>
        <row r="93">
          <cell r="C93">
            <v>86</v>
          </cell>
          <cell r="D93" t="str">
            <v>EXCELENTE</v>
          </cell>
        </row>
        <row r="94">
          <cell r="C94">
            <v>87</v>
          </cell>
          <cell r="D94" t="str">
            <v>EXCELENTE</v>
          </cell>
        </row>
        <row r="95">
          <cell r="C95">
            <v>88</v>
          </cell>
          <cell r="D95" t="str">
            <v>EXCELENTE</v>
          </cell>
        </row>
        <row r="96">
          <cell r="C96">
            <v>89</v>
          </cell>
          <cell r="D96" t="str">
            <v>EXCELENTE</v>
          </cell>
        </row>
        <row r="97">
          <cell r="C97">
            <v>90</v>
          </cell>
          <cell r="D97" t="str">
            <v>EXCELENTE</v>
          </cell>
        </row>
        <row r="98">
          <cell r="C98">
            <v>91</v>
          </cell>
          <cell r="D98" t="str">
            <v>EXCELENTE</v>
          </cell>
        </row>
        <row r="99">
          <cell r="C99">
            <v>92</v>
          </cell>
          <cell r="D99" t="str">
            <v>EXCELENTE</v>
          </cell>
        </row>
        <row r="100">
          <cell r="C100">
            <v>93</v>
          </cell>
          <cell r="D100" t="str">
            <v>EXCELENTE</v>
          </cell>
        </row>
        <row r="101">
          <cell r="C101">
            <v>94</v>
          </cell>
          <cell r="D101" t="str">
            <v>EXCELENTE</v>
          </cell>
        </row>
        <row r="102">
          <cell r="C102">
            <v>95</v>
          </cell>
          <cell r="D102" t="str">
            <v>EXCELENTE</v>
          </cell>
        </row>
        <row r="103">
          <cell r="C103">
            <v>96</v>
          </cell>
          <cell r="D103" t="str">
            <v>EXCELENTE</v>
          </cell>
        </row>
        <row r="104">
          <cell r="C104">
            <v>97</v>
          </cell>
          <cell r="D104" t="str">
            <v>EXCELENTE</v>
          </cell>
        </row>
        <row r="105">
          <cell r="C105">
            <v>98</v>
          </cell>
          <cell r="D105" t="str">
            <v>EXCELENTE</v>
          </cell>
        </row>
        <row r="106">
          <cell r="C106">
            <v>99</v>
          </cell>
          <cell r="D106" t="str">
            <v>EXCELENTE</v>
          </cell>
        </row>
        <row r="107">
          <cell r="C107">
            <v>100</v>
          </cell>
          <cell r="D107" t="str">
            <v>EXCELENTE</v>
          </cell>
        </row>
      </sheetData>
      <sheetData sheetId="2"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DEAS"/>
      <sheetName val="DATOS"/>
      <sheetName val="politicas"/>
      <sheetName val="IDENTIFICACION"/>
      <sheetName val="MEDICION"/>
      <sheetName val="PERFIL RIESGO"/>
      <sheetName val="MRI"/>
      <sheetName val="MRi (3)"/>
      <sheetName val="PRi"/>
      <sheetName val="CONTROL"/>
      <sheetName val="CONTROL (2)"/>
      <sheetName val="ACC"/>
      <sheetName val="ALERTA SIMPLE"/>
      <sheetName val="ALERTA COMPUESTA"/>
      <sheetName val="ALERTA COMPLEJA"/>
      <sheetName val="ALERTA COMPLEJA PRODUCTO"/>
      <sheetName val="ALERTA COMPLEJA (2)"/>
      <sheetName val="ALERTA DIRECTA"/>
      <sheetName val="Hoja3"/>
      <sheetName val="Hoja2"/>
      <sheetName val="MRI (2)"/>
      <sheetName val="Hoja1"/>
    </sheetNames>
    <sheetDataSet>
      <sheetData sheetId="0"/>
      <sheetData sheetId="1">
        <row r="4">
          <cell r="A4" t="str">
            <v>PROCESOS</v>
          </cell>
        </row>
        <row r="5">
          <cell r="A5" t="str">
            <v>SUSCRIPCION</v>
          </cell>
        </row>
        <row r="6">
          <cell r="A6" t="str">
            <v>INDEMNIZACION</v>
          </cell>
        </row>
        <row r="7">
          <cell r="A7" t="str">
            <v>SARLAFT</v>
          </cell>
        </row>
        <row r="16">
          <cell r="A16" t="str">
            <v>CLIENTE</v>
          </cell>
          <cell r="B16" t="str">
            <v>USUARIO</v>
          </cell>
          <cell r="C16" t="str">
            <v>CANAL DE DISTRIBUCION</v>
          </cell>
          <cell r="D16" t="str">
            <v>PRODUCTO</v>
          </cell>
          <cell r="E16" t="str">
            <v>OPERACIÓN</v>
          </cell>
        </row>
        <row r="17">
          <cell r="C17" t="str">
            <v>Intermediarios Agente</v>
          </cell>
          <cell r="D17" t="str">
            <v>AUTOS</v>
          </cell>
          <cell r="E17" t="str">
            <v>TECNOLOGIA</v>
          </cell>
        </row>
        <row r="18">
          <cell r="C18" t="str">
            <v>Intermediario Agencia</v>
          </cell>
          <cell r="D18" t="str">
            <v>VIDA</v>
          </cell>
          <cell r="E18" t="str">
            <v>RECURSO HUMANO</v>
          </cell>
        </row>
        <row r="19">
          <cell r="C19" t="str">
            <v>Corredor de seguros</v>
          </cell>
          <cell r="D19" t="str">
            <v>SOAT</v>
          </cell>
          <cell r="E19" t="str">
            <v>FRAUDE INTERNO</v>
          </cell>
        </row>
        <row r="20">
          <cell r="C20" t="str">
            <v>Canal Tradicional - convenios interinstitucional</v>
          </cell>
          <cell r="D20" t="str">
            <v>ARP</v>
          </cell>
          <cell r="E20" t="str">
            <v>FRAUDE EXTERNO</v>
          </cell>
        </row>
        <row r="21">
          <cell r="C21" t="str">
            <v>Bancaseguros</v>
          </cell>
          <cell r="D21" t="str">
            <v>SALUD</v>
          </cell>
          <cell r="E21" t="str">
            <v>EVENTOS EXTERNOS</v>
          </cell>
        </row>
        <row r="22">
          <cell r="C22" t="str">
            <v>Canal no tradicional</v>
          </cell>
          <cell r="D22" t="str">
            <v>GENERALES</v>
          </cell>
          <cell r="E22" t="str">
            <v>GESTION DE PROCESOS</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jetivos"/>
      <sheetName val="Tormenta riesgos"/>
      <sheetName val="Afinidad riesgos"/>
      <sheetName val="Riesgos vs. objetivos"/>
      <sheetName val="VALORACION"/>
      <sheetName val="CALIFICACION"/>
      <sheetName val="MAPA"/>
      <sheetName val="CAUSAS"/>
      <sheetName val="IMPACTO"/>
      <sheetName val="ARE"/>
      <sheetName val="ACC"/>
      <sheetName val="NO BORRAR"/>
      <sheetName val="EVALUACIÓN RIESGOS Y CONTROLES"/>
      <sheetName val="Verific riesgos auditoria 1"/>
      <sheetName val="MATRIZ DE RIESGOS (2)"/>
      <sheetName val="Tormenta_riesgos1"/>
      <sheetName val="Afinidad_riesgos1"/>
      <sheetName val="Riesgos_vs__objetivos1"/>
      <sheetName val="NO_BORRAR1"/>
      <sheetName val="Tormenta_riesgos"/>
      <sheetName val="Afinidad_riesgos"/>
      <sheetName val="Riesgos_vs__objetivos"/>
      <sheetName val="NO_BORRAR"/>
      <sheetName val="cPuntajes evaluación control"/>
      <sheetName val="DAT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12">
          <cell r="C12" t="str">
            <v>A</v>
          </cell>
          <cell r="D12" t="str">
            <v>B</v>
          </cell>
          <cell r="E12" t="str">
            <v>C</v>
          </cell>
          <cell r="F12" t="str">
            <v>D</v>
          </cell>
          <cell r="G12" t="str">
            <v>E</v>
          </cell>
          <cell r="H12" t="str">
            <v>F</v>
          </cell>
          <cell r="I12" t="str">
            <v>G</v>
          </cell>
          <cell r="J12" t="str">
            <v>H</v>
          </cell>
          <cell r="K12" t="str">
            <v>I</v>
          </cell>
          <cell r="L12" t="str">
            <v>J</v>
          </cell>
          <cell r="M12" t="str">
            <v>K</v>
          </cell>
          <cell r="N12" t="str">
            <v>L</v>
          </cell>
          <cell r="O12" t="str">
            <v>M</v>
          </cell>
        </row>
      </sheetData>
      <sheetData sheetId="8" refreshError="1"/>
      <sheetData sheetId="9" refreshError="1"/>
      <sheetData sheetId="10" refreshError="1"/>
      <sheetData sheetId="11" refreshError="1">
        <row r="1">
          <cell r="G1" t="str">
            <v>EVITAR</v>
          </cell>
          <cell r="I1" t="str">
            <v>POLITICA</v>
          </cell>
        </row>
        <row r="2">
          <cell r="G2" t="str">
            <v>REDUCIR LA CAUSA</v>
          </cell>
          <cell r="I2" t="str">
            <v>PROCEDIMIENTO</v>
          </cell>
        </row>
        <row r="3">
          <cell r="B3">
            <v>1</v>
          </cell>
          <cell r="C3" t="str">
            <v>Cual es el Objetivo de la implementación de la nueva políticá?</v>
          </cell>
          <cell r="G3" t="str">
            <v>REDUCIR EL IMPACTO</v>
          </cell>
          <cell r="I3" t="str">
            <v>CONTROL</v>
          </cell>
        </row>
        <row r="4">
          <cell r="B4">
            <v>2</v>
          </cell>
          <cell r="C4" t="str">
            <v>Cual es el proceso para su implementación?</v>
          </cell>
          <cell r="G4" t="str">
            <v>TRANFERIR TOTALMENTE</v>
          </cell>
        </row>
        <row r="5">
          <cell r="B5">
            <v>3</v>
          </cell>
          <cell r="C5" t="str">
            <v>Quien será el responsable directo de su éxito?</v>
          </cell>
          <cell r="G5" t="str">
            <v>TRANSFERIR PARCIALMENTE</v>
          </cell>
        </row>
        <row r="6">
          <cell r="B6">
            <v>4</v>
          </cell>
          <cell r="C6" t="str">
            <v>En que Fecha o periodo se espera realizarla?</v>
          </cell>
        </row>
        <row r="7">
          <cell r="B7">
            <v>5</v>
          </cell>
          <cell r="C7" t="str">
            <v>Que recursos financieros se requieren?</v>
          </cell>
        </row>
        <row r="8">
          <cell r="B8">
            <v>6</v>
          </cell>
          <cell r="C8" t="str">
            <v>Que recursos Humanos se Requieren?</v>
          </cell>
        </row>
        <row r="9">
          <cell r="B9">
            <v>7</v>
          </cell>
          <cell r="C9" t="str">
            <v>Que recursos logísticos se Requieren?</v>
          </cell>
        </row>
        <row r="10">
          <cell r="B10">
            <v>9</v>
          </cell>
          <cell r="C10" t="str">
            <v>Quien será el responsable de su evaluación?</v>
          </cell>
        </row>
        <row r="11">
          <cell r="B11">
            <v>10</v>
          </cell>
          <cell r="C11" t="str">
            <v>Cual será el indicador para su evaluación? (Indique variables y su lectura)</v>
          </cell>
        </row>
        <row r="12">
          <cell r="B12">
            <v>11</v>
          </cell>
        </row>
        <row r="13">
          <cell r="B13">
            <v>12</v>
          </cell>
        </row>
        <row r="14">
          <cell r="B14">
            <v>13</v>
          </cell>
        </row>
        <row r="15">
          <cell r="B15">
            <v>14</v>
          </cell>
        </row>
        <row r="16">
          <cell r="B16">
            <v>15</v>
          </cell>
        </row>
        <row r="17">
          <cell r="B17">
            <v>16</v>
          </cell>
        </row>
        <row r="22">
          <cell r="B22">
            <v>1</v>
          </cell>
        </row>
        <row r="23">
          <cell r="B23">
            <v>2</v>
          </cell>
        </row>
        <row r="24">
          <cell r="B24">
            <v>3</v>
          </cell>
        </row>
        <row r="25">
          <cell r="B25">
            <v>4</v>
          </cell>
        </row>
        <row r="26">
          <cell r="B26">
            <v>5</v>
          </cell>
        </row>
        <row r="27">
          <cell r="B27">
            <v>6</v>
          </cell>
        </row>
        <row r="28">
          <cell r="B28">
            <v>7</v>
          </cell>
        </row>
        <row r="29">
          <cell r="B29">
            <v>8</v>
          </cell>
        </row>
        <row r="30">
          <cell r="B30">
            <v>9</v>
          </cell>
        </row>
        <row r="31">
          <cell r="B31">
            <v>10</v>
          </cell>
        </row>
        <row r="32">
          <cell r="B32">
            <v>11</v>
          </cell>
        </row>
        <row r="33">
          <cell r="B33">
            <v>12</v>
          </cell>
        </row>
        <row r="34">
          <cell r="B34">
            <v>13</v>
          </cell>
        </row>
        <row r="35">
          <cell r="B35">
            <v>14</v>
          </cell>
        </row>
        <row r="36">
          <cell r="B36">
            <v>15</v>
          </cell>
        </row>
        <row r="37">
          <cell r="B37">
            <v>16</v>
          </cell>
        </row>
        <row r="38">
          <cell r="B38">
            <v>17</v>
          </cell>
        </row>
        <row r="41">
          <cell r="B41">
            <v>1</v>
          </cell>
          <cell r="C41" t="str">
            <v>Que tipo de Control desea implementar?</v>
          </cell>
        </row>
        <row r="42">
          <cell r="B42">
            <v>2</v>
          </cell>
          <cell r="C42" t="str">
            <v>Que clase de Control desea implementar?</v>
          </cell>
        </row>
        <row r="43">
          <cell r="B43">
            <v>3</v>
          </cell>
          <cell r="C43" t="str">
            <v>Cual es el Objetivo del control?</v>
          </cell>
        </row>
        <row r="44">
          <cell r="B44">
            <v>4</v>
          </cell>
          <cell r="C44" t="str">
            <v>A que procedimiento corresponde?</v>
          </cell>
        </row>
        <row r="45">
          <cell r="B45">
            <v>5</v>
          </cell>
          <cell r="C45" t="str">
            <v>Que otros procedimientos afecta?</v>
          </cell>
        </row>
        <row r="46">
          <cell r="B46">
            <v>6</v>
          </cell>
          <cell r="C46" t="str">
            <v>Cual es el proceso para su implementación?</v>
          </cell>
        </row>
        <row r="47">
          <cell r="B47">
            <v>7</v>
          </cell>
          <cell r="C47" t="str">
            <v>Quien será el responsable directo de su éxito?</v>
          </cell>
        </row>
        <row r="48">
          <cell r="B48">
            <v>8</v>
          </cell>
          <cell r="C48" t="str">
            <v>En que Fecha o periodo se espera realizarla?</v>
          </cell>
        </row>
        <row r="49">
          <cell r="B49">
            <v>9</v>
          </cell>
          <cell r="C49" t="str">
            <v>Que recursos financieros se requieren?</v>
          </cell>
        </row>
        <row r="50">
          <cell r="B50">
            <v>10</v>
          </cell>
          <cell r="C50" t="str">
            <v>Que recursos Humanos se Requieren?</v>
          </cell>
        </row>
        <row r="51">
          <cell r="B51">
            <v>11</v>
          </cell>
          <cell r="C51" t="str">
            <v>Que recursos logísticos se Requieren?</v>
          </cell>
        </row>
        <row r="52">
          <cell r="B52">
            <v>12</v>
          </cell>
          <cell r="C52" t="str">
            <v>Quien será el responsable de su evaluación?</v>
          </cell>
        </row>
        <row r="53">
          <cell r="B53">
            <v>13</v>
          </cell>
          <cell r="C53" t="str">
            <v>Cual será el indicador para su evaluación? (Indique variables y su lectura)</v>
          </cell>
        </row>
        <row r="54">
          <cell r="B54">
            <v>14</v>
          </cell>
        </row>
        <row r="55">
          <cell r="B55">
            <v>15</v>
          </cell>
        </row>
        <row r="56">
          <cell r="B56">
            <v>16</v>
          </cell>
        </row>
        <row r="57">
          <cell r="B57">
            <v>17</v>
          </cell>
        </row>
      </sheetData>
      <sheetData sheetId="12">
        <row r="1">
          <cell r="G1">
            <v>0</v>
          </cell>
        </row>
      </sheetData>
      <sheetData sheetId="13"/>
      <sheetData sheetId="14"/>
      <sheetData sheetId="15"/>
      <sheetData sheetId="16"/>
      <sheetData sheetId="17"/>
      <sheetData sheetId="18"/>
      <sheetData sheetId="19"/>
      <sheetData sheetId="20"/>
      <sheetData sheetId="21"/>
      <sheetData sheetId="22"/>
      <sheetData sheetId="23" refreshError="1"/>
      <sheetData sheetId="2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DR"/>
      <sheetName val="MED"/>
      <sheetName val="CAL"/>
      <sheetName val="MR"/>
      <sheetName val="ACC"/>
      <sheetName val="FUENTES"/>
      <sheetName val="MAPEO"/>
    </sheetNames>
    <sheetDataSet>
      <sheetData sheetId="0" refreshError="1"/>
      <sheetData sheetId="1" refreshError="1"/>
      <sheetData sheetId="2" refreshError="1"/>
      <sheetData sheetId="3" refreshError="1"/>
      <sheetData sheetId="4" refreshError="1"/>
      <sheetData sheetId="5">
        <row r="2">
          <cell r="A2" t="str">
            <v>FACTOR DEL RIESGO</v>
          </cell>
        </row>
        <row r="3">
          <cell r="A3" t="str">
            <v>Clientes</v>
          </cell>
        </row>
        <row r="4">
          <cell r="A4" t="str">
            <v>Usuarios</v>
          </cell>
        </row>
        <row r="5">
          <cell r="A5" t="str">
            <v>Jurisdicción</v>
          </cell>
        </row>
        <row r="6">
          <cell r="A6" t="str">
            <v xml:space="preserve">Canal de Disribución </v>
          </cell>
        </row>
        <row r="7">
          <cell r="A7" t="str">
            <v>Producto</v>
          </cell>
        </row>
        <row r="8">
          <cell r="A8" t="str">
            <v>Proceso</v>
          </cell>
        </row>
      </sheetData>
      <sheetData sheetId="6"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jetivos"/>
      <sheetName val="Tormenta riesgos"/>
      <sheetName val="Afinidad riesgos"/>
      <sheetName val="Riesgos vs. objetivos"/>
      <sheetName val="VALORACION"/>
      <sheetName val="CALIFICACION"/>
      <sheetName val="MAPA"/>
      <sheetName val="CAUSAS"/>
      <sheetName val="IMPACTO"/>
      <sheetName val="ARE"/>
      <sheetName val="ACC"/>
      <sheetName val="NO BORRAR"/>
      <sheetName val="Tormenta_riesgos1"/>
      <sheetName val="Afinidad_riesgos1"/>
      <sheetName val="Riesgos_vs__objetivos1"/>
      <sheetName val="NO_BORRAR1"/>
      <sheetName val="Tormenta_riesgos"/>
      <sheetName val="Afinidad_riesgos"/>
      <sheetName val="Riesgos_vs__objetivos"/>
      <sheetName val="NO_BORRAR"/>
    </sheetNames>
    <sheetDataSet>
      <sheetData sheetId="0"/>
      <sheetData sheetId="1"/>
      <sheetData sheetId="2"/>
      <sheetData sheetId="3"/>
      <sheetData sheetId="4"/>
      <sheetData sheetId="5"/>
      <sheetData sheetId="6"/>
      <sheetData sheetId="7"/>
      <sheetData sheetId="8"/>
      <sheetData sheetId="9"/>
      <sheetData sheetId="10"/>
      <sheetData sheetId="11">
        <row r="1">
          <cell r="F1" t="str">
            <v>SI</v>
          </cell>
          <cell r="G1" t="str">
            <v>EVITAR</v>
          </cell>
        </row>
        <row r="2">
          <cell r="F2" t="str">
            <v>NO</v>
          </cell>
          <cell r="G2" t="str">
            <v>REDUCIR LA CAUSA</v>
          </cell>
        </row>
        <row r="3">
          <cell r="G3" t="str">
            <v>REDUCIR EL IMPACTO</v>
          </cell>
        </row>
        <row r="4">
          <cell r="G4" t="str">
            <v>TRANFERIR TOTALMENTE</v>
          </cell>
        </row>
        <row r="5">
          <cell r="G5" t="str">
            <v>TRANSFERIR PARCIALMENTE</v>
          </cell>
        </row>
      </sheetData>
      <sheetData sheetId="12"/>
      <sheetData sheetId="13"/>
      <sheetData sheetId="14"/>
      <sheetData sheetId="15"/>
      <sheetData sheetId="16"/>
      <sheetData sheetId="17"/>
      <sheetData sheetId="18"/>
      <sheetData sheetId="19"/>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1.COM"/>
      <sheetName val="2.DER"/>
      <sheetName val="3.PAC"/>
      <sheetName val="4.EFP"/>
      <sheetName val="5.GTH"/>
      <sheetName val="6.ADJ"/>
      <sheetName val="7.ECC"/>
      <sheetName val="8. IMP"/>
      <sheetName val="8. IMP VF"/>
      <sheetName val="9.ADT"/>
      <sheetName val="10.SCP"/>
      <sheetName val="11. ASI"/>
      <sheetName val="12.SIG"/>
      <sheetName val="13.GCO"/>
      <sheetName val="14.PID"/>
      <sheetName val="15.FIN"/>
      <sheetName val="16. GAD"/>
      <sheetName val="17.BcoPry"/>
      <sheetName val="18.DOC"/>
      <sheetName val="19.PAA"/>
      <sheetName val="20.GTI"/>
      <sheetName val="21.CDI"/>
      <sheetName val="22.SUP-CTOs"/>
      <sheetName val="23. UTT BOY"/>
      <sheetName val="24. EPSEA+"/>
      <sheetName val="25. GEST CARTERA"/>
      <sheetName val="26. Superv Convenios Coop"/>
      <sheetName val="27. INV DAT"/>
      <sheetName val="28. FACT&amp;RE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7.ECC"/>
      <sheetName val="10.SCP"/>
      <sheetName val="19.PAA"/>
      <sheetName val="17.BcoPry"/>
    </sheetNames>
    <sheetDataSet>
      <sheetData sheetId="0" refreshError="1"/>
      <sheetData sheetId="1"/>
      <sheetData sheetId="2"/>
      <sheetData sheetId="3"/>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IDEAS"/>
      <sheetName val="politicas"/>
      <sheetName val="IDENTIFICACION"/>
      <sheetName val="MEDICION"/>
      <sheetName val="PERFIL RIESGO"/>
      <sheetName val="MRI"/>
      <sheetName val="MRi (3)"/>
      <sheetName val="PRi"/>
      <sheetName val="CONTROL"/>
      <sheetName val="CONTROL (2)"/>
      <sheetName val="ACC"/>
      <sheetName val="ALERTA SIMPLE"/>
      <sheetName val="ALERTA COMPUESTA"/>
      <sheetName val="ALERTA COMPLEJA"/>
      <sheetName val="ALERTA COMPLEJA PRODUCTO"/>
      <sheetName val="ALERTA COMPLEJA (2)"/>
      <sheetName val="ALERTA DIRECTA"/>
      <sheetName val="Hoja3"/>
      <sheetName val="Hoja2"/>
      <sheetName val="MRI (2)"/>
      <sheetName val="Hoja1"/>
    </sheetNames>
    <sheetDataSet>
      <sheetData sheetId="0" refreshError="1">
        <row r="4">
          <cell r="A4" t="str">
            <v>PROCESOS</v>
          </cell>
        </row>
        <row r="5">
          <cell r="A5" t="str">
            <v>SUSCRIPCION</v>
          </cell>
        </row>
        <row r="6">
          <cell r="A6" t="str">
            <v>INDEMNIZACION</v>
          </cell>
        </row>
        <row r="7">
          <cell r="A7" t="str">
            <v>SARLAFT</v>
          </cell>
        </row>
        <row r="16">
          <cell r="A16" t="str">
            <v>CLIENTE</v>
          </cell>
          <cell r="B16" t="str">
            <v>USUARIO</v>
          </cell>
          <cell r="C16" t="str">
            <v>CANAL DE DISTRIBUCION</v>
          </cell>
          <cell r="D16" t="str">
            <v>PRODUCTO</v>
          </cell>
          <cell r="E16" t="str">
            <v>OPERACIÓN</v>
          </cell>
        </row>
        <row r="17">
          <cell r="C17" t="str">
            <v>Intermediarios Agente</v>
          </cell>
          <cell r="D17" t="str">
            <v>AUTOS</v>
          </cell>
          <cell r="E17" t="str">
            <v>TECNOLOGIA</v>
          </cell>
        </row>
        <row r="18">
          <cell r="C18" t="str">
            <v>Intermediario Agencia</v>
          </cell>
          <cell r="D18" t="str">
            <v>VIDA</v>
          </cell>
          <cell r="E18" t="str">
            <v>RECURSO HUMANO</v>
          </cell>
        </row>
        <row r="19">
          <cell r="C19" t="str">
            <v>Corredor de seguros</v>
          </cell>
          <cell r="D19" t="str">
            <v>SOAT</v>
          </cell>
          <cell r="E19" t="str">
            <v>FRAUDE INTERNO</v>
          </cell>
        </row>
        <row r="20">
          <cell r="C20" t="str">
            <v>Canal Tradicional - convenios interinstitucional</v>
          </cell>
          <cell r="D20" t="str">
            <v>ARP</v>
          </cell>
          <cell r="E20" t="str">
            <v>FRAUDE EXTERNO</v>
          </cell>
        </row>
        <row r="21">
          <cell r="C21" t="str">
            <v>Bancaseguros</v>
          </cell>
          <cell r="D21" t="str">
            <v>SALUD</v>
          </cell>
          <cell r="E21" t="str">
            <v>EVENTOS EXTERNOS</v>
          </cell>
        </row>
        <row r="22">
          <cell r="C22" t="str">
            <v>Canal no tradicional</v>
          </cell>
          <cell r="D22" t="str">
            <v>GENERALES</v>
          </cell>
          <cell r="E22" t="str">
            <v>GESTION DE PROCESOS</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s>
    <sheetDataSet>
      <sheetData sheetId="0"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UTT No. 1 - SANTA MARTA"/>
    </sheetNames>
    <sheetDataSet>
      <sheetData sheetId="0" refreshError="1"/>
      <sheetData sheetId="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OCULTAR"/>
      <sheetName val="DATOS"/>
      <sheetName val="CAUSAS"/>
      <sheetName val="NO BORRAR"/>
      <sheetName val="FUENTES"/>
      <sheetName val="Lista"/>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UTT NO. 5 - MEDELLIN"/>
    </sheetNames>
    <sheetDataSet>
      <sheetData sheetId="0" refreshError="1"/>
      <sheetData sheetId="1"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UTT No. 10 - PASTO"/>
    </sheetNames>
    <sheetDataSet>
      <sheetData sheetId="0" refreshError="1"/>
      <sheetData sheetId="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TT No. 11 - NEIVA"/>
      <sheetName val="Indice"/>
      <sheetName val="UTT No. 11 - NEIVA 2024"/>
    </sheetNames>
    <sheetDataSet>
      <sheetData sheetId="0"/>
      <sheetData sheetId="1"/>
      <sheetData sheetId="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USAS"/>
      <sheetName val="NO BORRAR"/>
      <sheetName val="Objetivos"/>
      <sheetName val="Tormenta riesgos"/>
      <sheetName val="Afinidad riesgos"/>
      <sheetName val="Riesgos vs. objetivos"/>
      <sheetName val="VALORACION"/>
      <sheetName val="CALIFICACION"/>
      <sheetName val="MAPA"/>
      <sheetName val="IMPACTO"/>
      <sheetName val="ARE"/>
      <sheetName val="ACC"/>
      <sheetName val="EVALUACIÓN RIESGOS Y CONTROLES"/>
      <sheetName val="Verific riesgos auditoria 1"/>
      <sheetName val="MATRIZ DE RIESGOS (2)"/>
    </sheetNames>
    <sheetDataSet>
      <sheetData sheetId="0" refreshError="1">
        <row r="12">
          <cell r="C12" t="str">
            <v>A</v>
          </cell>
          <cell r="D12" t="str">
            <v>B</v>
          </cell>
          <cell r="E12" t="str">
            <v>C</v>
          </cell>
          <cell r="F12" t="str">
            <v>D</v>
          </cell>
          <cell r="G12" t="str">
            <v>E</v>
          </cell>
          <cell r="H12" t="str">
            <v>F</v>
          </cell>
          <cell r="I12" t="str">
            <v>G</v>
          </cell>
          <cell r="J12" t="str">
            <v>H</v>
          </cell>
          <cell r="K12" t="str">
            <v>I</v>
          </cell>
          <cell r="L12" t="str">
            <v>J</v>
          </cell>
          <cell r="M12" t="str">
            <v>K</v>
          </cell>
          <cell r="N12" t="str">
            <v>L</v>
          </cell>
          <cell r="O12" t="str">
            <v>M</v>
          </cell>
        </row>
      </sheetData>
      <sheetData sheetId="1" refreshError="1">
        <row r="1">
          <cell r="G1" t="str">
            <v>EVITAR</v>
          </cell>
          <cell r="I1" t="str">
            <v>POLITICA</v>
          </cell>
        </row>
        <row r="2">
          <cell r="G2" t="str">
            <v>REDUCIR LA CAUSA</v>
          </cell>
          <cell r="I2" t="str">
            <v>PROCEDIMIENTO</v>
          </cell>
        </row>
        <row r="3">
          <cell r="B3">
            <v>1</v>
          </cell>
          <cell r="C3" t="str">
            <v>Cual es el Objetivo de la implementación de la nueva políticá?</v>
          </cell>
          <cell r="G3" t="str">
            <v>REDUCIR EL IMPACTO</v>
          </cell>
          <cell r="I3" t="str">
            <v>CONTROL</v>
          </cell>
        </row>
        <row r="4">
          <cell r="B4">
            <v>2</v>
          </cell>
          <cell r="C4" t="str">
            <v>Cual es el proceso para su implementación?</v>
          </cell>
          <cell r="G4" t="str">
            <v>TRANFERIR TOTALMENTE</v>
          </cell>
        </row>
        <row r="5">
          <cell r="B5">
            <v>3</v>
          </cell>
          <cell r="C5" t="str">
            <v>Quien será el responsable directo de su éxito?</v>
          </cell>
          <cell r="G5" t="str">
            <v>TRANSFERIR PARCIALMENTE</v>
          </cell>
        </row>
        <row r="6">
          <cell r="B6">
            <v>4</v>
          </cell>
          <cell r="C6" t="str">
            <v>En que Fecha o periodo se espera realizarla?</v>
          </cell>
        </row>
        <row r="7">
          <cell r="B7">
            <v>5</v>
          </cell>
          <cell r="C7" t="str">
            <v>Que recursos financieros se requieren?</v>
          </cell>
        </row>
        <row r="8">
          <cell r="B8">
            <v>6</v>
          </cell>
          <cell r="C8" t="str">
            <v>Que recursos Humanos se Requieren?</v>
          </cell>
        </row>
        <row r="9">
          <cell r="B9">
            <v>7</v>
          </cell>
          <cell r="C9" t="str">
            <v>Que recursos logísticos se Requieren?</v>
          </cell>
        </row>
        <row r="10">
          <cell r="B10">
            <v>9</v>
          </cell>
          <cell r="C10" t="str">
            <v>Quien será el responsable de su evaluación?</v>
          </cell>
        </row>
        <row r="11">
          <cell r="B11">
            <v>10</v>
          </cell>
          <cell r="C11" t="str">
            <v>Cual será el indicador para su evaluación? (Indique variables y su lectura)</v>
          </cell>
        </row>
        <row r="12">
          <cell r="B12">
            <v>11</v>
          </cell>
        </row>
        <row r="13">
          <cell r="B13">
            <v>12</v>
          </cell>
        </row>
        <row r="14">
          <cell r="B14">
            <v>13</v>
          </cell>
        </row>
        <row r="15">
          <cell r="B15">
            <v>14</v>
          </cell>
        </row>
        <row r="16">
          <cell r="B16">
            <v>15</v>
          </cell>
        </row>
        <row r="17">
          <cell r="B17">
            <v>16</v>
          </cell>
        </row>
        <row r="22">
          <cell r="B22">
            <v>1</v>
          </cell>
        </row>
        <row r="23">
          <cell r="B23">
            <v>2</v>
          </cell>
        </row>
        <row r="24">
          <cell r="B24">
            <v>3</v>
          </cell>
        </row>
        <row r="25">
          <cell r="B25">
            <v>4</v>
          </cell>
        </row>
        <row r="26">
          <cell r="B26">
            <v>5</v>
          </cell>
        </row>
        <row r="27">
          <cell r="B27">
            <v>6</v>
          </cell>
        </row>
        <row r="28">
          <cell r="B28">
            <v>7</v>
          </cell>
        </row>
        <row r="29">
          <cell r="B29">
            <v>8</v>
          </cell>
        </row>
        <row r="30">
          <cell r="B30">
            <v>9</v>
          </cell>
        </row>
        <row r="31">
          <cell r="B31">
            <v>10</v>
          </cell>
        </row>
        <row r="32">
          <cell r="B32">
            <v>11</v>
          </cell>
        </row>
        <row r="33">
          <cell r="B33">
            <v>12</v>
          </cell>
        </row>
        <row r="34">
          <cell r="B34">
            <v>13</v>
          </cell>
        </row>
        <row r="35">
          <cell r="B35">
            <v>14</v>
          </cell>
        </row>
        <row r="36">
          <cell r="B36">
            <v>15</v>
          </cell>
        </row>
        <row r="37">
          <cell r="B37">
            <v>16</v>
          </cell>
        </row>
        <row r="38">
          <cell r="B38">
            <v>17</v>
          </cell>
        </row>
        <row r="41">
          <cell r="B41">
            <v>1</v>
          </cell>
          <cell r="C41" t="str">
            <v>Que tipo de Control desea implementar?</v>
          </cell>
        </row>
        <row r="42">
          <cell r="B42">
            <v>2</v>
          </cell>
          <cell r="C42" t="str">
            <v>Que clase de Control desea implementar?</v>
          </cell>
        </row>
        <row r="43">
          <cell r="B43">
            <v>3</v>
          </cell>
          <cell r="C43" t="str">
            <v>Cual es el Objetivo del control?</v>
          </cell>
        </row>
        <row r="44">
          <cell r="B44">
            <v>4</v>
          </cell>
          <cell r="C44" t="str">
            <v>A que procedimiento corresponde?</v>
          </cell>
        </row>
        <row r="45">
          <cell r="B45">
            <v>5</v>
          </cell>
          <cell r="C45" t="str">
            <v>Que otros procedimientos afecta?</v>
          </cell>
        </row>
        <row r="46">
          <cell r="B46">
            <v>6</v>
          </cell>
          <cell r="C46" t="str">
            <v>Cual es el proceso para su implementación?</v>
          </cell>
        </row>
        <row r="47">
          <cell r="B47">
            <v>7</v>
          </cell>
          <cell r="C47" t="str">
            <v>Quien será el responsable directo de su éxito?</v>
          </cell>
        </row>
        <row r="48">
          <cell r="B48">
            <v>8</v>
          </cell>
          <cell r="C48" t="str">
            <v>En que Fecha o periodo se espera realizarla?</v>
          </cell>
        </row>
        <row r="49">
          <cell r="B49">
            <v>9</v>
          </cell>
          <cell r="C49" t="str">
            <v>Que recursos financieros se requieren?</v>
          </cell>
        </row>
        <row r="50">
          <cell r="B50">
            <v>10</v>
          </cell>
          <cell r="C50" t="str">
            <v>Que recursos Humanos se Requieren?</v>
          </cell>
        </row>
        <row r="51">
          <cell r="B51">
            <v>11</v>
          </cell>
          <cell r="C51" t="str">
            <v>Que recursos logísticos se Requieren?</v>
          </cell>
        </row>
        <row r="52">
          <cell r="B52">
            <v>12</v>
          </cell>
          <cell r="C52" t="str">
            <v>Quien será el responsable de su evaluación?</v>
          </cell>
        </row>
        <row r="53">
          <cell r="B53">
            <v>13</v>
          </cell>
          <cell r="C53" t="str">
            <v>Cual será el indicador para su evaluación? (Indique variables y su lectura)</v>
          </cell>
        </row>
        <row r="54">
          <cell r="B54">
            <v>14</v>
          </cell>
        </row>
        <row r="55">
          <cell r="B55">
            <v>15</v>
          </cell>
        </row>
        <row r="56">
          <cell r="B56">
            <v>16</v>
          </cell>
        </row>
        <row r="57">
          <cell r="B57">
            <v>17</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ow r="1">
          <cell r="G1">
            <v>0</v>
          </cell>
        </row>
      </sheetData>
      <sheetData sheetId="13"/>
      <sheetData sheetId="1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UENTES"/>
      <sheetName val="IDR"/>
      <sheetName val="MED"/>
      <sheetName val="CAL"/>
      <sheetName val="MR"/>
      <sheetName val="ACC"/>
      <sheetName val="MAPEO"/>
    </sheetNames>
    <sheetDataSet>
      <sheetData sheetId="0" refreshError="1">
        <row r="2">
          <cell r="A2" t="str">
            <v>FACTOR DEL RIESGO</v>
          </cell>
        </row>
        <row r="3">
          <cell r="A3" t="str">
            <v>Clientes</v>
          </cell>
        </row>
        <row r="4">
          <cell r="A4" t="str">
            <v>Usuarios</v>
          </cell>
        </row>
        <row r="5">
          <cell r="A5" t="str">
            <v>Jurisdicción</v>
          </cell>
        </row>
        <row r="6">
          <cell r="A6" t="str">
            <v xml:space="preserve">Canal de Disribución </v>
          </cell>
        </row>
        <row r="7">
          <cell r="A7" t="str">
            <v>Producto</v>
          </cell>
        </row>
        <row r="8">
          <cell r="A8" t="str">
            <v>Proceso</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 BORRAR"/>
      <sheetName val="Objetivos"/>
      <sheetName val="Tormenta riesgos"/>
      <sheetName val="Afinidad riesgos"/>
      <sheetName val="Riesgos vs. objetivos"/>
      <sheetName val="VALORACION"/>
      <sheetName val="CALIFICACION"/>
      <sheetName val="MAPA"/>
      <sheetName val="CAUSAS"/>
      <sheetName val="IMPACTO"/>
      <sheetName val="ARE"/>
      <sheetName val="ACC"/>
    </sheetNames>
    <sheetDataSet>
      <sheetData sheetId="0" refreshError="1">
        <row r="1">
          <cell r="F1" t="str">
            <v>SI</v>
          </cell>
          <cell r="G1" t="str">
            <v>EVITAR</v>
          </cell>
        </row>
        <row r="2">
          <cell r="F2" t="str">
            <v>NO</v>
          </cell>
          <cell r="G2" t="str">
            <v>REDUCIR LA CAUSA</v>
          </cell>
        </row>
        <row r="3">
          <cell r="G3" t="str">
            <v>REDUCIR EL IMPACTO</v>
          </cell>
        </row>
        <row r="4">
          <cell r="G4" t="str">
            <v>TRANFERIR TOTALMENTE</v>
          </cell>
        </row>
        <row r="5">
          <cell r="G5" t="str">
            <v>TRANSFERIR PARCIALMENTE</v>
          </cell>
        </row>
      </sheetData>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tiguo"/>
      <sheetName val="Nuevo"/>
      <sheetName val="1.COM"/>
      <sheetName val="2.DER"/>
      <sheetName val="3.PAC"/>
      <sheetName val="4.EFP"/>
      <sheetName val="5.GTH"/>
      <sheetName val="6.ADJ"/>
      <sheetName val="7.ECC"/>
      <sheetName val="8. IMP"/>
      <sheetName val="8. IMP VF"/>
      <sheetName val="9.ADT"/>
      <sheetName val="10.SCP"/>
      <sheetName val="11. ASI"/>
      <sheetName val="12.SIG"/>
      <sheetName val="13.GCO"/>
      <sheetName val="14.PID"/>
      <sheetName val="15.FIN"/>
      <sheetName val="16. GAD"/>
      <sheetName val="17.BcoPry"/>
      <sheetName val="18.DOC"/>
      <sheetName val="19.PAA"/>
      <sheetName val="20.GTI"/>
      <sheetName val="21.CDI"/>
      <sheetName val="22.SUP-CTOs"/>
      <sheetName val="23. UTT BOY"/>
      <sheetName val="24. EPSEA+"/>
      <sheetName val="25. GEST CARTERA"/>
      <sheetName val="26. Superv Convenios Coop"/>
      <sheetName val="27. INV DAT"/>
      <sheetName val="28. FACT&amp;REC"/>
      <sheetName val="INDICE"/>
    </sheetNames>
    <sheetDataSet>
      <sheetData sheetId="0" refreshError="1"/>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1.COM"/>
      <sheetName val="2.DER"/>
      <sheetName val="3.PAC"/>
      <sheetName val="4.EFP"/>
      <sheetName val="5.GTH"/>
      <sheetName val="6.ADJ"/>
      <sheetName val="7.ECC"/>
      <sheetName val="8.IMP"/>
      <sheetName val="9.ADT"/>
      <sheetName val="10.SCP"/>
      <sheetName val="11. ASI"/>
      <sheetName val="12.SIG"/>
      <sheetName val="13.GCO"/>
      <sheetName val="14.PID"/>
      <sheetName val="15.FIN"/>
      <sheetName val="16. GAD"/>
      <sheetName val="17.BcoPry"/>
      <sheetName val="18.DOC"/>
      <sheetName val="19.PAA"/>
      <sheetName val="20.GTI"/>
      <sheetName val="21.CDI"/>
      <sheetName val="22.SUP-CTOs"/>
      <sheetName val="23. UTT BOY"/>
      <sheetName val="24. EPSEA+"/>
      <sheetName val="25. GEST CARTERA"/>
      <sheetName val="26. Superv Convenios Coop"/>
      <sheetName val="27. INV DAT"/>
      <sheetName val="28. FACT&amp;REC"/>
    </sheetNames>
    <sheetDataSet>
      <sheetData sheetId="0"/>
      <sheetData sheetId="1"/>
      <sheetData sheetId="2" refreshError="1"/>
      <sheetData sheetId="3" refreshError="1"/>
      <sheetData sheetId="4" refreshError="1"/>
      <sheetData sheetId="5" refreshError="1"/>
      <sheetData sheetId="6">
        <row r="50">
          <cell r="E50">
            <v>0</v>
          </cell>
        </row>
      </sheetData>
      <sheetData sheetId="7" refreshError="1"/>
      <sheetData sheetId="8" refreshError="1"/>
      <sheetData sheetId="9" refreshError="1"/>
      <sheetData sheetId="10" refreshError="1"/>
      <sheetData sheetId="11" refreshError="1"/>
      <sheetData sheetId="12">
        <row r="101">
          <cell r="E101">
            <v>0</v>
          </cell>
        </row>
      </sheetData>
      <sheetData sheetId="13" refreshError="1"/>
      <sheetData sheetId="14" refreshError="1"/>
      <sheetData sheetId="15" refreshError="1"/>
      <sheetData sheetId="16" refreshError="1"/>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GTI"/>
      <sheetName val="BcoPry"/>
      <sheetName val="ETI"/>
      <sheetName val="MSPI"/>
    </sheetNames>
    <sheetDataSet>
      <sheetData sheetId="0" refreshError="1"/>
      <sheetData sheetId="1"/>
      <sheetData sheetId="2"/>
      <sheetData sheetId="3"/>
      <sheetData sheetId="4"/>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s>
    <sheetDataSet>
      <sheetData sheetId="0"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9.xml"/><Relationship Id="rId1" Type="http://schemas.openxmlformats.org/officeDocument/2006/relationships/printerSettings" Target="../printerSettings/printerSettings18.bin"/><Relationship Id="rId4" Type="http://schemas.openxmlformats.org/officeDocument/2006/relationships/comments" Target="../comments2.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22.xml"/><Relationship Id="rId1" Type="http://schemas.openxmlformats.org/officeDocument/2006/relationships/printerSettings" Target="../printerSettings/printerSettings21.bin"/><Relationship Id="rId4" Type="http://schemas.openxmlformats.org/officeDocument/2006/relationships/comments" Target="../comments3.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omments" Target="../comments1.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54"/>
  <sheetViews>
    <sheetView showGridLines="0" zoomScale="90" zoomScaleNormal="90" workbookViewId="0">
      <selection activeCell="E32" sqref="E32:E34"/>
    </sheetView>
  </sheetViews>
  <sheetFormatPr baseColWidth="10" defaultColWidth="11.42578125" defaultRowHeight="12.75" x14ac:dyDescent="0.2"/>
  <cols>
    <col min="1" max="1" width="11.42578125" style="4"/>
    <col min="2" max="2" width="19.5703125" style="4" customWidth="1"/>
    <col min="3" max="3" width="15.28515625" style="4" customWidth="1"/>
    <col min="4" max="4" width="17.42578125" style="4" customWidth="1"/>
    <col min="5" max="5" width="14.7109375" style="4" customWidth="1"/>
    <col min="6" max="6" width="15.85546875" style="4" customWidth="1"/>
    <col min="7" max="9" width="18.7109375" style="4" customWidth="1"/>
    <col min="10" max="10" width="18.7109375" style="4" hidden="1" customWidth="1"/>
    <col min="11" max="11" width="18.7109375" style="4" customWidth="1"/>
    <col min="12" max="12" width="14.7109375" style="4" customWidth="1"/>
    <col min="13" max="13" width="12.28515625" style="4" customWidth="1"/>
    <col min="14" max="14" width="13.5703125" style="4" customWidth="1"/>
    <col min="15" max="16" width="11.42578125" style="4" hidden="1" customWidth="1"/>
    <col min="17" max="16384" width="11.42578125" style="4"/>
  </cols>
  <sheetData>
    <row r="1" spans="1:16" s="1" customFormat="1" ht="15.75" customHeight="1" x14ac:dyDescent="0.2">
      <c r="A1" s="91"/>
      <c r="B1" s="91"/>
      <c r="C1" s="94" t="s">
        <v>7</v>
      </c>
      <c r="D1" s="94"/>
      <c r="E1" s="94"/>
      <c r="F1" s="94"/>
      <c r="G1" s="94"/>
      <c r="H1" s="94"/>
      <c r="I1" s="94"/>
      <c r="J1" s="94"/>
      <c r="K1" s="94"/>
      <c r="L1" s="94"/>
      <c r="M1" s="94"/>
      <c r="N1" s="97"/>
    </row>
    <row r="2" spans="1:16" s="1" customFormat="1" ht="16.5" customHeight="1" x14ac:dyDescent="0.2">
      <c r="A2" s="92"/>
      <c r="B2" s="92"/>
      <c r="C2" s="95"/>
      <c r="D2" s="95"/>
      <c r="E2" s="95"/>
      <c r="F2" s="95"/>
      <c r="G2" s="95"/>
      <c r="H2" s="95"/>
      <c r="I2" s="95"/>
      <c r="J2" s="95"/>
      <c r="K2" s="95"/>
      <c r="L2" s="95"/>
      <c r="M2" s="95"/>
      <c r="N2" s="98"/>
    </row>
    <row r="3" spans="1:16" s="1" customFormat="1" ht="16.5" customHeight="1" x14ac:dyDescent="0.2">
      <c r="A3" s="92"/>
      <c r="B3" s="92"/>
      <c r="C3" s="95"/>
      <c r="D3" s="95"/>
      <c r="E3" s="95"/>
      <c r="F3" s="95"/>
      <c r="G3" s="95"/>
      <c r="H3" s="95"/>
      <c r="I3" s="95"/>
      <c r="J3" s="95"/>
      <c r="K3" s="95"/>
      <c r="L3" s="95"/>
      <c r="M3" s="95"/>
      <c r="N3" s="98"/>
    </row>
    <row r="4" spans="1:16" s="1" customFormat="1" ht="15" customHeight="1" thickBot="1" x14ac:dyDescent="0.25">
      <c r="A4" s="93"/>
      <c r="B4" s="93"/>
      <c r="C4" s="96"/>
      <c r="D4" s="96"/>
      <c r="E4" s="96"/>
      <c r="F4" s="96"/>
      <c r="G4" s="96"/>
      <c r="H4" s="96"/>
      <c r="I4" s="96"/>
      <c r="J4" s="96"/>
      <c r="K4" s="96"/>
      <c r="L4" s="96"/>
      <c r="M4" s="96"/>
      <c r="N4" s="99"/>
    </row>
    <row r="5" spans="1:16" s="1" customFormat="1" ht="13.5" thickBot="1" x14ac:dyDescent="0.25">
      <c r="A5" s="2"/>
      <c r="B5" s="2"/>
      <c r="C5" s="2"/>
      <c r="D5" s="2"/>
      <c r="E5" s="2"/>
      <c r="F5" s="2"/>
      <c r="G5" s="2"/>
      <c r="H5" s="2"/>
      <c r="I5" s="2"/>
      <c r="J5" s="2"/>
      <c r="K5" s="2"/>
      <c r="L5" s="2"/>
      <c r="M5" s="2"/>
      <c r="N5" s="2"/>
    </row>
    <row r="6" spans="1:16" s="1" customFormat="1" ht="13.5" customHeight="1" thickBot="1" x14ac:dyDescent="0.25">
      <c r="A6" s="81" t="s">
        <v>0</v>
      </c>
      <c r="B6" s="81"/>
      <c r="C6" s="82"/>
      <c r="D6" s="100" t="s">
        <v>8</v>
      </c>
      <c r="E6" s="102" t="s">
        <v>9</v>
      </c>
      <c r="F6" s="104" t="s">
        <v>10</v>
      </c>
      <c r="G6" s="106" t="s">
        <v>11</v>
      </c>
      <c r="H6" s="107"/>
      <c r="I6" s="107"/>
      <c r="J6" s="107"/>
      <c r="K6" s="107"/>
      <c r="L6" s="108"/>
      <c r="M6" s="109" t="s">
        <v>12</v>
      </c>
      <c r="N6" s="110"/>
    </row>
    <row r="7" spans="1:16" s="1" customFormat="1" ht="15" customHeight="1" x14ac:dyDescent="0.2">
      <c r="A7" s="83"/>
      <c r="B7" s="83"/>
      <c r="C7" s="84"/>
      <c r="D7" s="101"/>
      <c r="E7" s="103"/>
      <c r="F7" s="105"/>
      <c r="G7" s="111" t="s">
        <v>13</v>
      </c>
      <c r="H7" s="112"/>
      <c r="I7" s="112"/>
      <c r="J7" s="113" t="s">
        <v>4</v>
      </c>
      <c r="K7" s="113" t="s">
        <v>14</v>
      </c>
      <c r="L7" s="115" t="s">
        <v>15</v>
      </c>
      <c r="M7" s="116" t="s">
        <v>2</v>
      </c>
      <c r="N7" s="118" t="s">
        <v>1</v>
      </c>
      <c r="O7" s="53" t="s">
        <v>64</v>
      </c>
      <c r="P7" s="53" t="s">
        <v>63</v>
      </c>
    </row>
    <row r="8" spans="1:16" s="1" customFormat="1" ht="26.25" thickBot="1" x14ac:dyDescent="0.25">
      <c r="A8" s="83"/>
      <c r="B8" s="83"/>
      <c r="C8" s="84"/>
      <c r="D8" s="101"/>
      <c r="E8" s="103"/>
      <c r="F8" s="105"/>
      <c r="G8" s="11" t="s">
        <v>16</v>
      </c>
      <c r="H8" s="12" t="s">
        <v>17</v>
      </c>
      <c r="I8" s="13" t="s">
        <v>18</v>
      </c>
      <c r="J8" s="114"/>
      <c r="K8" s="114"/>
      <c r="L8" s="114"/>
      <c r="M8" s="117"/>
      <c r="N8" s="119"/>
      <c r="O8" s="53"/>
      <c r="P8" s="53"/>
    </row>
    <row r="9" spans="1:16" s="1" customFormat="1" ht="23.25" customHeight="1" thickBot="1" x14ac:dyDescent="0.25">
      <c r="A9" s="88" t="s">
        <v>38</v>
      </c>
      <c r="B9" s="89"/>
      <c r="C9" s="89"/>
      <c r="D9" s="89"/>
      <c r="E9" s="89"/>
      <c r="F9" s="89"/>
      <c r="G9" s="89"/>
      <c r="H9" s="89"/>
      <c r="I9" s="89"/>
      <c r="J9" s="89"/>
      <c r="K9" s="89"/>
      <c r="L9" s="89"/>
      <c r="M9" s="89"/>
      <c r="N9" s="90"/>
    </row>
    <row r="10" spans="1:16" s="1" customFormat="1" ht="30" customHeight="1" x14ac:dyDescent="0.2">
      <c r="A10" s="71" t="s">
        <v>39</v>
      </c>
      <c r="B10" s="69"/>
      <c r="C10" s="70"/>
      <c r="D10" s="14" t="s">
        <v>40</v>
      </c>
      <c r="E10" s="15">
        <v>8</v>
      </c>
      <c r="F10" s="16">
        <v>20</v>
      </c>
      <c r="G10" s="15">
        <v>20</v>
      </c>
      <c r="H10" s="17">
        <v>0</v>
      </c>
      <c r="I10" s="17">
        <v>0</v>
      </c>
      <c r="J10" s="17">
        <v>0</v>
      </c>
      <c r="K10" s="17">
        <v>0</v>
      </c>
      <c r="L10" s="16">
        <v>0</v>
      </c>
      <c r="M10" s="15">
        <v>8</v>
      </c>
      <c r="N10" s="16">
        <v>0</v>
      </c>
      <c r="O10" s="10">
        <f>+M10/E10</f>
        <v>1</v>
      </c>
      <c r="P10" s="10">
        <f>+(G10+H10)/F10</f>
        <v>1</v>
      </c>
    </row>
    <row r="11" spans="1:16" s="1" customFormat="1" ht="30" customHeight="1" x14ac:dyDescent="0.2">
      <c r="A11" s="71"/>
      <c r="B11" s="69"/>
      <c r="C11" s="70"/>
      <c r="D11" s="18" t="s">
        <v>41</v>
      </c>
      <c r="E11" s="19">
        <v>8</v>
      </c>
      <c r="F11" s="20">
        <v>19</v>
      </c>
      <c r="G11" s="19">
        <v>12</v>
      </c>
      <c r="H11" s="21">
        <v>5</v>
      </c>
      <c r="I11" s="21">
        <v>0</v>
      </c>
      <c r="J11" s="21">
        <v>0</v>
      </c>
      <c r="K11" s="21">
        <v>1</v>
      </c>
      <c r="L11" s="20">
        <v>1</v>
      </c>
      <c r="M11" s="19">
        <v>4</v>
      </c>
      <c r="N11" s="20">
        <v>4</v>
      </c>
      <c r="O11" s="10">
        <f t="shared" ref="O11:O44" si="0">+M11/E11</f>
        <v>0.5</v>
      </c>
      <c r="P11" s="10">
        <f t="shared" ref="P11:P44" si="1">+(G11+H11)/F11</f>
        <v>0.89473684210526316</v>
      </c>
    </row>
    <row r="12" spans="1:16" s="1" customFormat="1" ht="30" customHeight="1" x14ac:dyDescent="0.2">
      <c r="A12" s="72"/>
      <c r="B12" s="73"/>
      <c r="C12" s="74"/>
      <c r="D12" s="18" t="s">
        <v>42</v>
      </c>
      <c r="E12" s="19">
        <v>3</v>
      </c>
      <c r="F12" s="20">
        <v>5</v>
      </c>
      <c r="G12" s="19">
        <v>4</v>
      </c>
      <c r="H12" s="21">
        <v>0</v>
      </c>
      <c r="I12" s="21">
        <v>0</v>
      </c>
      <c r="J12" s="21">
        <v>0</v>
      </c>
      <c r="K12" s="21">
        <v>1</v>
      </c>
      <c r="L12" s="20">
        <v>0</v>
      </c>
      <c r="M12" s="19">
        <v>2</v>
      </c>
      <c r="N12" s="20">
        <v>1</v>
      </c>
      <c r="O12" s="10">
        <f t="shared" si="0"/>
        <v>0.66666666666666663</v>
      </c>
      <c r="P12" s="10">
        <f t="shared" si="1"/>
        <v>0.8</v>
      </c>
    </row>
    <row r="13" spans="1:16" s="1" customFormat="1" ht="30" customHeight="1" x14ac:dyDescent="0.2">
      <c r="A13" s="75" t="s">
        <v>43</v>
      </c>
      <c r="B13" s="61"/>
      <c r="C13" s="62"/>
      <c r="D13" s="22" t="s">
        <v>44</v>
      </c>
      <c r="E13" s="23">
        <v>5</v>
      </c>
      <c r="F13" s="24">
        <v>10</v>
      </c>
      <c r="G13" s="23">
        <v>10</v>
      </c>
      <c r="H13" s="25">
        <v>0</v>
      </c>
      <c r="I13" s="25">
        <v>0</v>
      </c>
      <c r="J13" s="25">
        <v>0</v>
      </c>
      <c r="K13" s="25">
        <v>0</v>
      </c>
      <c r="L13" s="24">
        <v>0</v>
      </c>
      <c r="M13" s="23">
        <v>5</v>
      </c>
      <c r="N13" s="24">
        <v>0</v>
      </c>
      <c r="O13" s="10">
        <f t="shared" si="0"/>
        <v>1</v>
      </c>
      <c r="P13" s="10">
        <f t="shared" si="1"/>
        <v>1</v>
      </c>
    </row>
    <row r="14" spans="1:16" s="1" customFormat="1" ht="30" customHeight="1" x14ac:dyDescent="0.2">
      <c r="A14" s="76"/>
      <c r="B14" s="58"/>
      <c r="C14" s="59"/>
      <c r="D14" s="22" t="s">
        <v>45</v>
      </c>
      <c r="E14" s="23">
        <v>5</v>
      </c>
      <c r="F14" s="24">
        <v>6</v>
      </c>
      <c r="G14" s="23">
        <v>5</v>
      </c>
      <c r="H14" s="25">
        <v>0</v>
      </c>
      <c r="I14" s="25">
        <v>0</v>
      </c>
      <c r="J14" s="25">
        <v>0</v>
      </c>
      <c r="K14" s="25">
        <v>0</v>
      </c>
      <c r="L14" s="24">
        <v>1</v>
      </c>
      <c r="M14" s="23">
        <v>4</v>
      </c>
      <c r="N14" s="24">
        <v>1</v>
      </c>
      <c r="O14" s="10">
        <f t="shared" si="0"/>
        <v>0.8</v>
      </c>
      <c r="P14" s="10">
        <f t="shared" si="1"/>
        <v>0.83333333333333337</v>
      </c>
    </row>
    <row r="15" spans="1:16" s="1" customFormat="1" ht="30" customHeight="1" x14ac:dyDescent="0.2">
      <c r="A15" s="76"/>
      <c r="B15" s="58"/>
      <c r="C15" s="59"/>
      <c r="D15" s="22" t="s">
        <v>46</v>
      </c>
      <c r="E15" s="23">
        <v>7</v>
      </c>
      <c r="F15" s="24">
        <v>11</v>
      </c>
      <c r="G15" s="23">
        <v>7</v>
      </c>
      <c r="H15" s="25">
        <v>3</v>
      </c>
      <c r="I15" s="25">
        <v>0</v>
      </c>
      <c r="J15" s="25">
        <v>0</v>
      </c>
      <c r="K15" s="25">
        <v>1</v>
      </c>
      <c r="L15" s="24">
        <v>0</v>
      </c>
      <c r="M15" s="23">
        <v>5</v>
      </c>
      <c r="N15" s="24">
        <v>2</v>
      </c>
      <c r="O15" s="10">
        <f t="shared" si="0"/>
        <v>0.7142857142857143</v>
      </c>
      <c r="P15" s="10">
        <f t="shared" si="1"/>
        <v>0.90909090909090906</v>
      </c>
    </row>
    <row r="16" spans="1:16" s="1" customFormat="1" ht="30" customHeight="1" x14ac:dyDescent="0.2">
      <c r="A16" s="77"/>
      <c r="B16" s="64"/>
      <c r="C16" s="65"/>
      <c r="D16" s="22" t="s">
        <v>47</v>
      </c>
      <c r="E16" s="23">
        <v>3</v>
      </c>
      <c r="F16" s="24">
        <v>3</v>
      </c>
      <c r="G16" s="23">
        <v>2</v>
      </c>
      <c r="H16" s="25">
        <v>0</v>
      </c>
      <c r="I16" s="25">
        <v>0</v>
      </c>
      <c r="J16" s="25">
        <v>0</v>
      </c>
      <c r="K16" s="25">
        <v>0</v>
      </c>
      <c r="L16" s="24">
        <v>1</v>
      </c>
      <c r="M16" s="23">
        <v>2</v>
      </c>
      <c r="N16" s="24">
        <v>1</v>
      </c>
      <c r="O16" s="10">
        <f t="shared" si="0"/>
        <v>0.66666666666666663</v>
      </c>
      <c r="P16" s="10">
        <f t="shared" si="1"/>
        <v>0.66666666666666663</v>
      </c>
    </row>
    <row r="17" spans="1:16" s="1" customFormat="1" ht="30" customHeight="1" x14ac:dyDescent="0.2">
      <c r="A17" s="78" t="s">
        <v>48</v>
      </c>
      <c r="B17" s="79"/>
      <c r="C17" s="80"/>
      <c r="D17" s="18" t="s">
        <v>49</v>
      </c>
      <c r="E17" s="19">
        <v>8</v>
      </c>
      <c r="F17" s="20">
        <v>22</v>
      </c>
      <c r="G17" s="19">
        <v>22</v>
      </c>
      <c r="H17" s="21">
        <v>0</v>
      </c>
      <c r="I17" s="21">
        <v>0</v>
      </c>
      <c r="J17" s="21">
        <v>0</v>
      </c>
      <c r="K17" s="21">
        <v>0</v>
      </c>
      <c r="L17" s="20">
        <v>0</v>
      </c>
      <c r="M17" s="19">
        <v>8</v>
      </c>
      <c r="N17" s="20">
        <v>0</v>
      </c>
      <c r="O17" s="10">
        <f t="shared" si="0"/>
        <v>1</v>
      </c>
      <c r="P17" s="10">
        <f t="shared" si="1"/>
        <v>1</v>
      </c>
    </row>
    <row r="18" spans="1:16" s="1" customFormat="1" ht="30" customHeight="1" thickBot="1" x14ac:dyDescent="0.25">
      <c r="A18" s="71"/>
      <c r="B18" s="69"/>
      <c r="C18" s="70"/>
      <c r="D18" s="26" t="s">
        <v>50</v>
      </c>
      <c r="E18" s="27">
        <v>8</v>
      </c>
      <c r="F18" s="28">
        <v>21</v>
      </c>
      <c r="G18" s="27">
        <v>21</v>
      </c>
      <c r="H18" s="29">
        <v>0</v>
      </c>
      <c r="I18" s="29">
        <v>0</v>
      </c>
      <c r="J18" s="29">
        <v>0</v>
      </c>
      <c r="K18" s="29">
        <v>0</v>
      </c>
      <c r="L18" s="28">
        <v>0</v>
      </c>
      <c r="M18" s="27">
        <v>8</v>
      </c>
      <c r="N18" s="28">
        <v>0</v>
      </c>
      <c r="O18" s="10">
        <f t="shared" si="0"/>
        <v>1</v>
      </c>
      <c r="P18" s="10">
        <f t="shared" si="1"/>
        <v>1</v>
      </c>
    </row>
    <row r="19" spans="1:16" s="1" customFormat="1" ht="23.25" customHeight="1" thickBot="1" x14ac:dyDescent="0.25">
      <c r="A19" s="88" t="s">
        <v>37</v>
      </c>
      <c r="B19" s="89"/>
      <c r="C19" s="89"/>
      <c r="D19" s="89"/>
      <c r="E19" s="89"/>
      <c r="F19" s="89"/>
      <c r="G19" s="89"/>
      <c r="H19" s="89"/>
      <c r="I19" s="89"/>
      <c r="J19" s="89"/>
      <c r="K19" s="89"/>
      <c r="L19" s="89"/>
      <c r="M19" s="89"/>
      <c r="N19" s="90"/>
      <c r="O19" s="10"/>
      <c r="P19" s="10"/>
    </row>
    <row r="20" spans="1:16" s="1" customFormat="1" ht="30" customHeight="1" x14ac:dyDescent="0.2">
      <c r="A20" s="48" t="s">
        <v>30</v>
      </c>
      <c r="B20" s="48"/>
      <c r="C20" s="48"/>
      <c r="D20" s="14" t="s">
        <v>31</v>
      </c>
      <c r="E20" s="15">
        <v>1</v>
      </c>
      <c r="F20" s="16">
        <v>4</v>
      </c>
      <c r="G20" s="15">
        <v>0</v>
      </c>
      <c r="H20" s="17">
        <v>0</v>
      </c>
      <c r="I20" s="17">
        <v>4</v>
      </c>
      <c r="J20" s="17">
        <v>0</v>
      </c>
      <c r="K20" s="17">
        <v>0</v>
      </c>
      <c r="L20" s="16">
        <v>0</v>
      </c>
      <c r="M20" s="15">
        <v>0</v>
      </c>
      <c r="N20" s="16">
        <v>1</v>
      </c>
      <c r="O20" s="10">
        <f t="shared" si="0"/>
        <v>0</v>
      </c>
      <c r="P20" s="10">
        <f t="shared" si="1"/>
        <v>0</v>
      </c>
    </row>
    <row r="21" spans="1:16" s="1" customFormat="1" ht="30" customHeight="1" x14ac:dyDescent="0.2">
      <c r="A21" s="60" t="s">
        <v>32</v>
      </c>
      <c r="B21" s="61"/>
      <c r="C21" s="62"/>
      <c r="D21" s="22" t="s">
        <v>33</v>
      </c>
      <c r="E21" s="23">
        <v>2</v>
      </c>
      <c r="F21" s="24">
        <v>3</v>
      </c>
      <c r="G21" s="23">
        <v>3</v>
      </c>
      <c r="H21" s="25">
        <v>0</v>
      </c>
      <c r="I21" s="25">
        <v>0</v>
      </c>
      <c r="J21" s="25">
        <v>0</v>
      </c>
      <c r="K21" s="25">
        <v>0</v>
      </c>
      <c r="L21" s="24">
        <v>0</v>
      </c>
      <c r="M21" s="23">
        <v>2</v>
      </c>
      <c r="N21" s="24">
        <v>0</v>
      </c>
      <c r="O21" s="10">
        <f t="shared" si="0"/>
        <v>1</v>
      </c>
      <c r="P21" s="10">
        <f t="shared" si="1"/>
        <v>1</v>
      </c>
    </row>
    <row r="22" spans="1:16" s="1" customFormat="1" ht="30" customHeight="1" x14ac:dyDescent="0.2">
      <c r="A22" s="63"/>
      <c r="B22" s="64"/>
      <c r="C22" s="65"/>
      <c r="D22" s="22" t="s">
        <v>34</v>
      </c>
      <c r="E22" s="23">
        <v>4</v>
      </c>
      <c r="F22" s="24">
        <v>5</v>
      </c>
      <c r="G22" s="23">
        <v>4</v>
      </c>
      <c r="H22" s="25">
        <v>0</v>
      </c>
      <c r="I22" s="25">
        <v>0</v>
      </c>
      <c r="J22" s="25">
        <v>0</v>
      </c>
      <c r="K22" s="25">
        <v>1</v>
      </c>
      <c r="L22" s="24">
        <v>0</v>
      </c>
      <c r="M22" s="23">
        <v>3</v>
      </c>
      <c r="N22" s="24">
        <v>1</v>
      </c>
      <c r="O22" s="10">
        <f t="shared" si="0"/>
        <v>0.75</v>
      </c>
      <c r="P22" s="10">
        <f t="shared" si="1"/>
        <v>0.8</v>
      </c>
    </row>
    <row r="23" spans="1:16" s="1" customFormat="1" ht="30" customHeight="1" thickBot="1" x14ac:dyDescent="0.25">
      <c r="A23" s="49" t="s">
        <v>35</v>
      </c>
      <c r="B23" s="49"/>
      <c r="C23" s="49"/>
      <c r="D23" s="26" t="s">
        <v>36</v>
      </c>
      <c r="E23" s="27">
        <v>5</v>
      </c>
      <c r="F23" s="28">
        <v>5</v>
      </c>
      <c r="G23" s="27">
        <v>2</v>
      </c>
      <c r="H23" s="29">
        <v>2</v>
      </c>
      <c r="I23" s="29">
        <v>0</v>
      </c>
      <c r="J23" s="29">
        <v>0</v>
      </c>
      <c r="K23" s="29">
        <v>1</v>
      </c>
      <c r="L23" s="28">
        <v>0</v>
      </c>
      <c r="M23" s="27">
        <v>2</v>
      </c>
      <c r="N23" s="28">
        <v>3</v>
      </c>
      <c r="O23" s="10">
        <f t="shared" si="0"/>
        <v>0.4</v>
      </c>
      <c r="P23" s="10">
        <f t="shared" si="1"/>
        <v>0.8</v>
      </c>
    </row>
    <row r="24" spans="1:16" ht="23.25" customHeight="1" thickBot="1" x14ac:dyDescent="0.25">
      <c r="A24" s="88" t="s">
        <v>28</v>
      </c>
      <c r="B24" s="89"/>
      <c r="C24" s="89"/>
      <c r="D24" s="89"/>
      <c r="E24" s="89"/>
      <c r="F24" s="89"/>
      <c r="G24" s="89"/>
      <c r="H24" s="89"/>
      <c r="I24" s="89"/>
      <c r="J24" s="89"/>
      <c r="K24" s="89"/>
      <c r="L24" s="89"/>
      <c r="M24" s="89"/>
      <c r="N24" s="90"/>
      <c r="O24" s="10"/>
      <c r="P24" s="10"/>
    </row>
    <row r="25" spans="1:16" ht="30" customHeight="1" x14ac:dyDescent="0.2">
      <c r="A25" s="48" t="s">
        <v>60</v>
      </c>
      <c r="B25" s="48"/>
      <c r="C25" s="48"/>
      <c r="D25" s="14" t="s">
        <v>20</v>
      </c>
      <c r="E25" s="15">
        <v>8</v>
      </c>
      <c r="F25" s="16">
        <v>17</v>
      </c>
      <c r="G25" s="15">
        <v>17</v>
      </c>
      <c r="H25" s="17">
        <v>0</v>
      </c>
      <c r="I25" s="17">
        <v>0</v>
      </c>
      <c r="J25" s="17">
        <v>0</v>
      </c>
      <c r="K25" s="17">
        <v>0</v>
      </c>
      <c r="L25" s="16">
        <v>0</v>
      </c>
      <c r="M25" s="15">
        <v>8</v>
      </c>
      <c r="N25" s="16">
        <v>0</v>
      </c>
      <c r="O25" s="10">
        <f t="shared" si="0"/>
        <v>1</v>
      </c>
      <c r="P25" s="10">
        <f t="shared" si="1"/>
        <v>1</v>
      </c>
    </row>
    <row r="26" spans="1:16" ht="30" customHeight="1" x14ac:dyDescent="0.2">
      <c r="A26" s="87" t="s">
        <v>61</v>
      </c>
      <c r="B26" s="87"/>
      <c r="C26" s="87"/>
      <c r="D26" s="22" t="s">
        <v>24</v>
      </c>
      <c r="E26" s="23">
        <v>4</v>
      </c>
      <c r="F26" s="24">
        <v>5</v>
      </c>
      <c r="G26" s="23">
        <v>2</v>
      </c>
      <c r="H26" s="25">
        <v>1</v>
      </c>
      <c r="I26" s="25">
        <v>0</v>
      </c>
      <c r="J26" s="25">
        <v>0</v>
      </c>
      <c r="K26" s="25">
        <v>2</v>
      </c>
      <c r="L26" s="24">
        <v>0</v>
      </c>
      <c r="M26" s="23">
        <v>2</v>
      </c>
      <c r="N26" s="24">
        <v>2</v>
      </c>
      <c r="O26" s="10">
        <f t="shared" si="0"/>
        <v>0.5</v>
      </c>
      <c r="P26" s="10">
        <f t="shared" si="1"/>
        <v>0.6</v>
      </c>
    </row>
    <row r="27" spans="1:16" ht="30" customHeight="1" thickBot="1" x14ac:dyDescent="0.25">
      <c r="A27" s="85" t="s">
        <v>62</v>
      </c>
      <c r="B27" s="85"/>
      <c r="C27" s="85"/>
      <c r="D27" s="18" t="s">
        <v>25</v>
      </c>
      <c r="E27" s="30">
        <v>6</v>
      </c>
      <c r="F27" s="31">
        <v>18</v>
      </c>
      <c r="G27" s="30">
        <v>2</v>
      </c>
      <c r="H27" s="32">
        <v>7</v>
      </c>
      <c r="I27" s="32">
        <v>0</v>
      </c>
      <c r="J27" s="32">
        <v>1</v>
      </c>
      <c r="K27" s="32">
        <v>8</v>
      </c>
      <c r="L27" s="31">
        <v>0</v>
      </c>
      <c r="M27" s="30">
        <v>1</v>
      </c>
      <c r="N27" s="31">
        <v>5</v>
      </c>
      <c r="O27" s="10">
        <f t="shared" si="0"/>
        <v>0.16666666666666666</v>
      </c>
      <c r="P27" s="10">
        <f t="shared" si="1"/>
        <v>0.5</v>
      </c>
    </row>
    <row r="28" spans="1:16" ht="23.25" customHeight="1" thickBot="1" x14ac:dyDescent="0.25">
      <c r="A28" s="66" t="s">
        <v>52</v>
      </c>
      <c r="B28" s="66"/>
      <c r="C28" s="66"/>
      <c r="D28" s="66"/>
      <c r="E28" s="67"/>
      <c r="F28" s="67"/>
      <c r="G28" s="67"/>
      <c r="H28" s="67"/>
      <c r="I28" s="67"/>
      <c r="J28" s="67"/>
      <c r="K28" s="67"/>
      <c r="L28" s="67"/>
      <c r="M28" s="67"/>
      <c r="N28" s="67"/>
      <c r="O28" s="10"/>
      <c r="P28" s="10"/>
    </row>
    <row r="29" spans="1:16" ht="30" customHeight="1" x14ac:dyDescent="0.2">
      <c r="A29" s="85" t="s">
        <v>22</v>
      </c>
      <c r="B29" s="85"/>
      <c r="C29" s="85"/>
      <c r="D29" s="18" t="s">
        <v>21</v>
      </c>
      <c r="E29" s="33">
        <v>2</v>
      </c>
      <c r="F29" s="34">
        <v>3</v>
      </c>
      <c r="G29" s="33">
        <v>0</v>
      </c>
      <c r="H29" s="35">
        <v>0</v>
      </c>
      <c r="I29" s="35">
        <v>0</v>
      </c>
      <c r="J29" s="35">
        <v>0</v>
      </c>
      <c r="K29" s="35">
        <v>3</v>
      </c>
      <c r="L29" s="34">
        <v>0</v>
      </c>
      <c r="M29" s="33">
        <v>0</v>
      </c>
      <c r="N29" s="34">
        <v>2</v>
      </c>
      <c r="O29" s="10">
        <f t="shared" si="0"/>
        <v>0</v>
      </c>
      <c r="P29" s="10">
        <f t="shared" si="1"/>
        <v>0</v>
      </c>
    </row>
    <row r="30" spans="1:16" ht="30" customHeight="1" thickBot="1" x14ac:dyDescent="0.25">
      <c r="A30" s="86" t="s">
        <v>23</v>
      </c>
      <c r="B30" s="86"/>
      <c r="C30" s="86"/>
      <c r="D30" s="36" t="s">
        <v>26</v>
      </c>
      <c r="E30" s="37">
        <v>4</v>
      </c>
      <c r="F30" s="38">
        <v>6</v>
      </c>
      <c r="G30" s="37">
        <v>0</v>
      </c>
      <c r="H30" s="39">
        <v>0</v>
      </c>
      <c r="I30" s="39">
        <v>0</v>
      </c>
      <c r="J30" s="39">
        <v>0</v>
      </c>
      <c r="K30" s="39">
        <v>6</v>
      </c>
      <c r="L30" s="38">
        <v>0</v>
      </c>
      <c r="M30" s="37">
        <v>0</v>
      </c>
      <c r="N30" s="38">
        <v>4</v>
      </c>
      <c r="O30" s="10">
        <f t="shared" si="0"/>
        <v>0</v>
      </c>
      <c r="P30" s="10">
        <f t="shared" si="1"/>
        <v>0</v>
      </c>
    </row>
    <row r="31" spans="1:16" ht="23.25" customHeight="1" thickBot="1" x14ac:dyDescent="0.25">
      <c r="A31" s="54" t="s">
        <v>51</v>
      </c>
      <c r="B31" s="55"/>
      <c r="C31" s="55"/>
      <c r="D31" s="55"/>
      <c r="E31" s="55"/>
      <c r="F31" s="55"/>
      <c r="G31" s="55"/>
      <c r="H31" s="55"/>
      <c r="I31" s="55"/>
      <c r="J31" s="55"/>
      <c r="K31" s="55"/>
      <c r="L31" s="55"/>
      <c r="M31" s="55"/>
      <c r="N31" s="56"/>
      <c r="O31" s="10"/>
      <c r="P31" s="10"/>
    </row>
    <row r="32" spans="1:16" ht="30" customHeight="1" x14ac:dyDescent="0.2">
      <c r="A32" s="68" t="s">
        <v>19</v>
      </c>
      <c r="B32" s="69"/>
      <c r="C32" s="70"/>
      <c r="D32" s="14" t="s">
        <v>53</v>
      </c>
      <c r="E32" s="15">
        <v>14</v>
      </c>
      <c r="F32" s="16">
        <v>40</v>
      </c>
      <c r="G32" s="15">
        <v>28</v>
      </c>
      <c r="H32" s="17">
        <v>11</v>
      </c>
      <c r="I32" s="17">
        <v>0</v>
      </c>
      <c r="J32" s="17">
        <v>0</v>
      </c>
      <c r="K32" s="17">
        <v>0</v>
      </c>
      <c r="L32" s="16">
        <v>1</v>
      </c>
      <c r="M32" s="15">
        <v>11</v>
      </c>
      <c r="N32" s="16">
        <v>3</v>
      </c>
      <c r="O32" s="10">
        <f t="shared" si="0"/>
        <v>0.7857142857142857</v>
      </c>
      <c r="P32" s="10">
        <f t="shared" si="1"/>
        <v>0.97499999999999998</v>
      </c>
    </row>
    <row r="33" spans="1:16" ht="30" customHeight="1" x14ac:dyDescent="0.2">
      <c r="A33" s="68"/>
      <c r="B33" s="69"/>
      <c r="C33" s="70"/>
      <c r="D33" s="18" t="s">
        <v>5</v>
      </c>
      <c r="E33" s="19">
        <v>4</v>
      </c>
      <c r="F33" s="20">
        <v>8</v>
      </c>
      <c r="G33" s="19">
        <v>4</v>
      </c>
      <c r="H33" s="21">
        <v>2</v>
      </c>
      <c r="I33" s="21">
        <v>0</v>
      </c>
      <c r="J33" s="21">
        <v>0</v>
      </c>
      <c r="K33" s="21">
        <v>2</v>
      </c>
      <c r="L33" s="20">
        <v>0</v>
      </c>
      <c r="M33" s="19">
        <v>3</v>
      </c>
      <c r="N33" s="20">
        <v>1</v>
      </c>
      <c r="O33" s="10">
        <f t="shared" si="0"/>
        <v>0.75</v>
      </c>
      <c r="P33" s="10">
        <f t="shared" si="1"/>
        <v>0.75</v>
      </c>
    </row>
    <row r="34" spans="1:16" ht="30" customHeight="1" thickBot="1" x14ac:dyDescent="0.25">
      <c r="A34" s="68"/>
      <c r="B34" s="69"/>
      <c r="C34" s="70"/>
      <c r="D34" s="26" t="s">
        <v>54</v>
      </c>
      <c r="E34" s="27">
        <v>2</v>
      </c>
      <c r="F34" s="28">
        <v>12</v>
      </c>
      <c r="G34" s="27">
        <v>0</v>
      </c>
      <c r="H34" s="29">
        <v>5</v>
      </c>
      <c r="I34" s="29">
        <v>0</v>
      </c>
      <c r="J34" s="29">
        <v>0</v>
      </c>
      <c r="K34" s="29">
        <v>7</v>
      </c>
      <c r="L34" s="28">
        <v>0</v>
      </c>
      <c r="M34" s="27">
        <v>0</v>
      </c>
      <c r="N34" s="28">
        <v>2</v>
      </c>
      <c r="O34" s="10">
        <f t="shared" si="0"/>
        <v>0</v>
      </c>
      <c r="P34" s="10">
        <f t="shared" si="1"/>
        <v>0.41666666666666669</v>
      </c>
    </row>
    <row r="35" spans="1:16" ht="23.25" customHeight="1" thickBot="1" x14ac:dyDescent="0.25">
      <c r="A35" s="54" t="s">
        <v>55</v>
      </c>
      <c r="B35" s="55"/>
      <c r="C35" s="55"/>
      <c r="D35" s="55"/>
      <c r="E35" s="55"/>
      <c r="F35" s="55"/>
      <c r="G35" s="55"/>
      <c r="H35" s="55"/>
      <c r="I35" s="55"/>
      <c r="J35" s="55"/>
      <c r="K35" s="55"/>
      <c r="L35" s="55"/>
      <c r="M35" s="55"/>
      <c r="N35" s="56"/>
      <c r="O35" s="10"/>
      <c r="P35" s="10"/>
    </row>
    <row r="36" spans="1:16" ht="30" customHeight="1" x14ac:dyDescent="0.2">
      <c r="A36" s="57" t="s">
        <v>56</v>
      </c>
      <c r="B36" s="58"/>
      <c r="C36" s="59"/>
      <c r="D36" s="40" t="s">
        <v>5</v>
      </c>
      <c r="E36" s="41">
        <v>3</v>
      </c>
      <c r="F36" s="42">
        <v>6</v>
      </c>
      <c r="G36" s="41">
        <v>4</v>
      </c>
      <c r="H36" s="43">
        <v>2</v>
      </c>
      <c r="I36" s="43">
        <v>0</v>
      </c>
      <c r="J36" s="43">
        <v>0</v>
      </c>
      <c r="K36" s="43">
        <v>0</v>
      </c>
      <c r="L36" s="42">
        <v>0</v>
      </c>
      <c r="M36" s="41">
        <v>2</v>
      </c>
      <c r="N36" s="42">
        <v>1</v>
      </c>
      <c r="O36" s="10">
        <f t="shared" si="0"/>
        <v>0.66666666666666663</v>
      </c>
      <c r="P36" s="10">
        <f t="shared" si="1"/>
        <v>1</v>
      </c>
    </row>
    <row r="37" spans="1:16" ht="30" customHeight="1" thickBot="1" x14ac:dyDescent="0.25">
      <c r="A37" s="57"/>
      <c r="B37" s="58"/>
      <c r="C37" s="59"/>
      <c r="D37" s="36" t="s">
        <v>54</v>
      </c>
      <c r="E37" s="37">
        <v>2</v>
      </c>
      <c r="F37" s="38">
        <v>7</v>
      </c>
      <c r="G37" s="37">
        <v>0</v>
      </c>
      <c r="H37" s="39">
        <v>0</v>
      </c>
      <c r="I37" s="39">
        <v>0</v>
      </c>
      <c r="J37" s="39">
        <v>0</v>
      </c>
      <c r="K37" s="39">
        <v>7</v>
      </c>
      <c r="L37" s="38">
        <v>0</v>
      </c>
      <c r="M37" s="37">
        <v>0</v>
      </c>
      <c r="N37" s="38">
        <v>2</v>
      </c>
      <c r="O37" s="10">
        <f t="shared" si="0"/>
        <v>0</v>
      </c>
      <c r="P37" s="10">
        <f t="shared" si="1"/>
        <v>0</v>
      </c>
    </row>
    <row r="38" spans="1:16" ht="23.25" customHeight="1" thickBot="1" x14ac:dyDescent="0.25">
      <c r="A38" s="54" t="s">
        <v>57</v>
      </c>
      <c r="B38" s="55"/>
      <c r="C38" s="55"/>
      <c r="D38" s="55"/>
      <c r="E38" s="55"/>
      <c r="F38" s="55"/>
      <c r="G38" s="55"/>
      <c r="H38" s="55"/>
      <c r="I38" s="55"/>
      <c r="J38" s="55"/>
      <c r="K38" s="55"/>
      <c r="L38" s="55"/>
      <c r="M38" s="55"/>
      <c r="N38" s="56"/>
      <c r="O38" s="10"/>
      <c r="P38" s="10"/>
    </row>
    <row r="39" spans="1:16" ht="30" customHeight="1" x14ac:dyDescent="0.2">
      <c r="A39" s="48" t="s">
        <v>58</v>
      </c>
      <c r="B39" s="48"/>
      <c r="C39" s="48"/>
      <c r="D39" s="14" t="s">
        <v>59</v>
      </c>
      <c r="E39" s="15">
        <v>12</v>
      </c>
      <c r="F39" s="16">
        <v>19</v>
      </c>
      <c r="G39" s="15">
        <v>17</v>
      </c>
      <c r="H39" s="17">
        <v>1</v>
      </c>
      <c r="I39" s="17">
        <v>0</v>
      </c>
      <c r="J39" s="17">
        <v>0</v>
      </c>
      <c r="K39" s="17">
        <v>0</v>
      </c>
      <c r="L39" s="16">
        <v>1</v>
      </c>
      <c r="M39" s="15">
        <v>10</v>
      </c>
      <c r="N39" s="16">
        <v>2</v>
      </c>
      <c r="O39" s="10">
        <f t="shared" si="0"/>
        <v>0.83333333333333337</v>
      </c>
      <c r="P39" s="10">
        <f t="shared" si="1"/>
        <v>0.94736842105263153</v>
      </c>
    </row>
    <row r="40" spans="1:16" ht="30" customHeight="1" thickBot="1" x14ac:dyDescent="0.25">
      <c r="A40" s="49"/>
      <c r="B40" s="49"/>
      <c r="C40" s="49"/>
      <c r="D40" s="26" t="s">
        <v>5</v>
      </c>
      <c r="E40" s="27">
        <v>4</v>
      </c>
      <c r="F40" s="28">
        <v>7</v>
      </c>
      <c r="G40" s="27">
        <v>5</v>
      </c>
      <c r="H40" s="29">
        <v>0</v>
      </c>
      <c r="I40" s="29">
        <v>0</v>
      </c>
      <c r="J40" s="29">
        <v>0</v>
      </c>
      <c r="K40" s="29">
        <v>1</v>
      </c>
      <c r="L40" s="28">
        <v>1</v>
      </c>
      <c r="M40" s="27">
        <v>3</v>
      </c>
      <c r="N40" s="28">
        <v>1</v>
      </c>
      <c r="O40" s="10">
        <f t="shared" si="0"/>
        <v>0.75</v>
      </c>
      <c r="P40" s="10">
        <f t="shared" si="1"/>
        <v>0.7142857142857143</v>
      </c>
    </row>
    <row r="41" spans="1:16" ht="23.25" customHeight="1" thickBot="1" x14ac:dyDescent="0.25">
      <c r="A41" s="54" t="s">
        <v>29</v>
      </c>
      <c r="B41" s="55"/>
      <c r="C41" s="55"/>
      <c r="D41" s="55"/>
      <c r="E41" s="55"/>
      <c r="F41" s="55"/>
      <c r="G41" s="55"/>
      <c r="H41" s="55"/>
      <c r="I41" s="55"/>
      <c r="J41" s="55"/>
      <c r="K41" s="55"/>
      <c r="L41" s="55"/>
      <c r="M41" s="55"/>
      <c r="N41" s="56"/>
      <c r="O41" s="10"/>
      <c r="P41" s="10"/>
    </row>
    <row r="42" spans="1:16" ht="30" customHeight="1" x14ac:dyDescent="0.2">
      <c r="A42" s="120" t="s">
        <v>27</v>
      </c>
      <c r="B42" s="120"/>
      <c r="C42" s="120"/>
      <c r="D42" s="40" t="s">
        <v>3</v>
      </c>
      <c r="E42" s="41">
        <v>14</v>
      </c>
      <c r="F42" s="42">
        <v>14</v>
      </c>
      <c r="G42" s="41">
        <v>9</v>
      </c>
      <c r="H42" s="43">
        <v>0</v>
      </c>
      <c r="I42" s="43">
        <v>0</v>
      </c>
      <c r="J42" s="43">
        <v>2</v>
      </c>
      <c r="K42" s="43">
        <v>0</v>
      </c>
      <c r="L42" s="42">
        <v>3</v>
      </c>
      <c r="M42" s="41">
        <v>9</v>
      </c>
      <c r="N42" s="42">
        <v>5</v>
      </c>
      <c r="O42" s="10">
        <f t="shared" si="0"/>
        <v>0.6428571428571429</v>
      </c>
      <c r="P42" s="10">
        <f t="shared" si="1"/>
        <v>0.6428571428571429</v>
      </c>
    </row>
    <row r="43" spans="1:16" ht="30" customHeight="1" thickBot="1" x14ac:dyDescent="0.25">
      <c r="A43" s="121"/>
      <c r="B43" s="121"/>
      <c r="C43" s="121"/>
      <c r="D43" s="22" t="s">
        <v>5</v>
      </c>
      <c r="E43" s="44">
        <v>1</v>
      </c>
      <c r="F43" s="45">
        <v>1</v>
      </c>
      <c r="G43" s="44">
        <v>1</v>
      </c>
      <c r="H43" s="46">
        <v>0</v>
      </c>
      <c r="I43" s="46">
        <v>0</v>
      </c>
      <c r="J43" s="46">
        <v>0</v>
      </c>
      <c r="K43" s="46">
        <v>0</v>
      </c>
      <c r="L43" s="45">
        <v>0</v>
      </c>
      <c r="M43" s="44">
        <v>1</v>
      </c>
      <c r="N43" s="45">
        <v>0</v>
      </c>
      <c r="O43" s="10">
        <f t="shared" si="0"/>
        <v>1</v>
      </c>
      <c r="P43" s="10">
        <f t="shared" si="1"/>
        <v>1</v>
      </c>
    </row>
    <row r="44" spans="1:16" s="5" customFormat="1" ht="15.75" thickBot="1" x14ac:dyDescent="0.25">
      <c r="A44" s="122" t="s">
        <v>6</v>
      </c>
      <c r="B44" s="122"/>
      <c r="C44" s="122"/>
      <c r="D44" s="123"/>
      <c r="E44" s="47">
        <f>SUM(E10:E43)</f>
        <v>147</v>
      </c>
      <c r="F44" s="47">
        <f>SUM(F10:F43)</f>
        <v>297</v>
      </c>
      <c r="G44" s="47">
        <f t="shared" ref="G44:N44" si="2">SUM(G10:G43)</f>
        <v>201</v>
      </c>
      <c r="H44" s="47">
        <f t="shared" si="2"/>
        <v>39</v>
      </c>
      <c r="I44" s="47">
        <f t="shared" si="2"/>
        <v>4</v>
      </c>
      <c r="J44" s="47">
        <f t="shared" si="2"/>
        <v>3</v>
      </c>
      <c r="K44" s="47">
        <f t="shared" si="2"/>
        <v>41</v>
      </c>
      <c r="L44" s="47">
        <f t="shared" si="2"/>
        <v>9</v>
      </c>
      <c r="M44" s="47">
        <f t="shared" si="2"/>
        <v>103</v>
      </c>
      <c r="N44" s="47">
        <f t="shared" si="2"/>
        <v>44</v>
      </c>
      <c r="O44" s="10">
        <f t="shared" si="0"/>
        <v>0.70068027210884354</v>
      </c>
      <c r="P44" s="10">
        <f t="shared" si="1"/>
        <v>0.80808080808080807</v>
      </c>
    </row>
    <row r="45" spans="1:16" s="1" customFormat="1" ht="13.5" thickBot="1" x14ac:dyDescent="0.25">
      <c r="A45" s="124"/>
      <c r="B45" s="124"/>
      <c r="C45" s="124"/>
      <c r="D45" s="124"/>
      <c r="E45" s="6"/>
      <c r="F45" s="6"/>
      <c r="G45" s="6"/>
      <c r="H45" s="6"/>
      <c r="I45" s="6"/>
      <c r="J45" s="6"/>
      <c r="K45" s="6"/>
      <c r="L45" s="6"/>
      <c r="M45" s="6"/>
      <c r="N45" s="7"/>
    </row>
    <row r="46" spans="1:16" ht="21" customHeight="1" thickBot="1" x14ac:dyDescent="0.25">
      <c r="A46" s="50" t="s">
        <v>65</v>
      </c>
      <c r="B46" s="51"/>
      <c r="C46" s="51"/>
      <c r="D46" s="51"/>
      <c r="E46" s="51"/>
      <c r="F46" s="51"/>
      <c r="G46" s="51"/>
      <c r="H46" s="51"/>
      <c r="I46" s="51"/>
      <c r="J46" s="51"/>
      <c r="K46" s="51"/>
      <c r="L46" s="51"/>
      <c r="M46" s="51"/>
      <c r="N46" s="52"/>
    </row>
    <row r="49" spans="3:11" ht="34.5" customHeight="1" x14ac:dyDescent="0.2">
      <c r="K49" s="3"/>
    </row>
    <row r="50" spans="3:11" ht="33" customHeight="1" x14ac:dyDescent="0.2">
      <c r="J50" s="3"/>
    </row>
    <row r="53" spans="3:11" ht="15" customHeight="1" x14ac:dyDescent="0.2">
      <c r="C53" s="8"/>
    </row>
    <row r="54" spans="3:11" ht="15.75" customHeight="1" x14ac:dyDescent="0.2">
      <c r="C54" s="9"/>
    </row>
  </sheetData>
  <mergeCells count="43">
    <mergeCell ref="M7:M8"/>
    <mergeCell ref="N7:N8"/>
    <mergeCell ref="A42:C43"/>
    <mergeCell ref="A44:D44"/>
    <mergeCell ref="A45:D45"/>
    <mergeCell ref="A9:N9"/>
    <mergeCell ref="A20:C20"/>
    <mergeCell ref="A23:C23"/>
    <mergeCell ref="A19:N19"/>
    <mergeCell ref="A27:C27"/>
    <mergeCell ref="A1:B4"/>
    <mergeCell ref="C1:K4"/>
    <mergeCell ref="L1:N4"/>
    <mergeCell ref="D6:D8"/>
    <mergeCell ref="E6:E8"/>
    <mergeCell ref="F6:F8"/>
    <mergeCell ref="G6:L6"/>
    <mergeCell ref="M6:N6"/>
    <mergeCell ref="G7:I7"/>
    <mergeCell ref="J7:J8"/>
    <mergeCell ref="K7:K8"/>
    <mergeCell ref="L7:L8"/>
    <mergeCell ref="A30:C30"/>
    <mergeCell ref="A26:C26"/>
    <mergeCell ref="A24:N24"/>
    <mergeCell ref="A31:N31"/>
    <mergeCell ref="A41:N41"/>
    <mergeCell ref="A39:C40"/>
    <mergeCell ref="A46:N46"/>
    <mergeCell ref="O7:O8"/>
    <mergeCell ref="P7:P8"/>
    <mergeCell ref="A35:N35"/>
    <mergeCell ref="A36:C37"/>
    <mergeCell ref="A38:N38"/>
    <mergeCell ref="A21:C22"/>
    <mergeCell ref="A28:N28"/>
    <mergeCell ref="A32:C34"/>
    <mergeCell ref="A10:C12"/>
    <mergeCell ref="A13:C16"/>
    <mergeCell ref="A17:C18"/>
    <mergeCell ref="A6:C8"/>
    <mergeCell ref="A25:C25"/>
    <mergeCell ref="A29:C29"/>
  </mergeCells>
  <hyperlinks>
    <hyperlink ref="D42" location="'UTT No. 1 - SANTA MARTA'!A1" display="OCI-2020-034"/>
    <hyperlink ref="D43" location="'UTT No. 1 - SANTA MARTA'!A76" display="OCI-2022-014"/>
  </hyperlink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pageSetUpPr fitToPage="1"/>
  </sheetPr>
  <dimension ref="A1:T56"/>
  <sheetViews>
    <sheetView zoomScale="70" zoomScaleNormal="70" workbookViewId="0">
      <selection activeCell="A42" sqref="A42:XFD42"/>
    </sheetView>
  </sheetViews>
  <sheetFormatPr baseColWidth="10" defaultColWidth="11.42578125" defaultRowHeight="59.25" customHeight="1" x14ac:dyDescent="0.25"/>
  <cols>
    <col min="1" max="1" width="37.7109375" style="316" customWidth="1"/>
    <col min="2" max="2" width="20.42578125" style="236" bestFit="1" customWidth="1"/>
    <col min="3" max="3" width="16.140625" style="236" bestFit="1" customWidth="1"/>
    <col min="4" max="4" width="42.140625" style="236" customWidth="1"/>
    <col min="5" max="5" width="37.7109375" style="236" customWidth="1"/>
    <col min="6" max="6" width="53.28515625" style="236" customWidth="1"/>
    <col min="7" max="7" width="31.140625" style="236" bestFit="1" customWidth="1"/>
    <col min="8" max="8" width="16.28515625" style="236" bestFit="1" customWidth="1"/>
    <col min="9" max="9" width="26.85546875" style="236" bestFit="1" customWidth="1"/>
    <col min="10" max="10" width="22.7109375" style="236" bestFit="1" customWidth="1"/>
    <col min="11" max="11" width="26.28515625" style="236" bestFit="1" customWidth="1"/>
    <col min="12" max="12" width="18.7109375" style="236" bestFit="1" customWidth="1"/>
    <col min="13" max="13" width="34.85546875" style="236" bestFit="1" customWidth="1"/>
    <col min="14" max="14" width="243.42578125" style="236" customWidth="1"/>
    <col min="15" max="15" width="41.28515625" style="316" bestFit="1" customWidth="1"/>
    <col min="16" max="16" width="54.28515625" style="481" customWidth="1"/>
    <col min="17" max="17" width="153" style="236" customWidth="1"/>
    <col min="18" max="18" width="41.42578125" style="481" bestFit="1" customWidth="1"/>
    <col min="19" max="19" width="78" style="236" bestFit="1" customWidth="1"/>
    <col min="20" max="16384" width="11.42578125" style="236"/>
  </cols>
  <sheetData>
    <row r="1" spans="1:20" ht="57" customHeight="1" x14ac:dyDescent="0.25">
      <c r="A1" s="229"/>
      <c r="B1" s="229"/>
      <c r="C1" s="229"/>
      <c r="D1" s="229"/>
      <c r="E1" s="230" t="s">
        <v>66</v>
      </c>
      <c r="F1" s="231"/>
      <c r="G1" s="231"/>
      <c r="H1" s="231"/>
      <c r="I1" s="231"/>
      <c r="J1" s="231"/>
      <c r="K1" s="231"/>
      <c r="L1" s="231"/>
      <c r="M1" s="231"/>
      <c r="N1" s="231"/>
      <c r="O1" s="232"/>
      <c r="P1" s="233"/>
      <c r="Q1" s="234"/>
      <c r="R1" s="235"/>
    </row>
    <row r="2" spans="1:20" ht="27.75" customHeight="1" x14ac:dyDescent="0.25">
      <c r="A2" s="237" t="s">
        <v>67</v>
      </c>
      <c r="B2" s="238"/>
      <c r="C2" s="239" t="s">
        <v>68</v>
      </c>
      <c r="D2" s="128"/>
      <c r="E2" s="237" t="s">
        <v>69</v>
      </c>
      <c r="F2" s="240"/>
      <c r="G2" s="240"/>
      <c r="H2" s="240"/>
      <c r="I2" s="238"/>
      <c r="J2" s="241">
        <v>6</v>
      </c>
      <c r="K2" s="241"/>
      <c r="L2" s="241"/>
      <c r="M2" s="241"/>
      <c r="N2" s="237" t="s">
        <v>70</v>
      </c>
      <c r="O2" s="238"/>
      <c r="P2" s="242" t="s">
        <v>71</v>
      </c>
      <c r="Q2" s="243"/>
      <c r="R2" s="244"/>
    </row>
    <row r="3" spans="1:20" s="247" customFormat="1" ht="59.25" customHeight="1" x14ac:dyDescent="0.25">
      <c r="A3" s="245" t="s">
        <v>72</v>
      </c>
      <c r="B3" s="245" t="s">
        <v>73</v>
      </c>
      <c r="C3" s="245" t="s">
        <v>74</v>
      </c>
      <c r="D3" s="245" t="s">
        <v>75</v>
      </c>
      <c r="E3" s="245" t="s">
        <v>76</v>
      </c>
      <c r="F3" s="245" t="s">
        <v>77</v>
      </c>
      <c r="G3" s="245" t="s">
        <v>78</v>
      </c>
      <c r="H3" s="245" t="s">
        <v>79</v>
      </c>
      <c r="I3" s="245" t="s">
        <v>80</v>
      </c>
      <c r="J3" s="245" t="s">
        <v>81</v>
      </c>
      <c r="K3" s="245" t="s">
        <v>82</v>
      </c>
      <c r="L3" s="246" t="s">
        <v>83</v>
      </c>
      <c r="M3" s="246"/>
      <c r="N3" s="246"/>
      <c r="O3" s="246"/>
      <c r="P3" s="246"/>
      <c r="Q3" s="246"/>
      <c r="R3" s="246"/>
      <c r="T3" s="236"/>
    </row>
    <row r="4" spans="1:20" s="247" customFormat="1" ht="93.95" customHeight="1" thickBot="1" x14ac:dyDescent="0.3">
      <c r="A4" s="248"/>
      <c r="B4" s="248"/>
      <c r="C4" s="248"/>
      <c r="D4" s="248"/>
      <c r="E4" s="248"/>
      <c r="F4" s="248"/>
      <c r="G4" s="248"/>
      <c r="H4" s="248"/>
      <c r="I4" s="248"/>
      <c r="J4" s="248"/>
      <c r="K4" s="248"/>
      <c r="L4" s="249" t="s">
        <v>84</v>
      </c>
      <c r="M4" s="249" t="s">
        <v>85</v>
      </c>
      <c r="N4" s="249" t="s">
        <v>86</v>
      </c>
      <c r="O4" s="249" t="s">
        <v>204</v>
      </c>
      <c r="P4" s="249" t="s">
        <v>88</v>
      </c>
      <c r="Q4" s="249" t="s">
        <v>89</v>
      </c>
      <c r="R4" s="712" t="s">
        <v>90</v>
      </c>
    </row>
    <row r="5" spans="1:20" ht="38.25" customHeight="1" thickBot="1" x14ac:dyDescent="0.3">
      <c r="A5" s="713" t="s">
        <v>938</v>
      </c>
      <c r="B5" s="714"/>
      <c r="C5" s="714"/>
      <c r="D5" s="714"/>
      <c r="E5" s="714"/>
      <c r="F5" s="714"/>
      <c r="G5" s="714"/>
      <c r="H5" s="714"/>
      <c r="I5" s="714"/>
      <c r="J5" s="714"/>
      <c r="K5" s="714"/>
      <c r="L5" s="714"/>
      <c r="M5" s="714"/>
      <c r="N5" s="714"/>
      <c r="O5" s="714"/>
      <c r="P5" s="714"/>
      <c r="Q5" s="714"/>
      <c r="R5" s="715"/>
    </row>
    <row r="6" spans="1:20" s="481" customFormat="1" ht="368.1" hidden="1" customHeight="1" thickBot="1" x14ac:dyDescent="0.3">
      <c r="A6" s="305" t="s">
        <v>939</v>
      </c>
      <c r="B6" s="305" t="s">
        <v>940</v>
      </c>
      <c r="C6" s="305">
        <v>1</v>
      </c>
      <c r="D6" s="542" t="s">
        <v>941</v>
      </c>
      <c r="E6" s="542" t="s">
        <v>942</v>
      </c>
      <c r="F6" s="542" t="s">
        <v>943</v>
      </c>
      <c r="G6" s="433" t="s">
        <v>944</v>
      </c>
      <c r="H6" s="306" t="s">
        <v>945</v>
      </c>
      <c r="I6" s="306" t="s">
        <v>946</v>
      </c>
      <c r="J6" s="543">
        <v>44835</v>
      </c>
      <c r="K6" s="543">
        <v>44926</v>
      </c>
      <c r="L6" s="716">
        <v>45065</v>
      </c>
      <c r="M6" s="305" t="s">
        <v>220</v>
      </c>
      <c r="N6" s="542" t="s">
        <v>947</v>
      </c>
      <c r="O6" s="717">
        <v>1</v>
      </c>
      <c r="P6" s="364" t="s">
        <v>102</v>
      </c>
      <c r="Q6" s="433" t="s">
        <v>948</v>
      </c>
      <c r="R6" s="555" t="s">
        <v>2</v>
      </c>
    </row>
    <row r="7" spans="1:20" s="481" customFormat="1" ht="16.5" hidden="1" thickBot="1" x14ac:dyDescent="0.3">
      <c r="A7" s="718"/>
      <c r="B7" s="719"/>
      <c r="C7" s="719"/>
      <c r="D7" s="719"/>
      <c r="E7" s="719"/>
      <c r="F7" s="719"/>
      <c r="G7" s="719"/>
      <c r="H7" s="719"/>
      <c r="I7" s="719"/>
      <c r="J7" s="719"/>
      <c r="K7" s="719"/>
      <c r="L7" s="719"/>
      <c r="M7" s="719"/>
      <c r="N7" s="719"/>
      <c r="O7" s="719"/>
      <c r="P7" s="719"/>
      <c r="Q7" s="719"/>
      <c r="R7" s="720"/>
    </row>
    <row r="8" spans="1:20" s="481" customFormat="1" ht="211.5" thickBot="1" x14ac:dyDescent="0.3">
      <c r="A8" s="551" t="s">
        <v>939</v>
      </c>
      <c r="B8" s="551" t="s">
        <v>940</v>
      </c>
      <c r="C8" s="551">
        <v>2</v>
      </c>
      <c r="D8" s="550" t="s">
        <v>949</v>
      </c>
      <c r="E8" s="550" t="s">
        <v>950</v>
      </c>
      <c r="F8" s="550" t="s">
        <v>951</v>
      </c>
      <c r="G8" s="591" t="s">
        <v>952</v>
      </c>
      <c r="H8" s="516" t="s">
        <v>945</v>
      </c>
      <c r="I8" s="591" t="s">
        <v>953</v>
      </c>
      <c r="J8" s="553">
        <v>44835</v>
      </c>
      <c r="K8" s="553">
        <v>44681</v>
      </c>
      <c r="L8" s="721">
        <v>45065</v>
      </c>
      <c r="M8" s="551" t="s">
        <v>220</v>
      </c>
      <c r="N8" s="550" t="s">
        <v>954</v>
      </c>
      <c r="O8" s="631">
        <v>1</v>
      </c>
      <c r="P8" s="722" t="s">
        <v>266</v>
      </c>
      <c r="Q8" s="550" t="s">
        <v>955</v>
      </c>
      <c r="R8" s="606" t="s">
        <v>1</v>
      </c>
    </row>
    <row r="9" spans="1:20" s="481" customFormat="1" ht="16.5" hidden="1" thickBot="1" x14ac:dyDescent="0.3">
      <c r="A9" s="718"/>
      <c r="B9" s="719"/>
      <c r="C9" s="719"/>
      <c r="D9" s="719"/>
      <c r="E9" s="719"/>
      <c r="F9" s="719"/>
      <c r="G9" s="719"/>
      <c r="H9" s="719"/>
      <c r="I9" s="719"/>
      <c r="J9" s="719"/>
      <c r="K9" s="719"/>
      <c r="L9" s="719"/>
      <c r="M9" s="719"/>
      <c r="N9" s="719"/>
      <c r="O9" s="719"/>
      <c r="P9" s="719"/>
      <c r="Q9" s="719"/>
      <c r="R9" s="720"/>
    </row>
    <row r="10" spans="1:20" s="481" customFormat="1" ht="324.75" hidden="1" customHeight="1" x14ac:dyDescent="0.25">
      <c r="A10" s="254" t="s">
        <v>939</v>
      </c>
      <c r="B10" s="254" t="s">
        <v>940</v>
      </c>
      <c r="C10" s="267">
        <v>3</v>
      </c>
      <c r="D10" s="269" t="s">
        <v>956</v>
      </c>
      <c r="E10" s="269" t="s">
        <v>957</v>
      </c>
      <c r="F10" s="258" t="s">
        <v>958</v>
      </c>
      <c r="G10" s="258" t="s">
        <v>959</v>
      </c>
      <c r="H10" s="596" t="s">
        <v>945</v>
      </c>
      <c r="I10" s="596" t="s">
        <v>960</v>
      </c>
      <c r="J10" s="529">
        <v>44835</v>
      </c>
      <c r="K10" s="529">
        <v>44865</v>
      </c>
      <c r="L10" s="723">
        <v>45065</v>
      </c>
      <c r="M10" s="259" t="s">
        <v>220</v>
      </c>
      <c r="N10" s="258" t="s">
        <v>961</v>
      </c>
      <c r="O10" s="724">
        <v>1</v>
      </c>
      <c r="P10" s="725" t="s">
        <v>102</v>
      </c>
      <c r="Q10" s="256" t="s">
        <v>962</v>
      </c>
      <c r="R10" s="265" t="s">
        <v>2</v>
      </c>
    </row>
    <row r="11" spans="1:20" s="481" customFormat="1" ht="408" hidden="1" customHeight="1" thickBot="1" x14ac:dyDescent="0.3">
      <c r="A11" s="254"/>
      <c r="B11" s="254"/>
      <c r="C11" s="298"/>
      <c r="D11" s="300"/>
      <c r="E11" s="300"/>
      <c r="F11" s="542" t="s">
        <v>963</v>
      </c>
      <c r="G11" s="542" t="s">
        <v>964</v>
      </c>
      <c r="H11" s="306" t="s">
        <v>210</v>
      </c>
      <c r="I11" s="306" t="s">
        <v>960</v>
      </c>
      <c r="J11" s="543">
        <v>44835</v>
      </c>
      <c r="K11" s="543">
        <v>44865</v>
      </c>
      <c r="L11" s="716">
        <v>45065</v>
      </c>
      <c r="M11" s="305" t="s">
        <v>220</v>
      </c>
      <c r="N11" s="542" t="s">
        <v>965</v>
      </c>
      <c r="O11" s="717">
        <v>1</v>
      </c>
      <c r="P11" s="726" t="s">
        <v>102</v>
      </c>
      <c r="Q11" s="256"/>
      <c r="R11" s="265"/>
    </row>
    <row r="12" spans="1:20" s="481" customFormat="1" ht="16.5" hidden="1" thickBot="1" x14ac:dyDescent="0.3">
      <c r="A12" s="718"/>
      <c r="B12" s="719"/>
      <c r="C12" s="719"/>
      <c r="D12" s="719"/>
      <c r="E12" s="719"/>
      <c r="F12" s="719"/>
      <c r="G12" s="719"/>
      <c r="H12" s="719"/>
      <c r="I12" s="719"/>
      <c r="J12" s="719"/>
      <c r="K12" s="719"/>
      <c r="L12" s="719"/>
      <c r="M12" s="719"/>
      <c r="N12" s="719"/>
      <c r="O12" s="719"/>
      <c r="P12" s="719"/>
      <c r="Q12" s="719"/>
      <c r="R12" s="720"/>
    </row>
    <row r="13" spans="1:20" s="481" customFormat="1" ht="243" hidden="1" customHeight="1" x14ac:dyDescent="0.25">
      <c r="A13" s="254" t="s">
        <v>939</v>
      </c>
      <c r="B13" s="254" t="s">
        <v>940</v>
      </c>
      <c r="C13" s="255">
        <v>4</v>
      </c>
      <c r="D13" s="256" t="s">
        <v>966</v>
      </c>
      <c r="E13" s="258" t="s">
        <v>967</v>
      </c>
      <c r="F13" s="258" t="s">
        <v>968</v>
      </c>
      <c r="G13" s="258" t="s">
        <v>969</v>
      </c>
      <c r="H13" s="596" t="s">
        <v>945</v>
      </c>
      <c r="I13" s="254" t="s">
        <v>970</v>
      </c>
      <c r="J13" s="260">
        <v>44927</v>
      </c>
      <c r="K13" s="260">
        <v>45015</v>
      </c>
      <c r="L13" s="723">
        <v>45065</v>
      </c>
      <c r="M13" s="259" t="s">
        <v>220</v>
      </c>
      <c r="N13" s="258" t="s">
        <v>971</v>
      </c>
      <c r="O13" s="693">
        <v>1</v>
      </c>
      <c r="P13" s="725" t="s">
        <v>102</v>
      </c>
      <c r="Q13" s="256" t="s">
        <v>972</v>
      </c>
      <c r="R13" s="265" t="s">
        <v>2</v>
      </c>
    </row>
    <row r="14" spans="1:20" s="481" customFormat="1" ht="294.75" hidden="1" customHeight="1" x14ac:dyDescent="0.25">
      <c r="A14" s="254"/>
      <c r="B14" s="254"/>
      <c r="C14" s="255"/>
      <c r="D14" s="256"/>
      <c r="E14" s="301" t="s">
        <v>973</v>
      </c>
      <c r="F14" s="301" t="s">
        <v>974</v>
      </c>
      <c r="G14" s="301" t="s">
        <v>975</v>
      </c>
      <c r="H14" s="453" t="s">
        <v>945</v>
      </c>
      <c r="I14" s="254"/>
      <c r="J14" s="282">
        <v>44927</v>
      </c>
      <c r="K14" s="282">
        <v>45015</v>
      </c>
      <c r="L14" s="727">
        <v>45065</v>
      </c>
      <c r="M14" s="302" t="s">
        <v>220</v>
      </c>
      <c r="N14" s="301" t="s">
        <v>976</v>
      </c>
      <c r="O14" s="291">
        <v>1</v>
      </c>
      <c r="P14" s="364" t="s">
        <v>102</v>
      </c>
      <c r="Q14" s="256"/>
      <c r="R14" s="265"/>
    </row>
    <row r="15" spans="1:20" s="481" customFormat="1" ht="408.75" hidden="1" customHeight="1" thickBot="1" x14ac:dyDescent="0.3">
      <c r="A15" s="254"/>
      <c r="B15" s="254"/>
      <c r="C15" s="255"/>
      <c r="D15" s="256"/>
      <c r="E15" s="542" t="s">
        <v>977</v>
      </c>
      <c r="F15" s="542" t="s">
        <v>978</v>
      </c>
      <c r="G15" s="542" t="s">
        <v>979</v>
      </c>
      <c r="H15" s="306" t="s">
        <v>945</v>
      </c>
      <c r="I15" s="254"/>
      <c r="J15" s="728">
        <v>44927</v>
      </c>
      <c r="K15" s="728">
        <v>45015</v>
      </c>
      <c r="L15" s="716">
        <v>45065</v>
      </c>
      <c r="M15" s="305" t="s">
        <v>220</v>
      </c>
      <c r="N15" s="542" t="s">
        <v>980</v>
      </c>
      <c r="O15" s="717">
        <v>1</v>
      </c>
      <c r="P15" s="726" t="s">
        <v>102</v>
      </c>
      <c r="Q15" s="256"/>
      <c r="R15" s="265"/>
    </row>
    <row r="16" spans="1:20" s="481" customFormat="1" ht="16.5" hidden="1" thickBot="1" x14ac:dyDescent="0.3">
      <c r="A16" s="718"/>
      <c r="B16" s="719"/>
      <c r="C16" s="719"/>
      <c r="D16" s="719"/>
      <c r="E16" s="719"/>
      <c r="F16" s="719"/>
      <c r="G16" s="719"/>
      <c r="H16" s="719"/>
      <c r="I16" s="719"/>
      <c r="J16" s="719"/>
      <c r="K16" s="719"/>
      <c r="L16" s="719"/>
      <c r="M16" s="719"/>
      <c r="N16" s="719"/>
      <c r="O16" s="719"/>
      <c r="P16" s="719"/>
      <c r="Q16" s="719"/>
      <c r="R16" s="720"/>
    </row>
    <row r="17" spans="1:18" s="481" customFormat="1" ht="243.95" hidden="1" customHeight="1" thickBot="1" x14ac:dyDescent="0.3">
      <c r="A17" s="259" t="s">
        <v>939</v>
      </c>
      <c r="B17" s="259" t="s">
        <v>940</v>
      </c>
      <c r="C17" s="259">
        <v>5</v>
      </c>
      <c r="D17" s="258" t="s">
        <v>981</v>
      </c>
      <c r="E17" s="258" t="s">
        <v>982</v>
      </c>
      <c r="F17" s="258" t="s">
        <v>983</v>
      </c>
      <c r="G17" s="258" t="s">
        <v>984</v>
      </c>
      <c r="H17" s="596" t="s">
        <v>945</v>
      </c>
      <c r="I17" s="596" t="s">
        <v>985</v>
      </c>
      <c r="J17" s="529">
        <v>44835</v>
      </c>
      <c r="K17" s="529">
        <v>44926</v>
      </c>
      <c r="L17" s="723">
        <v>45065</v>
      </c>
      <c r="M17" s="259" t="s">
        <v>220</v>
      </c>
      <c r="N17" s="258" t="s">
        <v>986</v>
      </c>
      <c r="O17" s="693">
        <v>1</v>
      </c>
      <c r="P17" s="725" t="s">
        <v>102</v>
      </c>
      <c r="Q17" s="258" t="s">
        <v>987</v>
      </c>
      <c r="R17" s="555" t="s">
        <v>2</v>
      </c>
    </row>
    <row r="18" spans="1:18" s="481" customFormat="1" ht="16.5" thickBot="1" x14ac:dyDescent="0.3">
      <c r="A18" s="718"/>
      <c r="B18" s="719"/>
      <c r="C18" s="719"/>
      <c r="D18" s="719"/>
      <c r="E18" s="719"/>
      <c r="F18" s="719"/>
      <c r="G18" s="719"/>
      <c r="H18" s="719"/>
      <c r="I18" s="719"/>
      <c r="J18" s="719"/>
      <c r="K18" s="719"/>
      <c r="L18" s="719"/>
      <c r="M18" s="719"/>
      <c r="N18" s="719"/>
      <c r="O18" s="719"/>
      <c r="P18" s="719"/>
      <c r="Q18" s="719"/>
      <c r="R18" s="720"/>
    </row>
    <row r="19" spans="1:18" ht="38.25" customHeight="1" thickBot="1" x14ac:dyDescent="0.3">
      <c r="A19" s="713" t="s">
        <v>988</v>
      </c>
      <c r="B19" s="714"/>
      <c r="C19" s="714"/>
      <c r="D19" s="714"/>
      <c r="E19" s="714"/>
      <c r="F19" s="714"/>
      <c r="G19" s="714"/>
      <c r="H19" s="714"/>
      <c r="I19" s="714"/>
      <c r="J19" s="714"/>
      <c r="K19" s="714"/>
      <c r="L19" s="714"/>
      <c r="M19" s="714"/>
      <c r="N19" s="714"/>
      <c r="O19" s="714"/>
      <c r="P19" s="714"/>
      <c r="Q19" s="714"/>
      <c r="R19" s="715"/>
    </row>
    <row r="20" spans="1:18" s="481" customFormat="1" ht="243.95" customHeight="1" thickBot="1" x14ac:dyDescent="0.3">
      <c r="A20" s="259" t="s">
        <v>989</v>
      </c>
      <c r="B20" s="259" t="s">
        <v>940</v>
      </c>
      <c r="C20" s="259">
        <v>1</v>
      </c>
      <c r="D20" s="258" t="s">
        <v>990</v>
      </c>
      <c r="E20" s="258" t="s">
        <v>991</v>
      </c>
      <c r="F20" s="258" t="s">
        <v>992</v>
      </c>
      <c r="G20" s="258" t="s">
        <v>993</v>
      </c>
      <c r="H20" s="596" t="s">
        <v>994</v>
      </c>
      <c r="I20" s="596" t="s">
        <v>995</v>
      </c>
      <c r="J20" s="529">
        <v>45292</v>
      </c>
      <c r="K20" s="729">
        <v>45382</v>
      </c>
      <c r="L20" s="723"/>
      <c r="M20" s="259"/>
      <c r="N20" s="730" t="s">
        <v>996</v>
      </c>
      <c r="O20" s="693"/>
      <c r="P20" s="725" t="s">
        <v>199</v>
      </c>
      <c r="Q20" s="258"/>
      <c r="R20" s="555" t="s">
        <v>1</v>
      </c>
    </row>
    <row r="21" spans="1:18" s="481" customFormat="1" ht="16.5" thickBot="1" x14ac:dyDescent="0.3">
      <c r="A21" s="718"/>
      <c r="B21" s="719"/>
      <c r="C21" s="719"/>
      <c r="D21" s="719"/>
      <c r="E21" s="719"/>
      <c r="F21" s="719"/>
      <c r="G21" s="719"/>
      <c r="H21" s="719"/>
      <c r="I21" s="719"/>
      <c r="J21" s="719"/>
      <c r="K21" s="719"/>
      <c r="L21" s="719"/>
      <c r="M21" s="719"/>
      <c r="N21" s="719"/>
      <c r="O21" s="719"/>
      <c r="P21" s="719"/>
      <c r="Q21" s="719"/>
      <c r="R21" s="720"/>
    </row>
    <row r="22" spans="1:18" s="481" customFormat="1" ht="243.95" customHeight="1" thickBot="1" x14ac:dyDescent="0.3">
      <c r="A22" s="259" t="s">
        <v>989</v>
      </c>
      <c r="B22" s="259" t="s">
        <v>940</v>
      </c>
      <c r="C22" s="259">
        <v>2</v>
      </c>
      <c r="D22" s="258" t="s">
        <v>997</v>
      </c>
      <c r="E22" s="258" t="s">
        <v>998</v>
      </c>
      <c r="F22" s="258" t="s">
        <v>999</v>
      </c>
      <c r="G22" s="258" t="s">
        <v>1000</v>
      </c>
      <c r="H22" s="596" t="s">
        <v>893</v>
      </c>
      <c r="I22" s="596" t="s">
        <v>1001</v>
      </c>
      <c r="J22" s="529">
        <v>45292</v>
      </c>
      <c r="K22" s="729">
        <v>45473</v>
      </c>
      <c r="L22" s="723"/>
      <c r="M22" s="259"/>
      <c r="N22" s="730" t="s">
        <v>996</v>
      </c>
      <c r="O22" s="693"/>
      <c r="P22" s="725" t="s">
        <v>199</v>
      </c>
      <c r="Q22" s="258"/>
      <c r="R22" s="555" t="s">
        <v>1</v>
      </c>
    </row>
    <row r="23" spans="1:18" s="481" customFormat="1" ht="16.5" thickBot="1" x14ac:dyDescent="0.3">
      <c r="A23" s="718"/>
      <c r="B23" s="719"/>
      <c r="C23" s="719"/>
      <c r="D23" s="719"/>
      <c r="E23" s="719"/>
      <c r="F23" s="719"/>
      <c r="G23" s="719"/>
      <c r="H23" s="719"/>
      <c r="I23" s="719"/>
      <c r="J23" s="719"/>
      <c r="K23" s="719"/>
      <c r="L23" s="719"/>
      <c r="M23" s="719"/>
      <c r="N23" s="719"/>
      <c r="O23" s="719"/>
      <c r="P23" s="719"/>
      <c r="Q23" s="719"/>
      <c r="R23" s="720"/>
    </row>
    <row r="24" spans="1:18" s="481" customFormat="1" ht="243.95" customHeight="1" thickBot="1" x14ac:dyDescent="0.3">
      <c r="A24" s="259" t="s">
        <v>989</v>
      </c>
      <c r="B24" s="259" t="s">
        <v>940</v>
      </c>
      <c r="C24" s="259">
        <v>3</v>
      </c>
      <c r="D24" s="258" t="s">
        <v>1002</v>
      </c>
      <c r="E24" s="258" t="s">
        <v>1003</v>
      </c>
      <c r="F24" s="258" t="s">
        <v>1004</v>
      </c>
      <c r="G24" s="258" t="s">
        <v>1005</v>
      </c>
      <c r="H24" s="596" t="s">
        <v>893</v>
      </c>
      <c r="I24" s="596" t="s">
        <v>1001</v>
      </c>
      <c r="J24" s="529">
        <v>45292</v>
      </c>
      <c r="K24" s="729">
        <v>45473</v>
      </c>
      <c r="L24" s="723"/>
      <c r="M24" s="259"/>
      <c r="N24" s="730" t="s">
        <v>996</v>
      </c>
      <c r="O24" s="693"/>
      <c r="P24" s="725" t="s">
        <v>199</v>
      </c>
      <c r="Q24" s="258"/>
      <c r="R24" s="555" t="s">
        <v>1</v>
      </c>
    </row>
    <row r="25" spans="1:18" s="481" customFormat="1" ht="16.5" thickBot="1" x14ac:dyDescent="0.3">
      <c r="A25" s="718"/>
      <c r="B25" s="719"/>
      <c r="C25" s="719"/>
      <c r="D25" s="719"/>
      <c r="E25" s="719"/>
      <c r="F25" s="719"/>
      <c r="G25" s="719"/>
      <c r="H25" s="719"/>
      <c r="I25" s="719"/>
      <c r="J25" s="719"/>
      <c r="K25" s="719"/>
      <c r="L25" s="719"/>
      <c r="M25" s="719"/>
      <c r="N25" s="719"/>
      <c r="O25" s="719"/>
      <c r="P25" s="719"/>
      <c r="Q25" s="719"/>
      <c r="R25" s="720"/>
    </row>
    <row r="26" spans="1:18" s="481" customFormat="1" ht="243.95" customHeight="1" thickBot="1" x14ac:dyDescent="0.3">
      <c r="A26" s="259" t="s">
        <v>989</v>
      </c>
      <c r="B26" s="259" t="s">
        <v>940</v>
      </c>
      <c r="C26" s="259">
        <v>4</v>
      </c>
      <c r="D26" s="258" t="s">
        <v>1006</v>
      </c>
      <c r="E26" s="258" t="s">
        <v>1007</v>
      </c>
      <c r="F26" s="258" t="s">
        <v>1008</v>
      </c>
      <c r="G26" s="258" t="s">
        <v>1009</v>
      </c>
      <c r="H26" s="596" t="s">
        <v>893</v>
      </c>
      <c r="I26" s="596" t="s">
        <v>995</v>
      </c>
      <c r="J26" s="529">
        <v>45292</v>
      </c>
      <c r="K26" s="729">
        <v>45473</v>
      </c>
      <c r="L26" s="723"/>
      <c r="M26" s="259"/>
      <c r="N26" s="730" t="s">
        <v>996</v>
      </c>
      <c r="O26" s="693"/>
      <c r="P26" s="725" t="s">
        <v>199</v>
      </c>
      <c r="Q26" s="258"/>
      <c r="R26" s="555" t="s">
        <v>1</v>
      </c>
    </row>
    <row r="27" spans="1:18" s="481" customFormat="1" ht="16.5" thickBot="1" x14ac:dyDescent="0.3">
      <c r="A27" s="718"/>
      <c r="B27" s="719"/>
      <c r="C27" s="719"/>
      <c r="D27" s="719"/>
      <c r="E27" s="719"/>
      <c r="F27" s="719"/>
      <c r="G27" s="719"/>
      <c r="H27" s="719"/>
      <c r="I27" s="719"/>
      <c r="J27" s="719"/>
      <c r="K27" s="719"/>
      <c r="L27" s="719"/>
      <c r="M27" s="719"/>
      <c r="N27" s="719"/>
      <c r="O27" s="719"/>
      <c r="P27" s="719"/>
      <c r="Q27" s="719"/>
      <c r="R27" s="720"/>
    </row>
    <row r="28" spans="1:18" s="481" customFormat="1" ht="17.25" customHeight="1" x14ac:dyDescent="0.25">
      <c r="A28" s="349"/>
      <c r="B28" s="349"/>
      <c r="C28" s="349"/>
      <c r="D28" s="349"/>
      <c r="E28" s="349"/>
      <c r="F28" s="349"/>
      <c r="G28" s="349"/>
      <c r="H28" s="349"/>
      <c r="I28" s="349"/>
      <c r="J28" s="349"/>
      <c r="K28" s="349"/>
      <c r="L28" s="349"/>
      <c r="M28" s="349"/>
      <c r="N28" s="349"/>
      <c r="O28" s="349"/>
      <c r="P28" s="349"/>
      <c r="Q28" s="349"/>
      <c r="R28" s="349"/>
    </row>
    <row r="29" spans="1:18" s="481" customFormat="1" ht="17.25" customHeight="1" x14ac:dyDescent="0.25">
      <c r="A29" s="349"/>
      <c r="B29" s="349"/>
      <c r="C29" s="349"/>
      <c r="D29" s="349"/>
      <c r="E29" s="349"/>
      <c r="F29" s="349"/>
      <c r="G29" s="349"/>
      <c r="H29" s="349"/>
      <c r="I29" s="349"/>
      <c r="J29" s="349"/>
      <c r="K29" s="349"/>
      <c r="L29" s="349"/>
      <c r="M29" s="349"/>
      <c r="N29" s="349"/>
      <c r="O29" s="349"/>
      <c r="P29" s="349"/>
      <c r="Q29" s="349"/>
      <c r="R29" s="349"/>
    </row>
    <row r="30" spans="1:18" s="481" customFormat="1" ht="17.25" customHeight="1" x14ac:dyDescent="0.25">
      <c r="A30" s="349"/>
      <c r="B30" s="349"/>
      <c r="C30" s="349"/>
      <c r="D30" s="349"/>
      <c r="E30" s="349"/>
      <c r="F30" s="349"/>
      <c r="G30" s="349"/>
      <c r="H30" s="349"/>
      <c r="I30" s="349"/>
      <c r="J30" s="349"/>
      <c r="K30" s="349"/>
      <c r="L30" s="349"/>
      <c r="M30" s="349"/>
      <c r="N30" s="349"/>
      <c r="O30" s="349"/>
      <c r="P30" s="349"/>
      <c r="Q30" s="349"/>
      <c r="R30" s="349"/>
    </row>
    <row r="31" spans="1:18" s="481" customFormat="1" ht="17.25" customHeight="1" x14ac:dyDescent="0.25">
      <c r="A31" s="349"/>
      <c r="B31" s="349"/>
      <c r="C31" s="349"/>
      <c r="D31" s="349"/>
      <c r="E31" s="349"/>
      <c r="F31" s="349"/>
      <c r="G31" s="349"/>
      <c r="H31" s="349"/>
      <c r="I31" s="349"/>
      <c r="J31" s="349"/>
      <c r="K31" s="349"/>
      <c r="L31" s="349"/>
      <c r="M31" s="349"/>
      <c r="N31" s="349"/>
      <c r="O31" s="349"/>
      <c r="P31" s="349"/>
      <c r="Q31" s="349"/>
      <c r="R31" s="349"/>
    </row>
    <row r="32" spans="1:18" s="481" customFormat="1" ht="17.25" customHeight="1" x14ac:dyDescent="0.25">
      <c r="A32" s="349"/>
      <c r="B32" s="349"/>
      <c r="C32" s="349"/>
      <c r="D32" s="349"/>
      <c r="E32" s="349"/>
      <c r="F32" s="349"/>
      <c r="G32" s="349"/>
      <c r="H32" s="349"/>
      <c r="I32" s="349"/>
      <c r="J32" s="349"/>
      <c r="K32" s="349"/>
      <c r="L32" s="349"/>
      <c r="M32" s="349"/>
      <c r="N32" s="349"/>
      <c r="O32" s="349"/>
      <c r="P32" s="349"/>
      <c r="Q32" s="349"/>
      <c r="R32" s="349"/>
    </row>
    <row r="33" spans="1:18" s="481" customFormat="1" ht="17.25" customHeight="1" x14ac:dyDescent="0.25">
      <c r="A33" s="349"/>
      <c r="B33" s="349"/>
      <c r="C33" s="349"/>
      <c r="D33" s="349"/>
      <c r="E33" s="349"/>
      <c r="F33" s="349"/>
      <c r="G33" s="349"/>
      <c r="H33" s="349"/>
      <c r="I33" s="349"/>
      <c r="J33" s="349"/>
      <c r="K33" s="349"/>
      <c r="L33" s="349"/>
      <c r="M33" s="349"/>
      <c r="N33" s="349"/>
      <c r="O33" s="349"/>
      <c r="P33" s="349"/>
      <c r="Q33" s="349"/>
      <c r="R33" s="349"/>
    </row>
    <row r="34" spans="1:18" s="481" customFormat="1" ht="17.25" customHeight="1" x14ac:dyDescent="0.25">
      <c r="A34" s="349"/>
      <c r="B34" s="349"/>
      <c r="C34" s="349"/>
      <c r="D34" s="349"/>
      <c r="E34" s="349"/>
      <c r="F34" s="349"/>
      <c r="G34" s="349"/>
      <c r="H34" s="349"/>
      <c r="I34" s="349"/>
      <c r="J34" s="349"/>
      <c r="K34" s="349"/>
      <c r="L34" s="349"/>
      <c r="M34" s="349"/>
      <c r="N34" s="349"/>
      <c r="O34" s="349"/>
      <c r="P34" s="349"/>
      <c r="Q34" s="349"/>
      <c r="R34" s="349"/>
    </row>
    <row r="35" spans="1:18" s="481" customFormat="1" ht="17.25" customHeight="1" x14ac:dyDescent="0.25">
      <c r="A35" s="349"/>
      <c r="B35" s="349"/>
      <c r="C35" s="349"/>
      <c r="D35" s="349"/>
      <c r="E35" s="349"/>
      <c r="F35" s="349"/>
      <c r="G35" s="349"/>
      <c r="H35" s="349"/>
      <c r="I35" s="349"/>
      <c r="J35" s="349"/>
      <c r="K35" s="349"/>
      <c r="L35" s="349"/>
      <c r="M35" s="349"/>
      <c r="N35" s="349"/>
      <c r="O35" s="349"/>
      <c r="P35" s="349"/>
      <c r="Q35" s="349"/>
      <c r="R35" s="349"/>
    </row>
    <row r="36" spans="1:18" s="481" customFormat="1" ht="17.25" customHeight="1" x14ac:dyDescent="0.25">
      <c r="A36" s="349"/>
      <c r="B36" s="349"/>
      <c r="C36" s="349"/>
      <c r="D36" s="349"/>
      <c r="E36" s="349"/>
      <c r="F36" s="349"/>
      <c r="G36" s="349"/>
      <c r="H36" s="349"/>
      <c r="I36" s="349"/>
      <c r="J36" s="349"/>
      <c r="K36" s="349"/>
      <c r="L36" s="349"/>
      <c r="M36" s="349"/>
      <c r="N36" s="349"/>
      <c r="O36" s="349"/>
      <c r="P36" s="349"/>
      <c r="Q36" s="349"/>
      <c r="R36" s="349"/>
    </row>
    <row r="37" spans="1:18" s="481" customFormat="1" ht="17.25" customHeight="1" x14ac:dyDescent="0.25">
      <c r="A37" s="349"/>
      <c r="B37" s="349"/>
      <c r="C37" s="349"/>
      <c r="D37" s="349"/>
      <c r="E37" s="349"/>
      <c r="F37" s="349"/>
      <c r="G37" s="349"/>
      <c r="H37" s="349"/>
      <c r="I37" s="349"/>
      <c r="J37" s="349"/>
      <c r="K37" s="349"/>
      <c r="L37" s="349"/>
      <c r="M37" s="349"/>
      <c r="N37" s="349"/>
      <c r="O37" s="349"/>
      <c r="P37" s="349"/>
      <c r="Q37" s="349"/>
      <c r="R37" s="349"/>
    </row>
    <row r="38" spans="1:18" s="481" customFormat="1" ht="17.25" customHeight="1" x14ac:dyDescent="0.25">
      <c r="A38" s="349"/>
      <c r="B38" s="349"/>
      <c r="C38" s="349"/>
      <c r="D38" s="349"/>
      <c r="E38" s="349"/>
      <c r="F38" s="349"/>
      <c r="G38" s="349"/>
      <c r="H38" s="349"/>
      <c r="I38" s="349"/>
      <c r="J38" s="349"/>
      <c r="K38" s="349"/>
      <c r="L38" s="349"/>
      <c r="M38" s="349"/>
      <c r="N38" s="349"/>
      <c r="O38" s="349"/>
      <c r="P38" s="349"/>
      <c r="Q38" s="349"/>
      <c r="R38" s="349"/>
    </row>
    <row r="39" spans="1:18" s="481" customFormat="1" ht="17.25" customHeight="1" x14ac:dyDescent="0.25">
      <c r="A39" s="349"/>
      <c r="B39" s="349"/>
      <c r="C39" s="349"/>
      <c r="D39" s="349"/>
      <c r="E39" s="349"/>
      <c r="F39" s="349"/>
      <c r="G39" s="349"/>
      <c r="H39" s="349"/>
      <c r="I39" s="349"/>
      <c r="J39" s="349"/>
      <c r="K39" s="349"/>
      <c r="L39" s="349"/>
      <c r="M39" s="349"/>
      <c r="N39" s="349"/>
      <c r="O39" s="349"/>
      <c r="P39" s="349"/>
      <c r="Q39" s="349"/>
      <c r="R39" s="349"/>
    </row>
    <row r="40" spans="1:18" s="481" customFormat="1" ht="17.25" customHeight="1" x14ac:dyDescent="0.25">
      <c r="A40" s="349"/>
      <c r="B40" s="349"/>
      <c r="C40" s="349"/>
      <c r="D40" s="349"/>
      <c r="E40" s="349"/>
      <c r="F40" s="349"/>
      <c r="G40" s="349"/>
      <c r="H40" s="349"/>
      <c r="I40" s="349"/>
      <c r="J40" s="349"/>
      <c r="K40" s="349"/>
      <c r="L40" s="349"/>
      <c r="M40" s="349"/>
      <c r="N40" s="349"/>
      <c r="O40" s="349"/>
      <c r="P40" s="349"/>
      <c r="Q40" s="349"/>
      <c r="R40" s="349"/>
    </row>
    <row r="41" spans="1:18" s="481" customFormat="1" ht="17.25" customHeight="1" x14ac:dyDescent="0.25">
      <c r="A41" s="349"/>
      <c r="B41" s="349"/>
      <c r="C41" s="349"/>
      <c r="D41" s="349"/>
      <c r="E41" s="349"/>
      <c r="F41" s="349"/>
      <c r="G41" s="349"/>
      <c r="H41" s="349"/>
      <c r="I41" s="349"/>
      <c r="J41" s="349"/>
      <c r="K41" s="349"/>
      <c r="L41" s="349"/>
      <c r="M41" s="349"/>
      <c r="N41" s="349"/>
      <c r="O41" s="349"/>
      <c r="P41" s="349"/>
      <c r="Q41" s="349"/>
      <c r="R41" s="349"/>
    </row>
    <row r="42" spans="1:18" s="481" customFormat="1" ht="17.25" customHeight="1" x14ac:dyDescent="0.25">
      <c r="A42" s="349"/>
      <c r="B42" s="349"/>
      <c r="C42" s="349"/>
      <c r="D42" s="349"/>
      <c r="E42" s="349"/>
      <c r="F42" s="349"/>
      <c r="G42" s="349"/>
      <c r="H42" s="349"/>
      <c r="I42" s="349"/>
      <c r="J42" s="349"/>
      <c r="K42" s="349"/>
      <c r="L42" s="349"/>
      <c r="M42" s="349"/>
      <c r="N42" s="349"/>
      <c r="O42" s="349"/>
      <c r="P42" s="349"/>
      <c r="Q42" s="349"/>
      <c r="R42" s="349"/>
    </row>
    <row r="43" spans="1:18" s="481" customFormat="1" ht="17.25" customHeight="1" x14ac:dyDescent="0.25">
      <c r="A43" s="349"/>
      <c r="B43" s="349"/>
      <c r="C43" s="349"/>
      <c r="D43" s="349"/>
      <c r="E43" s="349"/>
      <c r="F43" s="349"/>
      <c r="G43" s="349"/>
      <c r="H43" s="349"/>
      <c r="I43" s="349"/>
      <c r="J43" s="349"/>
      <c r="K43" s="349"/>
      <c r="L43" s="349"/>
      <c r="M43" s="349"/>
      <c r="N43" s="349"/>
      <c r="O43" s="349"/>
      <c r="P43" s="349"/>
      <c r="Q43" s="349"/>
      <c r="R43" s="349"/>
    </row>
    <row r="44" spans="1:18" s="481" customFormat="1" ht="15.75" x14ac:dyDescent="0.25">
      <c r="A44" s="731" t="s">
        <v>263</v>
      </c>
      <c r="B44" s="731"/>
      <c r="C44" s="215"/>
      <c r="D44" s="731" t="s">
        <v>1010</v>
      </c>
      <c r="E44" s="731"/>
      <c r="F44" s="731" t="s">
        <v>1011</v>
      </c>
      <c r="G44" s="731"/>
      <c r="H44" s="349"/>
      <c r="I44" s="349"/>
      <c r="J44" s="349"/>
      <c r="K44" s="349"/>
      <c r="L44" s="349"/>
      <c r="M44" s="349"/>
      <c r="N44" s="349"/>
      <c r="O44" s="349"/>
      <c r="P44" s="349"/>
      <c r="Q44" s="349"/>
      <c r="R44" s="349"/>
    </row>
    <row r="45" spans="1:18" s="481" customFormat="1" ht="15.75" x14ac:dyDescent="0.25">
      <c r="A45" s="732" t="s">
        <v>199</v>
      </c>
      <c r="B45" s="732">
        <f>+COUNTIF($P$5:$P$17,"ABIERTA")</f>
        <v>0</v>
      </c>
      <c r="C45" s="215"/>
      <c r="D45" s="732" t="s">
        <v>199</v>
      </c>
      <c r="E45" s="732" t="e">
        <f>+COUNTIF(#REF!,"ABIERTA")</f>
        <v>#REF!</v>
      </c>
      <c r="F45" s="732" t="s">
        <v>199</v>
      </c>
      <c r="G45" s="732">
        <f>+COUNTIF($P$6:$P$17,"ABIERTA")</f>
        <v>0</v>
      </c>
    </row>
    <row r="46" spans="1:18" s="481" customFormat="1" ht="15.75" x14ac:dyDescent="0.25">
      <c r="A46" s="732" t="s">
        <v>102</v>
      </c>
      <c r="B46" s="732">
        <f>+COUNTIF($P$5:$P$17,"CUMPLIDA - EFECTIVA")</f>
        <v>7</v>
      </c>
      <c r="C46" s="215"/>
      <c r="D46" s="732" t="s">
        <v>102</v>
      </c>
      <c r="E46" s="732" t="e">
        <f>+COUNTIF(#REF!,"CUMPLIDA - EFECTIVA")</f>
        <v>#REF!</v>
      </c>
      <c r="F46" s="732" t="s">
        <v>102</v>
      </c>
      <c r="G46" s="732">
        <f>+COUNTIF($P$6:$P$17,"CUMPLIDA - EFECTIVA")</f>
        <v>7</v>
      </c>
    </row>
    <row r="47" spans="1:18" ht="15.75" x14ac:dyDescent="0.25">
      <c r="A47" s="732" t="s">
        <v>200</v>
      </c>
      <c r="B47" s="732">
        <f>+COUNTIF($P$5:$P$17,"CUMPLIDA - PENDIENTE EFECTIVIDAD")</f>
        <v>1</v>
      </c>
      <c r="C47" s="215"/>
      <c r="D47" s="732" t="s">
        <v>200</v>
      </c>
      <c r="E47" s="732" t="e">
        <f>+COUNTIF(#REF!,"CUMPLIDA - PENDIENTE EFECTIVIDAD")</f>
        <v>#REF!</v>
      </c>
      <c r="F47" s="732" t="s">
        <v>200</v>
      </c>
      <c r="G47" s="732">
        <f>+COUNTIF($P$6:$P$17,"CUMPLIDA - PENDIENTE EFECTIVIDAD")</f>
        <v>1</v>
      </c>
    </row>
    <row r="48" spans="1:18" ht="15.75" x14ac:dyDescent="0.25">
      <c r="A48" s="732" t="s">
        <v>267</v>
      </c>
      <c r="B48" s="732">
        <f>+COUNTIF($P$5:$P$17,"CUMPLIDA - INEFECTIVA")</f>
        <v>0</v>
      </c>
      <c r="C48" s="215"/>
      <c r="D48" s="732" t="s">
        <v>267</v>
      </c>
      <c r="E48" s="732" t="e">
        <f>+COUNTIF(#REF!,"CUMPLIDA - INEFECTIVA")</f>
        <v>#REF!</v>
      </c>
      <c r="F48" s="732" t="s">
        <v>267</v>
      </c>
      <c r="G48" s="732">
        <f>+COUNTIF($P$6:$P$17,"CUMPLIDA - INEFECTIVA")</f>
        <v>0</v>
      </c>
    </row>
    <row r="49" spans="1:18" ht="15.75" x14ac:dyDescent="0.25">
      <c r="A49" s="732" t="s">
        <v>202</v>
      </c>
      <c r="B49" s="732">
        <f>+COUNTIF($P$5:$P$17,"INCUMPLIDA - VENCIDA")</f>
        <v>0</v>
      </c>
      <c r="C49" s="215"/>
      <c r="D49" s="732" t="s">
        <v>202</v>
      </c>
      <c r="E49" s="732" t="e">
        <f>+COUNTIF(#REF!,"INCUMPLIDA - VENCIDA")</f>
        <v>#REF!</v>
      </c>
      <c r="F49" s="732" t="s">
        <v>202</v>
      </c>
      <c r="G49" s="732">
        <f>+COUNTIF($P$6:$P$17,"INCUMPLIDA - VENCIDA")</f>
        <v>0</v>
      </c>
    </row>
    <row r="50" spans="1:18" ht="15.75" x14ac:dyDescent="0.25">
      <c r="A50" s="732" t="s">
        <v>4</v>
      </c>
      <c r="B50" s="732">
        <f>+COUNTIF($P$5:$P$17,"INCALIFICABLE")</f>
        <v>0</v>
      </c>
      <c r="C50" s="215"/>
      <c r="D50" s="732" t="s">
        <v>4</v>
      </c>
      <c r="E50" s="732" t="e">
        <f>+COUNTIF(#REF!,"INCALIFICABLE")</f>
        <v>#REF!</v>
      </c>
      <c r="F50" s="732" t="s">
        <v>4</v>
      </c>
      <c r="G50" s="732">
        <f>+COUNTIF($P$6:$P$17,"INCALIFICABLE")</f>
        <v>0</v>
      </c>
    </row>
    <row r="51" spans="1:18" s="676" customFormat="1" ht="15.75" x14ac:dyDescent="0.25">
      <c r="A51" s="468" t="s">
        <v>6</v>
      </c>
      <c r="B51" s="468">
        <f>SUM(B45:B50)</f>
        <v>8</v>
      </c>
      <c r="C51" s="215"/>
      <c r="D51" s="468" t="s">
        <v>6</v>
      </c>
      <c r="E51" s="468" t="e">
        <f>SUM(E45:E50)</f>
        <v>#REF!</v>
      </c>
      <c r="F51" s="468" t="s">
        <v>6</v>
      </c>
      <c r="G51" s="468">
        <f>SUM(G45:G50)</f>
        <v>8</v>
      </c>
      <c r="O51" s="481"/>
      <c r="P51" s="481"/>
      <c r="R51" s="481"/>
    </row>
    <row r="52" spans="1:18" ht="59.25" customHeight="1" x14ac:dyDescent="0.25">
      <c r="A52" s="213"/>
      <c r="B52" s="213"/>
      <c r="C52" s="213"/>
      <c r="D52" s="217"/>
      <c r="E52" s="217"/>
      <c r="F52" s="217"/>
      <c r="G52" s="466"/>
    </row>
    <row r="53" spans="1:18" ht="15.75" x14ac:dyDescent="0.25">
      <c r="A53" s="219" t="s">
        <v>203</v>
      </c>
      <c r="B53" s="219"/>
      <c r="C53" s="213"/>
      <c r="D53" s="219" t="s">
        <v>268</v>
      </c>
      <c r="E53" s="219"/>
      <c r="F53" s="219" t="s">
        <v>268</v>
      </c>
      <c r="G53" s="219"/>
    </row>
    <row r="54" spans="1:18" ht="15.75" x14ac:dyDescent="0.25">
      <c r="A54" s="733" t="s">
        <v>705</v>
      </c>
      <c r="B54" s="733">
        <f>+COUNTIF($R$5:$R$17,"ABIERTO")</f>
        <v>1</v>
      </c>
      <c r="C54" s="213"/>
      <c r="D54" s="733" t="s">
        <v>1</v>
      </c>
      <c r="E54" s="733" t="e">
        <f>+COUNTIF(#REF!,"ABIERTO")</f>
        <v>#REF!</v>
      </c>
      <c r="F54" s="733" t="s">
        <v>1</v>
      </c>
      <c r="G54" s="733">
        <f>+COUNTIF($R$6:$R$17,"ABIERTO")</f>
        <v>1</v>
      </c>
    </row>
    <row r="55" spans="1:18" ht="15.75" x14ac:dyDescent="0.25">
      <c r="A55" s="733" t="s">
        <v>706</v>
      </c>
      <c r="B55" s="733">
        <f>+COUNTIF($R$5:$R$17,"CERRADO")</f>
        <v>4</v>
      </c>
      <c r="C55" s="213"/>
      <c r="D55" s="733" t="s">
        <v>2</v>
      </c>
      <c r="E55" s="733" t="e">
        <f>+COUNTIF(#REF!,"CERRADO")</f>
        <v>#REF!</v>
      </c>
      <c r="F55" s="733" t="s">
        <v>2</v>
      </c>
      <c r="G55" s="733">
        <f>+COUNTIF($R$6:$R17,"CERRADO")</f>
        <v>4</v>
      </c>
    </row>
    <row r="56" spans="1:18" ht="15.75" x14ac:dyDescent="0.25">
      <c r="A56" s="467" t="s">
        <v>6</v>
      </c>
      <c r="B56" s="467">
        <f>B54+B55</f>
        <v>5</v>
      </c>
      <c r="C56" s="213"/>
      <c r="D56" s="468" t="s">
        <v>6</v>
      </c>
      <c r="E56" s="467" t="e">
        <f>SUM(E54:E55)</f>
        <v>#REF!</v>
      </c>
      <c r="F56" s="468" t="s">
        <v>6</v>
      </c>
      <c r="G56" s="467">
        <f>SUM(G54:G55)</f>
        <v>5</v>
      </c>
    </row>
  </sheetData>
  <mergeCells count="52">
    <mergeCell ref="A27:R27"/>
    <mergeCell ref="A44:B44"/>
    <mergeCell ref="D44:E44"/>
    <mergeCell ref="F44:G44"/>
    <mergeCell ref="A53:B53"/>
    <mergeCell ref="D53:E53"/>
    <mergeCell ref="F53:G53"/>
    <mergeCell ref="A16:R16"/>
    <mergeCell ref="A18:R18"/>
    <mergeCell ref="A19:R19"/>
    <mergeCell ref="A21:R21"/>
    <mergeCell ref="A23:R23"/>
    <mergeCell ref="A25:R25"/>
    <mergeCell ref="A12:R12"/>
    <mergeCell ref="A13:A15"/>
    <mergeCell ref="B13:B15"/>
    <mergeCell ref="C13:C15"/>
    <mergeCell ref="D13:D15"/>
    <mergeCell ref="I13:I15"/>
    <mergeCell ref="Q13:Q15"/>
    <mergeCell ref="R13:R15"/>
    <mergeCell ref="A5:R5"/>
    <mergeCell ref="A7:R7"/>
    <mergeCell ref="A9:R9"/>
    <mergeCell ref="A10:A11"/>
    <mergeCell ref="B10:B11"/>
    <mergeCell ref="C10:C11"/>
    <mergeCell ref="D10:D11"/>
    <mergeCell ref="E10:E11"/>
    <mergeCell ref="Q10:Q11"/>
    <mergeCell ref="R10:R11"/>
    <mergeCell ref="G3:G4"/>
    <mergeCell ref="H3:H4"/>
    <mergeCell ref="I3:I4"/>
    <mergeCell ref="J3:J4"/>
    <mergeCell ref="K3:K4"/>
    <mergeCell ref="L3:R3"/>
    <mergeCell ref="A3:A4"/>
    <mergeCell ref="B3:B4"/>
    <mergeCell ref="C3:C4"/>
    <mergeCell ref="D3:D4"/>
    <mergeCell ref="E3:E4"/>
    <mergeCell ref="F3:F4"/>
    <mergeCell ref="A1:D1"/>
    <mergeCell ref="E1:O1"/>
    <mergeCell ref="P1:R1"/>
    <mergeCell ref="A2:B2"/>
    <mergeCell ref="C2:D2"/>
    <mergeCell ref="E2:I2"/>
    <mergeCell ref="J2:M2"/>
    <mergeCell ref="N2:O2"/>
    <mergeCell ref="P2:R2"/>
  </mergeCells>
  <conditionalFormatting sqref="P6">
    <cfRule type="containsText" dxfId="343" priority="31" operator="containsText" text="CUMPLIDA - INEFECTIVA">
      <formula>NOT(ISERROR(SEARCH("CUMPLIDA - INEFECTIVA",P6)))</formula>
    </cfRule>
    <cfRule type="containsText" dxfId="347" priority="32" operator="containsText" text="ABIERTA">
      <formula>NOT(ISERROR(SEARCH("ABIERTA",P6)))</formula>
    </cfRule>
    <cfRule type="containsText" dxfId="344" priority="33" operator="containsText" text="CUMPLIDA - PENDIENTE EFECTIVIDAD">
      <formula>NOT(ISERROR(SEARCH("CUMPLIDA - PENDIENTE EFECTIVIDAD",P6)))</formula>
    </cfRule>
    <cfRule type="containsText" dxfId="345" priority="34" operator="containsText" text="INCUMPLIDA - VENCIDA">
      <formula>NOT(ISERROR(SEARCH("INCUMPLIDA - VENCIDA",P6)))</formula>
    </cfRule>
    <cfRule type="containsText" dxfId="346" priority="35" stopIfTrue="1" operator="containsText" text="CUMPLIDA - EFECTIVA">
      <formula>NOT(ISERROR(SEARCH("CUMPLIDA - EFECTIVA",P6)))</formula>
    </cfRule>
  </conditionalFormatting>
  <conditionalFormatting sqref="P8">
    <cfRule type="containsText" dxfId="338" priority="46" operator="containsText" text="CUMPLIDA - INEFECTIVA">
      <formula>NOT(ISERROR(SEARCH("CUMPLIDA - INEFECTIVA",P8)))</formula>
    </cfRule>
    <cfRule type="containsText" dxfId="339" priority="47" operator="containsText" text="ABIERTA">
      <formula>NOT(ISERROR(SEARCH("ABIERTA",P8)))</formula>
    </cfRule>
    <cfRule type="containsText" dxfId="340" priority="48" operator="containsText" text="CUMPLIDA - PENDIENTE EFECTIVIDAD">
      <formula>NOT(ISERROR(SEARCH("CUMPLIDA - PENDIENTE EFECTIVIDAD",P8)))</formula>
    </cfRule>
    <cfRule type="containsText" dxfId="341" priority="49" operator="containsText" text="INCUMPLIDA - VENCIDA">
      <formula>NOT(ISERROR(SEARCH("INCUMPLIDA - VENCIDA",P8)))</formula>
    </cfRule>
    <cfRule type="containsText" dxfId="342" priority="50" stopIfTrue="1" operator="containsText" text="CUMPLIDA - EFECTIVA">
      <formula>NOT(ISERROR(SEARCH("CUMPLIDA - EFECTIVA",P8)))</formula>
    </cfRule>
  </conditionalFormatting>
  <conditionalFormatting sqref="P10:P11">
    <cfRule type="containsText" dxfId="334" priority="36" operator="containsText" text="CUMPLIDA - INEFECTIVA">
      <formula>NOT(ISERROR(SEARCH("CUMPLIDA - INEFECTIVA",P10)))</formula>
    </cfRule>
    <cfRule type="containsText" dxfId="335" priority="37" operator="containsText" text="ABIERTA">
      <formula>NOT(ISERROR(SEARCH("ABIERTA",P10)))</formula>
    </cfRule>
    <cfRule type="containsText" dxfId="336" priority="38" operator="containsText" text="CUMPLIDA - PENDIENTE EFECTIVIDAD">
      <formula>NOT(ISERROR(SEARCH("CUMPLIDA - PENDIENTE EFECTIVIDAD",P10)))</formula>
    </cfRule>
    <cfRule type="containsText" dxfId="333" priority="39" operator="containsText" text="INCUMPLIDA - VENCIDA">
      <formula>NOT(ISERROR(SEARCH("INCUMPLIDA - VENCIDA",P10)))</formula>
    </cfRule>
    <cfRule type="containsText" dxfId="337" priority="40" stopIfTrue="1" operator="containsText" text="CUMPLIDA - EFECTIVA">
      <formula>NOT(ISERROR(SEARCH("CUMPLIDA - EFECTIVA",P10)))</formula>
    </cfRule>
  </conditionalFormatting>
  <conditionalFormatting sqref="P13:P15">
    <cfRule type="containsText" dxfId="331" priority="41" operator="containsText" text="CUMPLIDA - INEFECTIVA">
      <formula>NOT(ISERROR(SEARCH("CUMPLIDA - INEFECTIVA",P13)))</formula>
    </cfRule>
    <cfRule type="containsText" dxfId="332" priority="42" operator="containsText" text="ABIERTA">
      <formula>NOT(ISERROR(SEARCH("ABIERTA",P13)))</formula>
    </cfRule>
    <cfRule type="containsText" dxfId="328" priority="43" operator="containsText" text="CUMPLIDA - PENDIENTE EFECTIVIDAD">
      <formula>NOT(ISERROR(SEARCH("CUMPLIDA - PENDIENTE EFECTIVIDAD",P13)))</formula>
    </cfRule>
    <cfRule type="containsText" dxfId="329" priority="44" operator="containsText" text="INCUMPLIDA - VENCIDA">
      <formula>NOT(ISERROR(SEARCH("INCUMPLIDA - VENCIDA",P13)))</formula>
    </cfRule>
    <cfRule type="containsText" dxfId="330" priority="45" stopIfTrue="1" operator="containsText" text="CUMPLIDA - EFECTIVA">
      <formula>NOT(ISERROR(SEARCH("CUMPLIDA - EFECTIVA",P13)))</formula>
    </cfRule>
  </conditionalFormatting>
  <conditionalFormatting sqref="P17">
    <cfRule type="containsText" dxfId="325" priority="53" operator="containsText" text="CUMPLIDA - INEFECTIVA">
      <formula>NOT(ISERROR(SEARCH("CUMPLIDA - INEFECTIVA",P17)))</formula>
    </cfRule>
    <cfRule type="containsText" dxfId="324" priority="54" operator="containsText" text="ABIERTA">
      <formula>NOT(ISERROR(SEARCH("ABIERTA",P17)))</formula>
    </cfRule>
    <cfRule type="containsText" dxfId="323" priority="55" operator="containsText" text="CUMPLIDA - PENDIENTE EFECTIVIDAD">
      <formula>NOT(ISERROR(SEARCH("CUMPLIDA - PENDIENTE EFECTIVIDAD",P17)))</formula>
    </cfRule>
    <cfRule type="containsText" dxfId="326" priority="56" operator="containsText" text="INCUMPLIDA - VENCIDA">
      <formula>NOT(ISERROR(SEARCH("INCUMPLIDA - VENCIDA",P17)))</formula>
    </cfRule>
    <cfRule type="containsText" dxfId="327" priority="57" stopIfTrue="1" operator="containsText" text="CUMPLIDA - EFECTIVA">
      <formula>NOT(ISERROR(SEARCH("CUMPLIDA - EFECTIVA",P17)))</formula>
    </cfRule>
  </conditionalFormatting>
  <conditionalFormatting sqref="P20">
    <cfRule type="containsText" dxfId="321" priority="24" operator="containsText" text="CUMPLIDA - INEFECTIVA">
      <formula>NOT(ISERROR(SEARCH("CUMPLIDA - INEFECTIVA",P20)))</formula>
    </cfRule>
    <cfRule type="containsText" dxfId="320" priority="25" operator="containsText" text="ABIERTA">
      <formula>NOT(ISERROR(SEARCH("ABIERTA",P20)))</formula>
    </cfRule>
    <cfRule type="containsText" dxfId="322" priority="26" operator="containsText" text="CUMPLIDA - PENDIENTE EFECTIVIDAD">
      <formula>NOT(ISERROR(SEARCH("CUMPLIDA - PENDIENTE EFECTIVIDAD",P20)))</formula>
    </cfRule>
    <cfRule type="containsText" dxfId="318" priority="27" operator="containsText" text="INCUMPLIDA - VENCIDA">
      <formula>NOT(ISERROR(SEARCH("INCUMPLIDA - VENCIDA",P20)))</formula>
    </cfRule>
    <cfRule type="containsText" dxfId="319" priority="28" stopIfTrue="1" operator="containsText" text="CUMPLIDA - EFECTIVA">
      <formula>NOT(ISERROR(SEARCH("CUMPLIDA - EFECTIVA",P20)))</formula>
    </cfRule>
  </conditionalFormatting>
  <conditionalFormatting sqref="P22">
    <cfRule type="containsText" dxfId="315" priority="17" operator="containsText" text="CUMPLIDA - INEFECTIVA">
      <formula>NOT(ISERROR(SEARCH("CUMPLIDA - INEFECTIVA",P22)))</formula>
    </cfRule>
    <cfRule type="containsText" dxfId="317" priority="18" operator="containsText" text="ABIERTA">
      <formula>NOT(ISERROR(SEARCH("ABIERTA",P22)))</formula>
    </cfRule>
    <cfRule type="containsText" dxfId="316" priority="19" operator="containsText" text="CUMPLIDA - PENDIENTE EFECTIVIDAD">
      <formula>NOT(ISERROR(SEARCH("CUMPLIDA - PENDIENTE EFECTIVIDAD",P22)))</formula>
    </cfRule>
    <cfRule type="containsText" dxfId="313" priority="20" operator="containsText" text="INCUMPLIDA - VENCIDA">
      <formula>NOT(ISERROR(SEARCH("INCUMPLIDA - VENCIDA",P22)))</formula>
    </cfRule>
    <cfRule type="containsText" dxfId="314" priority="21" stopIfTrue="1" operator="containsText" text="CUMPLIDA - EFECTIVA">
      <formula>NOT(ISERROR(SEARCH("CUMPLIDA - EFECTIVA",P22)))</formula>
    </cfRule>
  </conditionalFormatting>
  <conditionalFormatting sqref="P24">
    <cfRule type="containsText" dxfId="309" priority="12" operator="containsText" text="CUMPLIDA - INEFECTIVA">
      <formula>NOT(ISERROR(SEARCH("CUMPLIDA - INEFECTIVA",P24)))</formula>
    </cfRule>
    <cfRule type="containsText" dxfId="310" priority="13" operator="containsText" text="ABIERTA">
      <formula>NOT(ISERROR(SEARCH("ABIERTA",P24)))</formula>
    </cfRule>
    <cfRule type="containsText" dxfId="311" priority="14" operator="containsText" text="CUMPLIDA - PENDIENTE EFECTIVIDAD">
      <formula>NOT(ISERROR(SEARCH("CUMPLIDA - PENDIENTE EFECTIVIDAD",P24)))</formula>
    </cfRule>
    <cfRule type="containsText" dxfId="308" priority="15" operator="containsText" text="INCUMPLIDA - VENCIDA">
      <formula>NOT(ISERROR(SEARCH("INCUMPLIDA - VENCIDA",P24)))</formula>
    </cfRule>
    <cfRule type="containsText" dxfId="312" priority="16" stopIfTrue="1" operator="containsText" text="CUMPLIDA - EFECTIVA">
      <formula>NOT(ISERROR(SEARCH("CUMPLIDA - EFECTIVA",P24)))</formula>
    </cfRule>
  </conditionalFormatting>
  <conditionalFormatting sqref="P26">
    <cfRule type="containsText" dxfId="307" priority="7" operator="containsText" text="CUMPLIDA - INEFECTIVA">
      <formula>NOT(ISERROR(SEARCH("CUMPLIDA - INEFECTIVA",P26)))</formula>
    </cfRule>
    <cfRule type="containsText" dxfId="304" priority="8" operator="containsText" text="ABIERTA">
      <formula>NOT(ISERROR(SEARCH("ABIERTA",P26)))</formula>
    </cfRule>
    <cfRule type="containsText" dxfId="306" priority="9" operator="containsText" text="CUMPLIDA - PENDIENTE EFECTIVIDAD">
      <formula>NOT(ISERROR(SEARCH("CUMPLIDA - PENDIENTE EFECTIVIDAD",P26)))</formula>
    </cfRule>
    <cfRule type="containsText" dxfId="305" priority="10" operator="containsText" text="INCUMPLIDA - VENCIDA">
      <formula>NOT(ISERROR(SEARCH("INCUMPLIDA - VENCIDA",P26)))</formula>
    </cfRule>
    <cfRule type="containsText" dxfId="303" priority="11" stopIfTrue="1" operator="containsText" text="CUMPLIDA - EFECTIVA">
      <formula>NOT(ISERROR(SEARCH("CUMPLIDA - EFECTIVA",P26)))</formula>
    </cfRule>
  </conditionalFormatting>
  <conditionalFormatting sqref="R6">
    <cfRule type="containsText" dxfId="301" priority="29" operator="containsText" text="CERRADO">
      <formula>NOT(ISERROR(SEARCH("CERRADO",R6)))</formula>
    </cfRule>
    <cfRule type="containsText" dxfId="302" priority="30" operator="containsText" text="ABIERTO">
      <formula>NOT(ISERROR(SEARCH("ABIERTO",R6)))</formula>
    </cfRule>
  </conditionalFormatting>
  <conditionalFormatting sqref="R8">
    <cfRule type="containsText" dxfId="300" priority="62" operator="containsText" text="CERRADO">
      <formula>NOT(ISERROR(SEARCH("CERRADO",R8)))</formula>
    </cfRule>
    <cfRule type="containsText" dxfId="299" priority="63" operator="containsText" text="ABIERTO">
      <formula>NOT(ISERROR(SEARCH("ABIERTO",R8)))</formula>
    </cfRule>
  </conditionalFormatting>
  <conditionalFormatting sqref="R10">
    <cfRule type="containsText" dxfId="298" priority="60" operator="containsText" text="CERRADO">
      <formula>NOT(ISERROR(SEARCH("CERRADO",R10)))</formula>
    </cfRule>
    <cfRule type="containsText" dxfId="297" priority="61" operator="containsText" text="ABIERTO">
      <formula>NOT(ISERROR(SEARCH("ABIERTO",R10)))</formula>
    </cfRule>
  </conditionalFormatting>
  <conditionalFormatting sqref="R13">
    <cfRule type="containsText" dxfId="296" priority="58" operator="containsText" text="CERRADO">
      <formula>NOT(ISERROR(SEARCH("CERRADO",R13)))</formula>
    </cfRule>
    <cfRule type="containsText" dxfId="295" priority="59" operator="containsText" text="ABIERTO">
      <formula>NOT(ISERROR(SEARCH("ABIERTO",R13)))</formula>
    </cfRule>
  </conditionalFormatting>
  <conditionalFormatting sqref="R17">
    <cfRule type="containsText" dxfId="294" priority="51" operator="containsText" text="CERRADO">
      <formula>NOT(ISERROR(SEARCH("CERRADO",R17)))</formula>
    </cfRule>
    <cfRule type="containsText" dxfId="293" priority="52" operator="containsText" text="ABIERTO">
      <formula>NOT(ISERROR(SEARCH("ABIERTO",R17)))</formula>
    </cfRule>
  </conditionalFormatting>
  <conditionalFormatting sqref="R20">
    <cfRule type="containsText" dxfId="292" priority="22" operator="containsText" text="CERRADO">
      <formula>NOT(ISERROR(SEARCH("CERRADO",R20)))</formula>
    </cfRule>
    <cfRule type="containsText" dxfId="291" priority="23" operator="containsText" text="ABIERTO">
      <formula>NOT(ISERROR(SEARCH("ABIERTO",R20)))</formula>
    </cfRule>
  </conditionalFormatting>
  <conditionalFormatting sqref="R22">
    <cfRule type="containsText" dxfId="290" priority="5" operator="containsText" text="CERRADO">
      <formula>NOT(ISERROR(SEARCH("CERRADO",R22)))</formula>
    </cfRule>
    <cfRule type="containsText" dxfId="289" priority="6" operator="containsText" text="ABIERTO">
      <formula>NOT(ISERROR(SEARCH("ABIERTO",R22)))</formula>
    </cfRule>
  </conditionalFormatting>
  <conditionalFormatting sqref="R24">
    <cfRule type="containsText" dxfId="288" priority="3" operator="containsText" text="CERRADO">
      <formula>NOT(ISERROR(SEARCH("CERRADO",R24)))</formula>
    </cfRule>
    <cfRule type="containsText" dxfId="287" priority="4" operator="containsText" text="ABIERTO">
      <formula>NOT(ISERROR(SEARCH("ABIERTO",R24)))</formula>
    </cfRule>
  </conditionalFormatting>
  <conditionalFormatting sqref="R26">
    <cfRule type="containsText" dxfId="285" priority="1" operator="containsText" text="CERRADO">
      <formula>NOT(ISERROR(SEARCH("CERRADO",R26)))</formula>
    </cfRule>
    <cfRule type="containsText" dxfId="286" priority="2" operator="containsText" text="ABIERTO">
      <formula>NOT(ISERROR(SEARCH("ABIERTO",R26)))</formula>
    </cfRule>
  </conditionalFormatting>
  <dataValidations count="3">
    <dataValidation type="list" allowBlank="1" showInputMessage="1" showErrorMessage="1" sqref="R1:R1048576">
      <formula1>$D$54:$D$55</formula1>
    </dataValidation>
    <dataValidation type="list" allowBlank="1" showInputMessage="1" showErrorMessage="1" sqref="P1:P1048576">
      <formula1>$A$45:$A$50</formula1>
    </dataValidation>
    <dataValidation type="list" allowBlank="1" showInputMessage="1" showErrorMessage="1" sqref="H28:H1048576">
      <formula1>#REF!</formula1>
    </dataValidation>
  </dataValidations>
  <printOptions horizontalCentered="1"/>
  <pageMargins left="0.39370078740157483" right="0.39370078740157483" top="0.39370078740157483" bottom="0.39370078740157483" header="0" footer="0"/>
  <pageSetup paperSize="125" scale="39" fitToHeight="0" orientation="landscape" r:id="rId1"/>
  <headerFooter>
    <oddHeader>&amp;CPreparado por Iván Arturo Márquez Rincón &amp;D&amp;RPágina &amp;P</oddHead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[10]Hoja1!#REF!</xm:f>
          </x14:formula1>
          <xm:sqref>H20 H22 H24 H26</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XFD147"/>
  <sheetViews>
    <sheetView topLeftCell="A4" zoomScale="55" zoomScaleNormal="55" workbookViewId="0">
      <selection activeCell="A42" sqref="A42:XFD42"/>
    </sheetView>
  </sheetViews>
  <sheetFormatPr baseColWidth="10" defaultColWidth="11.42578125" defaultRowHeight="15" outlineLevelRow="1" x14ac:dyDescent="0.2"/>
  <cols>
    <col min="1" max="1" width="32" style="304" bestFit="1" customWidth="1"/>
    <col min="2" max="2" width="25.85546875" style="304" customWidth="1"/>
    <col min="3" max="3" width="17.42578125" style="304" customWidth="1"/>
    <col min="4" max="4" width="76.140625" style="304" bestFit="1" customWidth="1"/>
    <col min="5" max="5" width="45.42578125" style="304" customWidth="1"/>
    <col min="6" max="6" width="94.140625" style="304" customWidth="1"/>
    <col min="7" max="7" width="44" style="310" customWidth="1"/>
    <col min="8" max="8" width="37.42578125" style="304" customWidth="1"/>
    <col min="9" max="9" width="28.42578125" style="304" customWidth="1"/>
    <col min="10" max="11" width="17.85546875" style="304" customWidth="1"/>
    <col min="12" max="12" width="23.140625" style="304" customWidth="1"/>
    <col min="13" max="13" width="28.7109375" style="304" customWidth="1"/>
    <col min="14" max="14" width="255.7109375" style="304" customWidth="1"/>
    <col min="15" max="15" width="37.7109375" style="304" customWidth="1"/>
    <col min="16" max="16" width="50" style="304" customWidth="1"/>
    <col min="17" max="17" width="255.5703125" style="737" customWidth="1"/>
    <col min="18" max="18" width="36.28515625" style="304" customWidth="1"/>
    <col min="19" max="19" width="43.42578125" style="738" customWidth="1"/>
    <col min="20" max="20" width="16.28515625" style="738" hidden="1" customWidth="1"/>
    <col min="21" max="22" width="11.42578125" style="738" customWidth="1"/>
    <col min="23" max="32" width="11.42578125" style="738"/>
    <col min="33" max="16384" width="11.42578125" style="304"/>
  </cols>
  <sheetData>
    <row r="1" spans="1:32" ht="24.75" hidden="1" customHeight="1" x14ac:dyDescent="0.2">
      <c r="A1" s="734"/>
      <c r="B1" s="735"/>
      <c r="C1" s="735"/>
      <c r="D1" s="735"/>
      <c r="E1" s="735"/>
      <c r="F1" s="735"/>
      <c r="G1" s="735"/>
      <c r="H1" s="736"/>
      <c r="Q1" s="737" t="s">
        <v>199</v>
      </c>
      <c r="R1" s="304" t="s">
        <v>1</v>
      </c>
    </row>
    <row r="2" spans="1:32" ht="27" hidden="1" customHeight="1" x14ac:dyDescent="0.2">
      <c r="A2" s="739"/>
      <c r="B2" s="740"/>
      <c r="C2" s="740"/>
      <c r="D2" s="740"/>
      <c r="E2" s="740"/>
      <c r="F2" s="740"/>
      <c r="G2" s="740"/>
      <c r="H2" s="741"/>
      <c r="Q2" s="737" t="s">
        <v>498</v>
      </c>
      <c r="R2" s="304" t="s">
        <v>2</v>
      </c>
    </row>
    <row r="3" spans="1:32" ht="32.25" hidden="1" customHeight="1" x14ac:dyDescent="0.2">
      <c r="A3" s="739"/>
      <c r="B3" s="740"/>
      <c r="C3" s="740"/>
      <c r="D3" s="740"/>
      <c r="E3" s="740"/>
      <c r="F3" s="740"/>
      <c r="G3" s="740"/>
      <c r="H3" s="741"/>
      <c r="Q3" s="737" t="s">
        <v>500</v>
      </c>
    </row>
    <row r="4" spans="1:32" s="236" customFormat="1" ht="57" customHeight="1" x14ac:dyDescent="0.25">
      <c r="A4" s="229"/>
      <c r="B4" s="229"/>
      <c r="C4" s="229"/>
      <c r="D4" s="229"/>
      <c r="E4" s="230" t="s">
        <v>66</v>
      </c>
      <c r="F4" s="231"/>
      <c r="G4" s="231"/>
      <c r="H4" s="231"/>
      <c r="I4" s="231"/>
      <c r="J4" s="231"/>
      <c r="K4" s="231"/>
      <c r="L4" s="231"/>
      <c r="M4" s="231"/>
      <c r="N4" s="231"/>
      <c r="O4" s="232"/>
      <c r="P4" s="233"/>
      <c r="Q4" s="234"/>
      <c r="R4" s="235"/>
    </row>
    <row r="5" spans="1:32" s="236" customFormat="1" ht="27.75" customHeight="1" x14ac:dyDescent="0.25">
      <c r="A5" s="237" t="s">
        <v>67</v>
      </c>
      <c r="B5" s="238"/>
      <c r="C5" s="239" t="s">
        <v>68</v>
      </c>
      <c r="D5" s="128"/>
      <c r="E5" s="237" t="s">
        <v>69</v>
      </c>
      <c r="F5" s="240"/>
      <c r="G5" s="240"/>
      <c r="H5" s="240"/>
      <c r="I5" s="238"/>
      <c r="J5" s="241">
        <v>6</v>
      </c>
      <c r="K5" s="241"/>
      <c r="L5" s="241"/>
      <c r="M5" s="241"/>
      <c r="N5" s="237" t="s">
        <v>70</v>
      </c>
      <c r="O5" s="238"/>
      <c r="P5" s="242" t="s">
        <v>71</v>
      </c>
      <c r="Q5" s="243"/>
      <c r="R5" s="244"/>
    </row>
    <row r="6" spans="1:32" ht="30" customHeight="1" x14ac:dyDescent="0.2">
      <c r="A6" s="477" t="s">
        <v>72</v>
      </c>
      <c r="B6" s="477" t="s">
        <v>73</v>
      </c>
      <c r="C6" s="477" t="s">
        <v>74</v>
      </c>
      <c r="D6" s="477" t="s">
        <v>75</v>
      </c>
      <c r="E6" s="477" t="s">
        <v>76</v>
      </c>
      <c r="F6" s="477" t="s">
        <v>77</v>
      </c>
      <c r="G6" s="477" t="s">
        <v>78</v>
      </c>
      <c r="H6" s="477" t="s">
        <v>79</v>
      </c>
      <c r="I6" s="477" t="s">
        <v>80</v>
      </c>
      <c r="J6" s="477" t="s">
        <v>81</v>
      </c>
      <c r="K6" s="477" t="s">
        <v>82</v>
      </c>
      <c r="L6" s="742" t="s">
        <v>1012</v>
      </c>
      <c r="M6" s="742"/>
      <c r="N6" s="742"/>
      <c r="O6" s="742"/>
      <c r="P6" s="742"/>
      <c r="Q6" s="742"/>
      <c r="R6" s="743"/>
    </row>
    <row r="7" spans="1:32" ht="53.25" customHeight="1" thickBot="1" x14ac:dyDescent="0.25">
      <c r="A7" s="482"/>
      <c r="B7" s="482"/>
      <c r="C7" s="482"/>
      <c r="D7" s="482"/>
      <c r="E7" s="482"/>
      <c r="F7" s="482"/>
      <c r="G7" s="482"/>
      <c r="H7" s="482"/>
      <c r="I7" s="482"/>
      <c r="J7" s="482"/>
      <c r="K7" s="482"/>
      <c r="L7" s="483" t="s">
        <v>84</v>
      </c>
      <c r="M7" s="483" t="s">
        <v>85</v>
      </c>
      <c r="N7" s="483" t="s">
        <v>86</v>
      </c>
      <c r="O7" s="483" t="s">
        <v>502</v>
      </c>
      <c r="P7" s="483" t="s">
        <v>88</v>
      </c>
      <c r="Q7" s="483" t="s">
        <v>89</v>
      </c>
      <c r="R7" s="485" t="s">
        <v>90</v>
      </c>
    </row>
    <row r="8" spans="1:32" s="744" customFormat="1" ht="39" customHeight="1" outlineLevel="1" thickBot="1" x14ac:dyDescent="0.3">
      <c r="A8" s="251" t="s">
        <v>1013</v>
      </c>
      <c r="B8" s="252"/>
      <c r="C8" s="252"/>
      <c r="D8" s="252"/>
      <c r="E8" s="252"/>
      <c r="F8" s="252"/>
      <c r="G8" s="252"/>
      <c r="H8" s="252"/>
      <c r="I8" s="252"/>
      <c r="J8" s="252"/>
      <c r="K8" s="252"/>
      <c r="L8" s="252"/>
      <c r="M8" s="252"/>
      <c r="N8" s="252"/>
      <c r="O8" s="252"/>
      <c r="P8" s="252"/>
      <c r="Q8" s="393"/>
      <c r="R8" s="253"/>
      <c r="S8" s="662"/>
      <c r="T8" s="662"/>
      <c r="U8" s="662"/>
      <c r="V8" s="662"/>
      <c r="W8" s="662"/>
      <c r="X8" s="662"/>
      <c r="Y8" s="662"/>
      <c r="Z8" s="662"/>
      <c r="AA8" s="662"/>
      <c r="AB8" s="662"/>
      <c r="AC8" s="662"/>
      <c r="AD8" s="662"/>
      <c r="AE8" s="662"/>
      <c r="AF8" s="662"/>
    </row>
    <row r="9" spans="1:32" s="744" customFormat="1" ht="76.5" customHeight="1" outlineLevel="1" x14ac:dyDescent="0.25">
      <c r="A9" s="298" t="s">
        <v>1014</v>
      </c>
      <c r="B9" s="585" t="s">
        <v>1015</v>
      </c>
      <c r="C9" s="585">
        <v>1</v>
      </c>
      <c r="D9" s="680" t="s">
        <v>1016</v>
      </c>
      <c r="E9" s="745" t="s">
        <v>1017</v>
      </c>
      <c r="F9" s="301" t="s">
        <v>1018</v>
      </c>
      <c r="G9" s="453" t="s">
        <v>1019</v>
      </c>
      <c r="H9" s="280" t="s">
        <v>97</v>
      </c>
      <c r="I9" s="453" t="s">
        <v>1020</v>
      </c>
      <c r="J9" s="702">
        <v>45261</v>
      </c>
      <c r="K9" s="705">
        <v>45473</v>
      </c>
      <c r="L9" s="281"/>
      <c r="M9" s="326"/>
      <c r="N9" s="326"/>
      <c r="O9" s="537"/>
      <c r="P9" s="746" t="s">
        <v>199</v>
      </c>
      <c r="Q9" s="730" t="s">
        <v>895</v>
      </c>
      <c r="R9" s="276" t="s">
        <v>1</v>
      </c>
      <c r="S9" s="662"/>
      <c r="T9" s="662"/>
      <c r="U9" s="662"/>
      <c r="V9" s="662"/>
      <c r="W9" s="662"/>
      <c r="X9" s="662"/>
      <c r="Y9" s="662"/>
      <c r="Z9" s="662"/>
      <c r="AA9" s="662"/>
      <c r="AB9" s="662"/>
      <c r="AC9" s="662"/>
      <c r="AD9" s="662"/>
      <c r="AE9" s="662"/>
      <c r="AF9" s="662"/>
    </row>
    <row r="10" spans="1:32" s="744" customFormat="1" ht="76.5" customHeight="1" outlineLevel="1" x14ac:dyDescent="0.25">
      <c r="A10" s="254"/>
      <c r="B10" s="588"/>
      <c r="C10" s="588"/>
      <c r="D10" s="747"/>
      <c r="E10" s="745"/>
      <c r="F10" s="301" t="s">
        <v>1021</v>
      </c>
      <c r="G10" s="453" t="s">
        <v>1022</v>
      </c>
      <c r="H10" s="280" t="s">
        <v>97</v>
      </c>
      <c r="I10" s="453" t="s">
        <v>1020</v>
      </c>
      <c r="J10" s="702">
        <v>45474</v>
      </c>
      <c r="K10" s="702">
        <v>45626</v>
      </c>
      <c r="L10" s="281"/>
      <c r="M10" s="326"/>
      <c r="N10" s="326"/>
      <c r="O10" s="537"/>
      <c r="P10" s="746" t="s">
        <v>199</v>
      </c>
      <c r="Q10" s="730" t="s">
        <v>895</v>
      </c>
      <c r="R10" s="276"/>
      <c r="S10" s="662"/>
      <c r="T10" s="662"/>
      <c r="U10" s="662"/>
      <c r="V10" s="662"/>
      <c r="W10" s="662"/>
      <c r="X10" s="662"/>
      <c r="Y10" s="662"/>
      <c r="Z10" s="662"/>
      <c r="AA10" s="662"/>
      <c r="AB10" s="662"/>
      <c r="AC10" s="662"/>
      <c r="AD10" s="662"/>
      <c r="AE10" s="662"/>
      <c r="AF10" s="662"/>
    </row>
    <row r="11" spans="1:32" s="744" customFormat="1" ht="69.75" customHeight="1" outlineLevel="1" x14ac:dyDescent="0.25">
      <c r="A11" s="254"/>
      <c r="B11" s="588"/>
      <c r="C11" s="588"/>
      <c r="D11" s="747"/>
      <c r="E11" s="301" t="s">
        <v>1023</v>
      </c>
      <c r="F11" s="745" t="s">
        <v>1024</v>
      </c>
      <c r="G11" s="451" t="s">
        <v>1025</v>
      </c>
      <c r="H11" s="639" t="s">
        <v>122</v>
      </c>
      <c r="I11" s="451" t="s">
        <v>1020</v>
      </c>
      <c r="J11" s="748">
        <v>45292</v>
      </c>
      <c r="K11" s="749">
        <v>45473</v>
      </c>
      <c r="L11" s="677"/>
      <c r="M11" s="287"/>
      <c r="N11" s="287"/>
      <c r="O11" s="750"/>
      <c r="P11" s="751" t="s">
        <v>199</v>
      </c>
      <c r="Q11" s="752" t="s">
        <v>895</v>
      </c>
      <c r="R11" s="276"/>
      <c r="S11" s="662"/>
      <c r="T11" s="662"/>
      <c r="U11" s="662"/>
      <c r="V11" s="662"/>
      <c r="W11" s="662"/>
      <c r="X11" s="662"/>
      <c r="Y11" s="662"/>
      <c r="Z11" s="662"/>
      <c r="AA11" s="662"/>
      <c r="AB11" s="662"/>
      <c r="AC11" s="662"/>
      <c r="AD11" s="662"/>
      <c r="AE11" s="662"/>
      <c r="AF11" s="662"/>
    </row>
    <row r="12" spans="1:32" s="744" customFormat="1" ht="114.75" customHeight="1" outlineLevel="1" x14ac:dyDescent="0.25">
      <c r="A12" s="254"/>
      <c r="B12" s="588"/>
      <c r="C12" s="588"/>
      <c r="D12" s="747"/>
      <c r="E12" s="301" t="s">
        <v>1026</v>
      </c>
      <c r="F12" s="745"/>
      <c r="G12" s="451"/>
      <c r="H12" s="639"/>
      <c r="I12" s="451"/>
      <c r="J12" s="748"/>
      <c r="K12" s="749"/>
      <c r="L12" s="681"/>
      <c r="M12" s="272"/>
      <c r="N12" s="272"/>
      <c r="O12" s="509"/>
      <c r="P12" s="753"/>
      <c r="Q12" s="754"/>
      <c r="R12" s="276"/>
      <c r="S12" s="662"/>
      <c r="T12" s="662"/>
      <c r="U12" s="662"/>
      <c r="V12" s="662"/>
      <c r="W12" s="662"/>
      <c r="X12" s="662"/>
      <c r="Y12" s="662"/>
      <c r="Z12" s="662"/>
      <c r="AA12" s="662"/>
      <c r="AB12" s="662"/>
      <c r="AC12" s="662"/>
      <c r="AD12" s="662"/>
      <c r="AE12" s="662"/>
      <c r="AF12" s="662"/>
    </row>
    <row r="13" spans="1:32" s="756" customFormat="1" ht="119.25" customHeight="1" outlineLevel="1" x14ac:dyDescent="0.25">
      <c r="A13" s="254"/>
      <c r="B13" s="588"/>
      <c r="C13" s="588"/>
      <c r="D13" s="747"/>
      <c r="E13" s="301" t="s">
        <v>1027</v>
      </c>
      <c r="F13" s="301" t="s">
        <v>1028</v>
      </c>
      <c r="G13" s="453" t="s">
        <v>1029</v>
      </c>
      <c r="H13" s="280" t="s">
        <v>97</v>
      </c>
      <c r="I13" s="453" t="s">
        <v>1030</v>
      </c>
      <c r="J13" s="702">
        <v>45292</v>
      </c>
      <c r="K13" s="702">
        <v>45638</v>
      </c>
      <c r="L13" s="660"/>
      <c r="M13" s="302"/>
      <c r="N13" s="755"/>
      <c r="O13" s="285"/>
      <c r="P13" s="746" t="s">
        <v>199</v>
      </c>
      <c r="Q13" s="730" t="s">
        <v>895</v>
      </c>
      <c r="R13" s="276"/>
      <c r="S13" s="662"/>
      <c r="T13" s="662"/>
      <c r="U13" s="662"/>
      <c r="V13" s="662"/>
      <c r="W13" s="662"/>
      <c r="X13" s="662"/>
      <c r="Y13" s="662"/>
      <c r="Z13" s="662"/>
      <c r="AA13" s="662"/>
      <c r="AB13" s="662"/>
      <c r="AC13" s="662"/>
      <c r="AD13" s="662"/>
      <c r="AE13" s="662"/>
      <c r="AF13" s="662"/>
    </row>
    <row r="14" spans="1:32" s="663" customFormat="1" ht="72.75" customHeight="1" thickBot="1" x14ac:dyDescent="0.3">
      <c r="A14" s="254"/>
      <c r="B14" s="588"/>
      <c r="C14" s="588"/>
      <c r="D14" s="747"/>
      <c r="E14" s="301" t="s">
        <v>1031</v>
      </c>
      <c r="F14" s="301" t="s">
        <v>1032</v>
      </c>
      <c r="G14" s="453" t="s">
        <v>1033</v>
      </c>
      <c r="H14" s="280" t="s">
        <v>97</v>
      </c>
      <c r="I14" s="453" t="s">
        <v>1020</v>
      </c>
      <c r="J14" s="702">
        <v>45261</v>
      </c>
      <c r="K14" s="702">
        <v>45626</v>
      </c>
      <c r="L14" s="686"/>
      <c r="M14" s="307"/>
      <c r="N14" s="345"/>
      <c r="O14" s="520"/>
      <c r="P14" s="746" t="s">
        <v>199</v>
      </c>
      <c r="Q14" s="730" t="s">
        <v>895</v>
      </c>
      <c r="R14" s="298"/>
      <c r="S14" s="662"/>
      <c r="T14" s="662"/>
      <c r="U14" s="662"/>
      <c r="V14" s="662"/>
      <c r="W14" s="662"/>
      <c r="X14" s="662"/>
      <c r="Y14" s="662"/>
      <c r="Z14" s="662"/>
      <c r="AA14" s="662"/>
      <c r="AB14" s="662"/>
      <c r="AC14" s="662"/>
      <c r="AD14" s="662"/>
      <c r="AE14" s="662"/>
      <c r="AF14" s="662"/>
    </row>
    <row r="15" spans="1:32" s="744" customFormat="1" ht="15.75" outlineLevel="1" thickBot="1" x14ac:dyDescent="0.3">
      <c r="A15" s="273"/>
      <c r="B15" s="274"/>
      <c r="C15" s="274"/>
      <c r="D15" s="274"/>
      <c r="E15" s="274"/>
      <c r="F15" s="274"/>
      <c r="G15" s="274"/>
      <c r="H15" s="274"/>
      <c r="I15" s="274"/>
      <c r="J15" s="274"/>
      <c r="K15" s="274"/>
      <c r="L15" s="274"/>
      <c r="M15" s="274"/>
      <c r="N15" s="274"/>
      <c r="O15" s="274"/>
      <c r="P15" s="274"/>
      <c r="Q15" s="708"/>
      <c r="R15" s="275"/>
      <c r="S15" s="662"/>
      <c r="T15" s="662"/>
      <c r="U15" s="662"/>
      <c r="V15" s="662"/>
      <c r="W15" s="662"/>
      <c r="X15" s="662"/>
      <c r="Y15" s="662"/>
      <c r="Z15" s="662"/>
      <c r="AA15" s="662"/>
      <c r="AB15" s="662"/>
      <c r="AC15" s="662"/>
      <c r="AD15" s="662"/>
      <c r="AE15" s="662"/>
      <c r="AF15" s="662"/>
    </row>
    <row r="16" spans="1:32" s="759" customFormat="1" ht="408.95" customHeight="1" outlineLevel="1" x14ac:dyDescent="0.25">
      <c r="A16" s="267" t="s">
        <v>1014</v>
      </c>
      <c r="B16" s="267" t="s">
        <v>1015</v>
      </c>
      <c r="C16" s="267">
        <v>2</v>
      </c>
      <c r="D16" s="541" t="s">
        <v>1034</v>
      </c>
      <c r="E16" s="528" t="s">
        <v>1035</v>
      </c>
      <c r="F16" s="528" t="s">
        <v>1036</v>
      </c>
      <c r="G16" s="259" t="s">
        <v>1037</v>
      </c>
      <c r="H16" s="259" t="s">
        <v>97</v>
      </c>
      <c r="I16" s="258" t="s">
        <v>1038</v>
      </c>
      <c r="J16" s="448">
        <v>43605</v>
      </c>
      <c r="K16" s="448">
        <v>43644</v>
      </c>
      <c r="L16" s="757" t="s">
        <v>1039</v>
      </c>
      <c r="M16" s="258" t="s">
        <v>1040</v>
      </c>
      <c r="N16" s="257" t="s">
        <v>1041</v>
      </c>
      <c r="O16" s="599">
        <v>1</v>
      </c>
      <c r="P16" s="758" t="s">
        <v>102</v>
      </c>
      <c r="Q16" s="747" t="s">
        <v>1042</v>
      </c>
      <c r="R16" s="254" t="s">
        <v>1</v>
      </c>
      <c r="S16" s="662"/>
      <c r="T16" s="662"/>
      <c r="U16" s="662"/>
      <c r="V16" s="662"/>
      <c r="W16" s="662"/>
      <c r="X16" s="662"/>
      <c r="Y16" s="662"/>
      <c r="Z16" s="662"/>
      <c r="AA16" s="662"/>
      <c r="AB16" s="662"/>
      <c r="AC16" s="662"/>
      <c r="AD16" s="662"/>
      <c r="AE16" s="662"/>
      <c r="AF16" s="662"/>
    </row>
    <row r="17" spans="1:32" s="744" customFormat="1" ht="167.25" outlineLevel="1" x14ac:dyDescent="0.25">
      <c r="A17" s="276"/>
      <c r="B17" s="276"/>
      <c r="C17" s="276"/>
      <c r="D17" s="640"/>
      <c r="E17" s="542" t="s">
        <v>1043</v>
      </c>
      <c r="F17" s="542" t="s">
        <v>1044</v>
      </c>
      <c r="G17" s="306" t="s">
        <v>1045</v>
      </c>
      <c r="H17" s="306" t="s">
        <v>945</v>
      </c>
      <c r="I17" s="306" t="s">
        <v>1046</v>
      </c>
      <c r="J17" s="760">
        <v>44562</v>
      </c>
      <c r="K17" s="760">
        <v>44742</v>
      </c>
      <c r="L17" s="660" t="s">
        <v>1047</v>
      </c>
      <c r="M17" s="302" t="s">
        <v>220</v>
      </c>
      <c r="N17" s="755" t="s">
        <v>1048</v>
      </c>
      <c r="O17" s="285">
        <v>1</v>
      </c>
      <c r="P17" s="746" t="s">
        <v>102</v>
      </c>
      <c r="Q17" s="747"/>
      <c r="R17" s="254"/>
      <c r="S17" s="662"/>
      <c r="T17" s="662"/>
      <c r="U17" s="662"/>
      <c r="V17" s="662"/>
      <c r="W17" s="662"/>
      <c r="X17" s="662"/>
      <c r="Y17" s="662"/>
      <c r="Z17" s="662"/>
      <c r="AA17" s="662"/>
      <c r="AB17" s="662"/>
      <c r="AC17" s="662"/>
      <c r="AD17" s="662"/>
      <c r="AE17" s="662"/>
      <c r="AF17" s="662"/>
    </row>
    <row r="18" spans="1:32" s="759" customFormat="1" ht="225" outlineLevel="1" x14ac:dyDescent="0.25">
      <c r="A18" s="276"/>
      <c r="B18" s="276"/>
      <c r="C18" s="276"/>
      <c r="D18" s="640"/>
      <c r="E18" s="288" t="s">
        <v>1049</v>
      </c>
      <c r="F18" s="288" t="s">
        <v>1050</v>
      </c>
      <c r="G18" s="453" t="s">
        <v>1051</v>
      </c>
      <c r="H18" s="302" t="s">
        <v>97</v>
      </c>
      <c r="I18" s="301" t="s">
        <v>1052</v>
      </c>
      <c r="J18" s="289">
        <v>43612</v>
      </c>
      <c r="K18" s="289">
        <v>43644</v>
      </c>
      <c r="L18" s="437">
        <v>43676</v>
      </c>
      <c r="M18" s="420" t="s">
        <v>523</v>
      </c>
      <c r="N18" s="321" t="s">
        <v>1053</v>
      </c>
      <c r="O18" s="761">
        <v>1</v>
      </c>
      <c r="P18" s="746" t="s">
        <v>102</v>
      </c>
      <c r="Q18" s="684"/>
      <c r="R18" s="254"/>
      <c r="S18" s="662"/>
      <c r="T18" s="662"/>
      <c r="U18" s="662"/>
      <c r="V18" s="662"/>
      <c r="W18" s="662"/>
      <c r="X18" s="662"/>
      <c r="Y18" s="662"/>
      <c r="Z18" s="662"/>
      <c r="AA18" s="662"/>
      <c r="AB18" s="662"/>
      <c r="AC18" s="662"/>
      <c r="AD18" s="662"/>
      <c r="AE18" s="662"/>
      <c r="AF18" s="662"/>
    </row>
    <row r="19" spans="1:32" s="759" customFormat="1" ht="63" customHeight="1" outlineLevel="1" x14ac:dyDescent="0.25">
      <c r="A19" s="276"/>
      <c r="B19" s="276"/>
      <c r="C19" s="276"/>
      <c r="D19" s="640"/>
      <c r="E19" s="301" t="s">
        <v>1054</v>
      </c>
      <c r="F19" s="301" t="s">
        <v>1055</v>
      </c>
      <c r="G19" s="453" t="s">
        <v>1056</v>
      </c>
      <c r="H19" s="453" t="s">
        <v>945</v>
      </c>
      <c r="I19" s="453" t="s">
        <v>1046</v>
      </c>
      <c r="J19" s="702">
        <v>45280</v>
      </c>
      <c r="K19" s="702">
        <v>45657</v>
      </c>
      <c r="L19" s="660"/>
      <c r="M19" s="302"/>
      <c r="N19" s="755"/>
      <c r="O19" s="285">
        <v>0</v>
      </c>
      <c r="P19" s="746" t="s">
        <v>199</v>
      </c>
      <c r="Q19" s="762" t="s">
        <v>895</v>
      </c>
      <c r="R19" s="254"/>
      <c r="S19" s="662"/>
      <c r="T19" s="662"/>
      <c r="U19" s="662"/>
      <c r="V19" s="662"/>
      <c r="W19" s="662"/>
      <c r="X19" s="662"/>
      <c r="Y19" s="662"/>
      <c r="Z19" s="662"/>
      <c r="AA19" s="662"/>
      <c r="AB19" s="662"/>
      <c r="AC19" s="662"/>
      <c r="AD19" s="662"/>
      <c r="AE19" s="662"/>
      <c r="AF19" s="662"/>
    </row>
    <row r="20" spans="1:32" s="744" customFormat="1" ht="182.25" outlineLevel="1" x14ac:dyDescent="0.25">
      <c r="A20" s="276"/>
      <c r="B20" s="276"/>
      <c r="C20" s="276"/>
      <c r="D20" s="640"/>
      <c r="E20" s="640" t="s">
        <v>1057</v>
      </c>
      <c r="F20" s="288" t="s">
        <v>1058</v>
      </c>
      <c r="G20" s="302" t="s">
        <v>1059</v>
      </c>
      <c r="H20" s="302" t="s">
        <v>97</v>
      </c>
      <c r="I20" s="301" t="s">
        <v>1060</v>
      </c>
      <c r="J20" s="289">
        <v>43605</v>
      </c>
      <c r="K20" s="289">
        <v>43644</v>
      </c>
      <c r="L20" s="405" t="s">
        <v>1061</v>
      </c>
      <c r="M20" s="420" t="s">
        <v>523</v>
      </c>
      <c r="N20" s="321" t="s">
        <v>1062</v>
      </c>
      <c r="O20" s="761">
        <v>1</v>
      </c>
      <c r="P20" s="746" t="s">
        <v>102</v>
      </c>
      <c r="Q20" s="763" t="s">
        <v>1063</v>
      </c>
      <c r="R20" s="254"/>
      <c r="S20" s="662"/>
      <c r="T20" s="662"/>
      <c r="U20" s="662"/>
      <c r="V20" s="662"/>
      <c r="W20" s="662"/>
      <c r="X20" s="662"/>
      <c r="Y20" s="662"/>
      <c r="Z20" s="662"/>
      <c r="AA20" s="662"/>
      <c r="AB20" s="662"/>
      <c r="AC20" s="662"/>
      <c r="AD20" s="662"/>
      <c r="AE20" s="662"/>
      <c r="AF20" s="662"/>
    </row>
    <row r="21" spans="1:32" s="744" customFormat="1" ht="90" outlineLevel="1" x14ac:dyDescent="0.25">
      <c r="A21" s="276"/>
      <c r="B21" s="276"/>
      <c r="C21" s="276"/>
      <c r="D21" s="640"/>
      <c r="E21" s="640"/>
      <c r="F21" s="288" t="s">
        <v>1064</v>
      </c>
      <c r="G21" s="302" t="s">
        <v>1065</v>
      </c>
      <c r="H21" s="302" t="s">
        <v>97</v>
      </c>
      <c r="I21" s="301" t="s">
        <v>1066</v>
      </c>
      <c r="J21" s="289">
        <v>43648</v>
      </c>
      <c r="K21" s="289">
        <v>43708</v>
      </c>
      <c r="L21" s="289">
        <v>43916</v>
      </c>
      <c r="M21" s="301" t="s">
        <v>1067</v>
      </c>
      <c r="N21" s="326" t="s">
        <v>1068</v>
      </c>
      <c r="O21" s="761">
        <v>1</v>
      </c>
      <c r="P21" s="746" t="s">
        <v>102</v>
      </c>
      <c r="Q21" s="763" t="s">
        <v>1063</v>
      </c>
      <c r="R21" s="254"/>
      <c r="S21" s="662"/>
      <c r="T21" s="662"/>
      <c r="U21" s="662"/>
      <c r="V21" s="662"/>
      <c r="W21" s="662"/>
      <c r="X21" s="662"/>
      <c r="Y21" s="662"/>
      <c r="Z21" s="662"/>
      <c r="AA21" s="662"/>
      <c r="AB21" s="662"/>
      <c r="AC21" s="662"/>
      <c r="AD21" s="662"/>
      <c r="AE21" s="662"/>
      <c r="AF21" s="662"/>
    </row>
    <row r="22" spans="1:32" s="663" customFormat="1" ht="135.75" thickBot="1" x14ac:dyDescent="0.3">
      <c r="A22" s="276"/>
      <c r="B22" s="276"/>
      <c r="C22" s="276"/>
      <c r="D22" s="640"/>
      <c r="E22" s="640"/>
      <c r="F22" s="288" t="s">
        <v>1069</v>
      </c>
      <c r="G22" s="302" t="s">
        <v>1070</v>
      </c>
      <c r="H22" s="302" t="s">
        <v>97</v>
      </c>
      <c r="I22" s="301" t="s">
        <v>1071</v>
      </c>
      <c r="J22" s="289">
        <v>43710</v>
      </c>
      <c r="K22" s="289">
        <v>43830</v>
      </c>
      <c r="L22" s="289">
        <v>43916</v>
      </c>
      <c r="M22" s="301" t="s">
        <v>1067</v>
      </c>
      <c r="N22" s="326" t="s">
        <v>1072</v>
      </c>
      <c r="O22" s="761">
        <v>1</v>
      </c>
      <c r="P22" s="746" t="s">
        <v>102</v>
      </c>
      <c r="Q22" s="763" t="s">
        <v>1063</v>
      </c>
      <c r="R22" s="267"/>
      <c r="S22" s="662"/>
      <c r="T22" s="662"/>
      <c r="U22" s="662"/>
      <c r="V22" s="662"/>
      <c r="W22" s="662"/>
      <c r="X22" s="662"/>
      <c r="Y22" s="662"/>
      <c r="Z22" s="662"/>
      <c r="AA22" s="662"/>
      <c r="AB22" s="662"/>
      <c r="AC22" s="662"/>
      <c r="AD22" s="662"/>
      <c r="AE22" s="662"/>
      <c r="AF22" s="662"/>
    </row>
    <row r="23" spans="1:32" s="759" customFormat="1" ht="15.75" outlineLevel="1" thickBot="1" x14ac:dyDescent="0.3">
      <c r="A23" s="273"/>
      <c r="B23" s="274"/>
      <c r="C23" s="274"/>
      <c r="D23" s="274"/>
      <c r="E23" s="274"/>
      <c r="F23" s="274"/>
      <c r="G23" s="274"/>
      <c r="H23" s="274"/>
      <c r="I23" s="274"/>
      <c r="J23" s="274"/>
      <c r="K23" s="274"/>
      <c r="L23" s="274"/>
      <c r="M23" s="274"/>
      <c r="N23" s="274"/>
      <c r="O23" s="274"/>
      <c r="P23" s="274"/>
      <c r="Q23" s="274"/>
      <c r="R23" s="275"/>
      <c r="S23" s="662"/>
      <c r="T23" s="662"/>
      <c r="U23" s="662"/>
      <c r="V23" s="662"/>
      <c r="W23" s="662"/>
      <c r="X23" s="662"/>
      <c r="Y23" s="662"/>
      <c r="Z23" s="662"/>
      <c r="AA23" s="662"/>
      <c r="AB23" s="662"/>
      <c r="AC23" s="662"/>
      <c r="AD23" s="662"/>
      <c r="AE23" s="662"/>
      <c r="AF23" s="662"/>
    </row>
    <row r="24" spans="1:32" s="759" customFormat="1" ht="120" hidden="1" customHeight="1" outlineLevel="1" x14ac:dyDescent="0.25">
      <c r="A24" s="276" t="s">
        <v>1014</v>
      </c>
      <c r="B24" s="276" t="s">
        <v>1015</v>
      </c>
      <c r="C24" s="276">
        <v>3</v>
      </c>
      <c r="D24" s="640" t="s">
        <v>1073</v>
      </c>
      <c r="E24" s="461" t="s">
        <v>1074</v>
      </c>
      <c r="F24" s="301" t="s">
        <v>1075</v>
      </c>
      <c r="G24" s="453" t="s">
        <v>1076</v>
      </c>
      <c r="H24" s="453" t="s">
        <v>945</v>
      </c>
      <c r="I24" s="453" t="s">
        <v>1077</v>
      </c>
      <c r="J24" s="702">
        <v>44593</v>
      </c>
      <c r="K24" s="702">
        <v>44681</v>
      </c>
      <c r="L24" s="660" t="s">
        <v>1047</v>
      </c>
      <c r="M24" s="453" t="s">
        <v>220</v>
      </c>
      <c r="N24" s="755" t="s">
        <v>1078</v>
      </c>
      <c r="O24" s="285">
        <v>1</v>
      </c>
      <c r="P24" s="746" t="s">
        <v>102</v>
      </c>
      <c r="Q24" s="680" t="s">
        <v>1079</v>
      </c>
      <c r="R24" s="764" t="s">
        <v>2</v>
      </c>
      <c r="S24" s="765"/>
      <c r="T24" s="662"/>
      <c r="U24" s="662"/>
      <c r="V24" s="662"/>
      <c r="W24" s="662"/>
      <c r="X24" s="662"/>
      <c r="Y24" s="662"/>
      <c r="Z24" s="662"/>
      <c r="AA24" s="662"/>
      <c r="AB24" s="662"/>
      <c r="AC24" s="662"/>
      <c r="AD24" s="662"/>
      <c r="AE24" s="662"/>
      <c r="AF24" s="662"/>
    </row>
    <row r="25" spans="1:32" s="759" customFormat="1" ht="156" hidden="1" customHeight="1" outlineLevel="1" x14ac:dyDescent="0.25">
      <c r="A25" s="276"/>
      <c r="B25" s="276"/>
      <c r="C25" s="276"/>
      <c r="D25" s="640"/>
      <c r="E25" s="461"/>
      <c r="F25" s="301" t="s">
        <v>1080</v>
      </c>
      <c r="G25" s="453" t="s">
        <v>1081</v>
      </c>
      <c r="H25" s="453" t="s">
        <v>1082</v>
      </c>
      <c r="I25" s="453" t="s">
        <v>1083</v>
      </c>
      <c r="J25" s="702">
        <v>44682</v>
      </c>
      <c r="K25" s="702">
        <v>44712</v>
      </c>
      <c r="L25" s="660" t="s">
        <v>1047</v>
      </c>
      <c r="M25" s="453" t="s">
        <v>220</v>
      </c>
      <c r="N25" s="351" t="s">
        <v>1084</v>
      </c>
      <c r="O25" s="285">
        <v>1</v>
      </c>
      <c r="P25" s="746" t="s">
        <v>102</v>
      </c>
      <c r="Q25" s="747"/>
      <c r="R25" s="766"/>
      <c r="S25" s="662"/>
      <c r="T25" s="662"/>
      <c r="U25" s="662"/>
      <c r="V25" s="662"/>
      <c r="W25" s="662"/>
      <c r="X25" s="662"/>
      <c r="Y25" s="662"/>
      <c r="Z25" s="662"/>
      <c r="AA25" s="662"/>
      <c r="AB25" s="662"/>
      <c r="AC25" s="662"/>
      <c r="AD25" s="662"/>
      <c r="AE25" s="662"/>
      <c r="AF25" s="662"/>
    </row>
    <row r="26" spans="1:32" s="663" customFormat="1" ht="45.75" hidden="1" x14ac:dyDescent="0.25">
      <c r="A26" s="276"/>
      <c r="B26" s="276"/>
      <c r="C26" s="276"/>
      <c r="D26" s="640"/>
      <c r="E26" s="542" t="s">
        <v>1085</v>
      </c>
      <c r="F26" s="542" t="s">
        <v>1086</v>
      </c>
      <c r="G26" s="306" t="s">
        <v>1087</v>
      </c>
      <c r="H26" s="306" t="s">
        <v>945</v>
      </c>
      <c r="I26" s="306" t="s">
        <v>1088</v>
      </c>
      <c r="J26" s="760">
        <v>44682</v>
      </c>
      <c r="K26" s="760">
        <v>44742</v>
      </c>
      <c r="L26" s="660" t="s">
        <v>1047</v>
      </c>
      <c r="M26" s="453" t="s">
        <v>220</v>
      </c>
      <c r="N26" s="755" t="s">
        <v>1089</v>
      </c>
      <c r="O26" s="285">
        <v>1</v>
      </c>
      <c r="P26" s="746" t="s">
        <v>102</v>
      </c>
      <c r="Q26" s="684"/>
      <c r="R26" s="766"/>
      <c r="S26" s="662"/>
      <c r="T26" s="662"/>
      <c r="U26" s="662"/>
      <c r="V26" s="662"/>
      <c r="W26" s="662"/>
      <c r="X26" s="662"/>
      <c r="Y26" s="662"/>
      <c r="Z26" s="662"/>
      <c r="AA26" s="662"/>
      <c r="AB26" s="662"/>
      <c r="AC26" s="662"/>
      <c r="AD26" s="662"/>
      <c r="AE26" s="662"/>
      <c r="AF26" s="662"/>
    </row>
    <row r="27" spans="1:32" s="744" customFormat="1" ht="20.25" hidden="1" customHeight="1" outlineLevel="1" thickBot="1" x14ac:dyDescent="0.3">
      <c r="A27" s="273"/>
      <c r="B27" s="274"/>
      <c r="C27" s="274"/>
      <c r="D27" s="274"/>
      <c r="E27" s="274"/>
      <c r="F27" s="274"/>
      <c r="G27" s="274"/>
      <c r="H27" s="274"/>
      <c r="I27" s="274"/>
      <c r="J27" s="274"/>
      <c r="K27" s="274"/>
      <c r="L27" s="274"/>
      <c r="M27" s="274"/>
      <c r="N27" s="274"/>
      <c r="O27" s="274"/>
      <c r="P27" s="274"/>
      <c r="Q27" s="274"/>
      <c r="R27" s="275"/>
      <c r="S27" s="662"/>
      <c r="T27" s="662"/>
      <c r="U27" s="662"/>
      <c r="V27" s="662"/>
      <c r="W27" s="662"/>
      <c r="X27" s="662"/>
      <c r="Y27" s="662"/>
      <c r="Z27" s="662"/>
      <c r="AA27" s="662"/>
      <c r="AB27" s="662"/>
      <c r="AC27" s="662"/>
      <c r="AD27" s="662"/>
      <c r="AE27" s="662"/>
      <c r="AF27" s="662"/>
    </row>
    <row r="28" spans="1:32" s="744" customFormat="1" ht="164.25" customHeight="1" outlineLevel="1" x14ac:dyDescent="0.25">
      <c r="A28" s="639" t="s">
        <v>1014</v>
      </c>
      <c r="B28" s="639" t="s">
        <v>1015</v>
      </c>
      <c r="C28" s="639">
        <v>4</v>
      </c>
      <c r="D28" s="767" t="s">
        <v>1090</v>
      </c>
      <c r="E28" s="279" t="s">
        <v>1091</v>
      </c>
      <c r="F28" s="279" t="s">
        <v>1092</v>
      </c>
      <c r="G28" s="280" t="s">
        <v>1093</v>
      </c>
      <c r="H28" s="280" t="s">
        <v>97</v>
      </c>
      <c r="I28" s="326" t="s">
        <v>1094</v>
      </c>
      <c r="J28" s="281">
        <v>43648</v>
      </c>
      <c r="K28" s="281">
        <v>43830</v>
      </c>
      <c r="L28" s="281">
        <v>44005</v>
      </c>
      <c r="M28" s="309" t="s">
        <v>528</v>
      </c>
      <c r="N28" s="326" t="s">
        <v>1095</v>
      </c>
      <c r="O28" s="761">
        <v>1</v>
      </c>
      <c r="P28" s="746" t="s">
        <v>102</v>
      </c>
      <c r="Q28" s="763" t="s">
        <v>1096</v>
      </c>
      <c r="R28" s="298" t="s">
        <v>1</v>
      </c>
      <c r="S28" s="662"/>
      <c r="T28" s="662"/>
      <c r="U28" s="662"/>
      <c r="V28" s="662"/>
      <c r="W28" s="662"/>
      <c r="X28" s="662"/>
      <c r="Y28" s="662"/>
      <c r="Z28" s="662"/>
      <c r="AA28" s="662"/>
      <c r="AB28" s="662"/>
      <c r="AC28" s="662"/>
      <c r="AD28" s="662"/>
      <c r="AE28" s="662"/>
      <c r="AF28" s="662"/>
    </row>
    <row r="29" spans="1:32" s="759" customFormat="1" ht="75" outlineLevel="1" x14ac:dyDescent="0.25">
      <c r="A29" s="639"/>
      <c r="B29" s="639"/>
      <c r="C29" s="639"/>
      <c r="D29" s="767"/>
      <c r="E29" s="279" t="s">
        <v>1097</v>
      </c>
      <c r="F29" s="279" t="s">
        <v>1098</v>
      </c>
      <c r="G29" s="280" t="s">
        <v>1099</v>
      </c>
      <c r="H29" s="280" t="s">
        <v>97</v>
      </c>
      <c r="I29" s="326" t="s">
        <v>1100</v>
      </c>
      <c r="J29" s="281">
        <v>43620</v>
      </c>
      <c r="K29" s="281">
        <v>43677</v>
      </c>
      <c r="L29" s="281">
        <v>43916</v>
      </c>
      <c r="M29" s="309" t="s">
        <v>528</v>
      </c>
      <c r="N29" s="326" t="s">
        <v>1101</v>
      </c>
      <c r="O29" s="761">
        <v>1</v>
      </c>
      <c r="P29" s="746" t="s">
        <v>102</v>
      </c>
      <c r="Q29" s="763" t="s">
        <v>1096</v>
      </c>
      <c r="R29" s="254"/>
      <c r="S29" s="662"/>
      <c r="T29" s="662"/>
      <c r="U29" s="662"/>
      <c r="V29" s="662"/>
      <c r="W29" s="662"/>
      <c r="X29" s="662"/>
      <c r="Y29" s="662"/>
      <c r="Z29" s="662"/>
      <c r="AA29" s="662"/>
      <c r="AB29" s="662"/>
      <c r="AC29" s="662"/>
      <c r="AD29" s="662"/>
      <c r="AE29" s="662"/>
      <c r="AF29" s="662"/>
    </row>
    <row r="30" spans="1:32" s="759" customFormat="1" ht="150.75" outlineLevel="1" x14ac:dyDescent="0.25">
      <c r="A30" s="639"/>
      <c r="B30" s="639"/>
      <c r="C30" s="639"/>
      <c r="D30" s="767"/>
      <c r="E30" s="768" t="s">
        <v>1054</v>
      </c>
      <c r="F30" s="768" t="s">
        <v>1102</v>
      </c>
      <c r="G30" s="769" t="s">
        <v>1103</v>
      </c>
      <c r="H30" s="770" t="s">
        <v>945</v>
      </c>
      <c r="I30" s="770" t="s">
        <v>1046</v>
      </c>
      <c r="J30" s="771">
        <v>44562</v>
      </c>
      <c r="K30" s="771">
        <v>45077</v>
      </c>
      <c r="L30" s="772" t="s">
        <v>1047</v>
      </c>
      <c r="M30" s="773" t="s">
        <v>220</v>
      </c>
      <c r="N30" s="774" t="s">
        <v>1104</v>
      </c>
      <c r="O30" s="775">
        <v>0</v>
      </c>
      <c r="P30" s="751" t="s">
        <v>202</v>
      </c>
      <c r="Q30" s="776" t="s">
        <v>1105</v>
      </c>
      <c r="R30" s="254"/>
      <c r="S30" s="662"/>
      <c r="T30" s="662"/>
      <c r="U30" s="662"/>
      <c r="V30" s="662"/>
      <c r="W30" s="662"/>
      <c r="X30" s="662"/>
      <c r="Y30" s="662"/>
      <c r="Z30" s="662"/>
      <c r="AA30" s="662"/>
      <c r="AB30" s="662"/>
      <c r="AC30" s="662"/>
      <c r="AD30" s="662"/>
      <c r="AE30" s="662"/>
      <c r="AF30" s="662"/>
    </row>
    <row r="31" spans="1:32" s="759" customFormat="1" ht="408" customHeight="1" outlineLevel="1" x14ac:dyDescent="0.25">
      <c r="A31" s="639"/>
      <c r="B31" s="639"/>
      <c r="C31" s="639"/>
      <c r="D31" s="767"/>
      <c r="E31" s="768"/>
      <c r="F31" s="768"/>
      <c r="G31" s="769" t="s">
        <v>1106</v>
      </c>
      <c r="H31" s="770"/>
      <c r="I31" s="770"/>
      <c r="J31" s="771"/>
      <c r="K31" s="771"/>
      <c r="L31" s="772" t="s">
        <v>1107</v>
      </c>
      <c r="M31" s="773" t="s">
        <v>220</v>
      </c>
      <c r="N31" s="774" t="s">
        <v>1108</v>
      </c>
      <c r="O31" s="775">
        <v>0</v>
      </c>
      <c r="P31" s="753"/>
      <c r="Q31" s="776" t="s">
        <v>1109</v>
      </c>
      <c r="R31" s="254"/>
      <c r="S31" s="662"/>
      <c r="T31" s="662"/>
      <c r="U31" s="662"/>
      <c r="V31" s="662"/>
      <c r="W31" s="662"/>
      <c r="X31" s="662"/>
      <c r="Y31" s="662"/>
      <c r="Z31" s="662"/>
      <c r="AA31" s="662"/>
      <c r="AB31" s="662"/>
      <c r="AC31" s="662"/>
      <c r="AD31" s="662"/>
      <c r="AE31" s="662"/>
      <c r="AF31" s="662"/>
    </row>
    <row r="32" spans="1:32" s="744" customFormat="1" ht="156" customHeight="1" outlineLevel="1" x14ac:dyDescent="0.25">
      <c r="A32" s="639"/>
      <c r="B32" s="639"/>
      <c r="C32" s="639"/>
      <c r="D32" s="767"/>
      <c r="E32" s="461" t="s">
        <v>1110</v>
      </c>
      <c r="F32" s="301" t="s">
        <v>1111</v>
      </c>
      <c r="G32" s="453" t="s">
        <v>1112</v>
      </c>
      <c r="H32" s="453" t="s">
        <v>945</v>
      </c>
      <c r="I32" s="453" t="s">
        <v>1046</v>
      </c>
      <c r="J32" s="702">
        <v>44562</v>
      </c>
      <c r="K32" s="702">
        <v>44681</v>
      </c>
      <c r="L32" s="660" t="s">
        <v>1047</v>
      </c>
      <c r="M32" s="453" t="s">
        <v>220</v>
      </c>
      <c r="N32" s="755" t="s">
        <v>1113</v>
      </c>
      <c r="O32" s="285">
        <v>1</v>
      </c>
      <c r="P32" s="746" t="s">
        <v>102</v>
      </c>
      <c r="Q32" s="777" t="s">
        <v>1114</v>
      </c>
      <c r="R32" s="254"/>
      <c r="S32" s="662"/>
      <c r="T32" s="662"/>
      <c r="U32" s="662"/>
      <c r="V32" s="662"/>
      <c r="W32" s="662"/>
      <c r="X32" s="662"/>
      <c r="Y32" s="662"/>
      <c r="Z32" s="662"/>
      <c r="AA32" s="662"/>
      <c r="AB32" s="662"/>
      <c r="AC32" s="662"/>
      <c r="AD32" s="662"/>
      <c r="AE32" s="662"/>
      <c r="AF32" s="662"/>
    </row>
    <row r="33" spans="1:16384" s="663" customFormat="1" ht="122.25" thickBot="1" x14ac:dyDescent="0.3">
      <c r="A33" s="639"/>
      <c r="B33" s="639"/>
      <c r="C33" s="639"/>
      <c r="D33" s="767"/>
      <c r="E33" s="461"/>
      <c r="F33" s="301" t="s">
        <v>1115</v>
      </c>
      <c r="G33" s="453" t="s">
        <v>1103</v>
      </c>
      <c r="H33" s="453" t="s">
        <v>945</v>
      </c>
      <c r="I33" s="453" t="s">
        <v>1046</v>
      </c>
      <c r="J33" s="702">
        <v>44682</v>
      </c>
      <c r="K33" s="702">
        <v>44712</v>
      </c>
      <c r="L33" s="660" t="s">
        <v>1047</v>
      </c>
      <c r="M33" s="778" t="s">
        <v>220</v>
      </c>
      <c r="N33" s="351" t="s">
        <v>1116</v>
      </c>
      <c r="O33" s="285">
        <v>1</v>
      </c>
      <c r="P33" s="746" t="s">
        <v>102</v>
      </c>
      <c r="Q33" s="779"/>
      <c r="R33" s="254"/>
      <c r="S33" s="662"/>
      <c r="T33" s="662"/>
      <c r="U33" s="662"/>
      <c r="V33" s="662"/>
      <c r="W33" s="662"/>
      <c r="X33" s="662"/>
      <c r="Y33" s="662"/>
      <c r="Z33" s="662"/>
      <c r="AA33" s="662"/>
      <c r="AB33" s="662"/>
      <c r="AC33" s="662"/>
      <c r="AD33" s="662"/>
      <c r="AE33" s="662"/>
      <c r="AF33" s="662"/>
    </row>
    <row r="34" spans="1:16384" s="744" customFormat="1" ht="18" customHeight="1" outlineLevel="1" thickBot="1" x14ac:dyDescent="0.3">
      <c r="A34" s="273"/>
      <c r="B34" s="274"/>
      <c r="C34" s="274"/>
      <c r="D34" s="274"/>
      <c r="E34" s="274"/>
      <c r="F34" s="274"/>
      <c r="G34" s="274"/>
      <c r="H34" s="274"/>
      <c r="I34" s="274"/>
      <c r="J34" s="274"/>
      <c r="K34" s="274"/>
      <c r="L34" s="274"/>
      <c r="M34" s="274"/>
      <c r="N34" s="274"/>
      <c r="O34" s="274"/>
      <c r="P34" s="274"/>
      <c r="Q34" s="274"/>
      <c r="R34" s="275"/>
      <c r="S34" s="662"/>
      <c r="T34" s="662"/>
      <c r="U34" s="662"/>
      <c r="V34" s="662"/>
      <c r="W34" s="662"/>
      <c r="X34" s="662"/>
      <c r="Y34" s="662"/>
      <c r="Z34" s="662"/>
      <c r="AA34" s="662"/>
      <c r="AB34" s="662"/>
      <c r="AC34" s="662"/>
      <c r="AD34" s="662"/>
      <c r="AE34" s="662"/>
      <c r="AF34" s="662"/>
    </row>
    <row r="35" spans="1:16384" s="744" customFormat="1" ht="204.75" customHeight="1" outlineLevel="1" x14ac:dyDescent="0.25">
      <c r="A35" s="639" t="s">
        <v>1014</v>
      </c>
      <c r="B35" s="639" t="s">
        <v>1015</v>
      </c>
      <c r="C35" s="585">
        <v>5</v>
      </c>
      <c r="D35" s="767" t="s">
        <v>1117</v>
      </c>
      <c r="E35" s="780" t="s">
        <v>1118</v>
      </c>
      <c r="F35" s="279" t="s">
        <v>1119</v>
      </c>
      <c r="G35" s="280" t="s">
        <v>1120</v>
      </c>
      <c r="H35" s="280" t="s">
        <v>97</v>
      </c>
      <c r="I35" s="279" t="s">
        <v>1121</v>
      </c>
      <c r="J35" s="281">
        <v>43620</v>
      </c>
      <c r="K35" s="281">
        <v>43644</v>
      </c>
      <c r="L35" s="535">
        <v>43676</v>
      </c>
      <c r="M35" s="540" t="s">
        <v>523</v>
      </c>
      <c r="N35" s="321" t="s">
        <v>1122</v>
      </c>
      <c r="O35" s="761">
        <v>1</v>
      </c>
      <c r="P35" s="746" t="s">
        <v>102</v>
      </c>
      <c r="Q35" s="781" t="s">
        <v>1123</v>
      </c>
      <c r="R35" s="298" t="s">
        <v>1</v>
      </c>
      <c r="S35" s="662"/>
      <c r="T35" s="662"/>
      <c r="U35" s="662"/>
      <c r="V35" s="662"/>
      <c r="W35" s="662"/>
      <c r="X35" s="662"/>
      <c r="Y35" s="662"/>
      <c r="Z35" s="662"/>
      <c r="AA35" s="662"/>
      <c r="AB35" s="662"/>
      <c r="AC35" s="662"/>
      <c r="AD35" s="662"/>
      <c r="AE35" s="662"/>
      <c r="AF35" s="662"/>
    </row>
    <row r="36" spans="1:16384" s="759" customFormat="1" ht="269.10000000000002" customHeight="1" outlineLevel="1" x14ac:dyDescent="0.25">
      <c r="A36" s="639"/>
      <c r="B36" s="639"/>
      <c r="C36" s="588"/>
      <c r="D36" s="767"/>
      <c r="E36" s="780"/>
      <c r="F36" s="279" t="s">
        <v>1124</v>
      </c>
      <c r="G36" s="778" t="s">
        <v>1125</v>
      </c>
      <c r="H36" s="280" t="s">
        <v>97</v>
      </c>
      <c r="I36" s="279" t="s">
        <v>1126</v>
      </c>
      <c r="J36" s="281">
        <v>43648</v>
      </c>
      <c r="K36" s="281">
        <v>43677</v>
      </c>
      <c r="L36" s="281">
        <v>44005</v>
      </c>
      <c r="M36" s="288" t="s">
        <v>528</v>
      </c>
      <c r="N36" s="326" t="s">
        <v>1127</v>
      </c>
      <c r="O36" s="761">
        <v>1</v>
      </c>
      <c r="P36" s="746" t="s">
        <v>102</v>
      </c>
      <c r="Q36" s="781" t="s">
        <v>1123</v>
      </c>
      <c r="R36" s="254"/>
      <c r="S36" s="662"/>
      <c r="T36" s="662"/>
      <c r="U36" s="662"/>
      <c r="V36" s="662"/>
      <c r="W36" s="662"/>
      <c r="X36" s="662"/>
      <c r="Y36" s="662"/>
      <c r="Z36" s="662"/>
      <c r="AA36" s="662"/>
      <c r="AB36" s="662"/>
      <c r="AC36" s="662"/>
      <c r="AD36" s="662"/>
      <c r="AE36" s="662"/>
      <c r="AF36" s="662"/>
    </row>
    <row r="37" spans="1:16384" s="756" customFormat="1" ht="98.25" customHeight="1" outlineLevel="1" x14ac:dyDescent="0.25">
      <c r="A37" s="639"/>
      <c r="B37" s="639"/>
      <c r="C37" s="588"/>
      <c r="D37" s="767"/>
      <c r="E37" s="780"/>
      <c r="F37" s="279" t="s">
        <v>1128</v>
      </c>
      <c r="G37" s="778" t="s">
        <v>1129</v>
      </c>
      <c r="H37" s="280" t="s">
        <v>122</v>
      </c>
      <c r="I37" s="326" t="s">
        <v>1130</v>
      </c>
      <c r="J37" s="281">
        <v>44562</v>
      </c>
      <c r="K37" s="281">
        <v>44773</v>
      </c>
      <c r="L37" s="281">
        <v>44712</v>
      </c>
      <c r="M37" s="778" t="s">
        <v>220</v>
      </c>
      <c r="N37" s="782" t="s">
        <v>1131</v>
      </c>
      <c r="O37" s="761">
        <v>1</v>
      </c>
      <c r="P37" s="746" t="s">
        <v>102</v>
      </c>
      <c r="Q37" s="763" t="s">
        <v>1132</v>
      </c>
      <c r="R37" s="254"/>
      <c r="S37" s="662"/>
      <c r="T37" s="662"/>
      <c r="U37" s="662"/>
      <c r="V37" s="662"/>
      <c r="W37" s="662"/>
      <c r="X37" s="662"/>
      <c r="Y37" s="662"/>
      <c r="Z37" s="662"/>
      <c r="AA37" s="662"/>
      <c r="AB37" s="662"/>
      <c r="AC37" s="662"/>
      <c r="AD37" s="662"/>
      <c r="AE37" s="662"/>
      <c r="AF37" s="662"/>
    </row>
    <row r="38" spans="1:16384" s="744" customFormat="1" ht="95.25" customHeight="1" outlineLevel="1" x14ac:dyDescent="0.25">
      <c r="A38" s="639"/>
      <c r="B38" s="639"/>
      <c r="C38" s="588"/>
      <c r="D38" s="767"/>
      <c r="E38" s="780"/>
      <c r="F38" s="279" t="s">
        <v>1133</v>
      </c>
      <c r="G38" s="778" t="s">
        <v>1134</v>
      </c>
      <c r="H38" s="280" t="s">
        <v>97</v>
      </c>
      <c r="I38" s="279" t="s">
        <v>1135</v>
      </c>
      <c r="J38" s="281">
        <v>44562</v>
      </c>
      <c r="K38" s="281">
        <v>44773</v>
      </c>
      <c r="L38" s="281">
        <v>45138</v>
      </c>
      <c r="M38" s="778" t="s">
        <v>220</v>
      </c>
      <c r="N38" s="782" t="s">
        <v>1136</v>
      </c>
      <c r="O38" s="783">
        <v>1</v>
      </c>
      <c r="P38" s="778" t="s">
        <v>200</v>
      </c>
      <c r="Q38" s="763" t="s">
        <v>1137</v>
      </c>
      <c r="R38" s="254"/>
      <c r="S38" s="662"/>
      <c r="T38" s="662"/>
      <c r="U38" s="662"/>
      <c r="V38" s="662"/>
      <c r="W38" s="662"/>
      <c r="X38" s="662"/>
      <c r="Y38" s="662"/>
      <c r="Z38" s="662"/>
      <c r="AA38" s="662"/>
      <c r="AB38" s="662"/>
      <c r="AC38" s="662"/>
      <c r="AD38" s="662"/>
      <c r="AE38" s="662"/>
      <c r="AF38" s="662"/>
    </row>
    <row r="39" spans="1:16384" s="744" customFormat="1" ht="303" customHeight="1" outlineLevel="1" x14ac:dyDescent="0.25">
      <c r="A39" s="639"/>
      <c r="B39" s="639"/>
      <c r="C39" s="588"/>
      <c r="D39" s="767"/>
      <c r="E39" s="279" t="s">
        <v>1138</v>
      </c>
      <c r="F39" s="279" t="s">
        <v>1139</v>
      </c>
      <c r="G39" s="778" t="s">
        <v>1140</v>
      </c>
      <c r="H39" s="280" t="s">
        <v>97</v>
      </c>
      <c r="I39" s="279" t="s">
        <v>1126</v>
      </c>
      <c r="J39" s="281">
        <v>43648</v>
      </c>
      <c r="K39" s="281">
        <v>43677</v>
      </c>
      <c r="L39" s="281">
        <v>44005</v>
      </c>
      <c r="M39" s="288" t="s">
        <v>528</v>
      </c>
      <c r="N39" s="279" t="s">
        <v>1141</v>
      </c>
      <c r="O39" s="784">
        <v>1</v>
      </c>
      <c r="P39" s="746" t="s">
        <v>102</v>
      </c>
      <c r="Q39" s="781" t="s">
        <v>1123</v>
      </c>
      <c r="R39" s="254"/>
      <c r="S39" s="662"/>
      <c r="T39" s="662"/>
      <c r="U39" s="662"/>
      <c r="V39" s="662"/>
      <c r="W39" s="662"/>
      <c r="X39" s="662"/>
      <c r="Y39" s="662"/>
      <c r="Z39" s="662"/>
      <c r="AA39" s="662"/>
      <c r="AB39" s="662"/>
      <c r="AC39" s="662"/>
      <c r="AD39" s="662"/>
      <c r="AE39" s="662"/>
      <c r="AF39" s="662"/>
    </row>
    <row r="40" spans="1:16384" s="744" customFormat="1" ht="285" outlineLevel="1" x14ac:dyDescent="0.25">
      <c r="A40" s="639"/>
      <c r="B40" s="639"/>
      <c r="C40" s="588"/>
      <c r="D40" s="767"/>
      <c r="E40" s="767" t="s">
        <v>1142</v>
      </c>
      <c r="F40" s="279" t="s">
        <v>1143</v>
      </c>
      <c r="G40" s="778" t="s">
        <v>1144</v>
      </c>
      <c r="H40" s="280" t="s">
        <v>122</v>
      </c>
      <c r="I40" s="279" t="s">
        <v>1145</v>
      </c>
      <c r="J40" s="281">
        <v>44562</v>
      </c>
      <c r="K40" s="281">
        <v>44773</v>
      </c>
      <c r="L40" s="281">
        <v>44712</v>
      </c>
      <c r="M40" s="778" t="s">
        <v>220</v>
      </c>
      <c r="N40" s="782" t="s">
        <v>1146</v>
      </c>
      <c r="O40" s="761">
        <v>1</v>
      </c>
      <c r="P40" s="746" t="s">
        <v>102</v>
      </c>
      <c r="Q40" s="763" t="s">
        <v>1147</v>
      </c>
      <c r="R40" s="254"/>
      <c r="S40" s="662"/>
      <c r="T40" s="662"/>
      <c r="U40" s="662"/>
      <c r="V40" s="662"/>
      <c r="W40" s="662"/>
      <c r="X40" s="662"/>
      <c r="Y40" s="662"/>
      <c r="Z40" s="662"/>
      <c r="AA40" s="662"/>
      <c r="AB40" s="662"/>
      <c r="AC40" s="662"/>
      <c r="AD40" s="662"/>
      <c r="AE40" s="662"/>
      <c r="AF40" s="662"/>
    </row>
    <row r="41" spans="1:16384" s="663" customFormat="1" ht="120.75" thickBot="1" x14ac:dyDescent="0.3">
      <c r="A41" s="639"/>
      <c r="B41" s="639"/>
      <c r="C41" s="595"/>
      <c r="D41" s="767"/>
      <c r="E41" s="767"/>
      <c r="F41" s="279" t="s">
        <v>1148</v>
      </c>
      <c r="G41" s="778" t="s">
        <v>1149</v>
      </c>
      <c r="H41" s="280" t="s">
        <v>97</v>
      </c>
      <c r="I41" s="279" t="s">
        <v>1126</v>
      </c>
      <c r="J41" s="281">
        <v>43648</v>
      </c>
      <c r="K41" s="281">
        <v>43677</v>
      </c>
      <c r="L41" s="281">
        <v>44005</v>
      </c>
      <c r="M41" s="288" t="s">
        <v>528</v>
      </c>
      <c r="N41" s="326" t="s">
        <v>1150</v>
      </c>
      <c r="O41" s="784">
        <v>1</v>
      </c>
      <c r="P41" s="746" t="s">
        <v>102</v>
      </c>
      <c r="Q41" s="781" t="s">
        <v>1123</v>
      </c>
      <c r="R41" s="267"/>
      <c r="S41" s="662"/>
      <c r="T41" s="662"/>
      <c r="U41" s="662"/>
      <c r="V41" s="662"/>
      <c r="W41" s="662"/>
      <c r="X41" s="662"/>
      <c r="Y41" s="662"/>
      <c r="Z41" s="662"/>
      <c r="AA41" s="662"/>
      <c r="AB41" s="662"/>
      <c r="AC41" s="662"/>
      <c r="AD41" s="662"/>
      <c r="AE41" s="662"/>
      <c r="AF41" s="662"/>
    </row>
    <row r="42" spans="1:16384" s="744" customFormat="1" ht="24.75" customHeight="1" outlineLevel="1" thickBot="1" x14ac:dyDescent="0.3">
      <c r="A42" s="273"/>
      <c r="B42" s="274"/>
      <c r="C42" s="274"/>
      <c r="D42" s="274"/>
      <c r="E42" s="274"/>
      <c r="F42" s="274"/>
      <c r="G42" s="274"/>
      <c r="H42" s="274"/>
      <c r="I42" s="274"/>
      <c r="J42" s="274"/>
      <c r="K42" s="274"/>
      <c r="L42" s="274"/>
      <c r="M42" s="274"/>
      <c r="N42" s="274"/>
      <c r="O42" s="274"/>
      <c r="P42" s="274"/>
      <c r="Q42" s="274"/>
      <c r="R42" s="275"/>
      <c r="S42" s="662"/>
      <c r="T42" s="662"/>
      <c r="U42" s="662"/>
      <c r="V42" s="662"/>
      <c r="W42" s="662"/>
      <c r="X42" s="662"/>
      <c r="Y42" s="662"/>
      <c r="Z42" s="662"/>
      <c r="AA42" s="662"/>
      <c r="AB42" s="662"/>
      <c r="AC42" s="662"/>
      <c r="AD42" s="662"/>
      <c r="AE42" s="662"/>
      <c r="AF42" s="662"/>
    </row>
    <row r="43" spans="1:16384" s="744" customFormat="1" ht="350.25" hidden="1" customHeight="1" outlineLevel="1" x14ac:dyDescent="0.25">
      <c r="A43" s="639" t="s">
        <v>1014</v>
      </c>
      <c r="B43" s="639" t="s">
        <v>1015</v>
      </c>
      <c r="C43" s="639">
        <v>6</v>
      </c>
      <c r="D43" s="780" t="s">
        <v>1151</v>
      </c>
      <c r="E43" s="279" t="s">
        <v>1152</v>
      </c>
      <c r="F43" s="279" t="s">
        <v>1153</v>
      </c>
      <c r="G43" s="280" t="s">
        <v>1154</v>
      </c>
      <c r="H43" s="280" t="s">
        <v>97</v>
      </c>
      <c r="I43" s="279" t="s">
        <v>1155</v>
      </c>
      <c r="J43" s="281">
        <v>43620</v>
      </c>
      <c r="K43" s="281">
        <v>43644</v>
      </c>
      <c r="L43" s="535">
        <v>43677</v>
      </c>
      <c r="M43" s="540" t="s">
        <v>523</v>
      </c>
      <c r="N43" s="321" t="s">
        <v>1156</v>
      </c>
      <c r="O43" s="784">
        <v>1</v>
      </c>
      <c r="P43" s="547" t="s">
        <v>102</v>
      </c>
      <c r="Q43" s="763" t="s">
        <v>1157</v>
      </c>
      <c r="R43" s="764" t="s">
        <v>2</v>
      </c>
      <c r="S43" s="662"/>
      <c r="T43" s="662"/>
      <c r="U43" s="662"/>
      <c r="V43" s="662"/>
      <c r="W43" s="662"/>
      <c r="X43" s="662"/>
      <c r="Y43" s="662"/>
      <c r="Z43" s="662"/>
      <c r="AA43" s="662"/>
      <c r="AB43" s="662"/>
      <c r="AC43" s="662"/>
      <c r="AD43" s="662"/>
      <c r="AE43" s="662"/>
      <c r="AF43" s="662"/>
    </row>
    <row r="44" spans="1:16384" s="744" customFormat="1" ht="210" hidden="1" outlineLevel="1" x14ac:dyDescent="0.25">
      <c r="A44" s="639"/>
      <c r="B44" s="639"/>
      <c r="C44" s="639"/>
      <c r="D44" s="780"/>
      <c r="E44" s="279" t="s">
        <v>1152</v>
      </c>
      <c r="F44" s="279" t="s">
        <v>1158</v>
      </c>
      <c r="G44" s="280" t="s">
        <v>1159</v>
      </c>
      <c r="H44" s="280" t="s">
        <v>97</v>
      </c>
      <c r="I44" s="279" t="s">
        <v>1155</v>
      </c>
      <c r="J44" s="281">
        <v>43678</v>
      </c>
      <c r="K44" s="281">
        <v>43769</v>
      </c>
      <c r="L44" s="281">
        <v>44005</v>
      </c>
      <c r="M44" s="288" t="s">
        <v>528</v>
      </c>
      <c r="N44" s="326" t="s">
        <v>1160</v>
      </c>
      <c r="O44" s="784">
        <v>1</v>
      </c>
      <c r="P44" s="547" t="s">
        <v>102</v>
      </c>
      <c r="Q44" s="763" t="s">
        <v>1157</v>
      </c>
      <c r="R44" s="766"/>
      <c r="S44" s="662"/>
      <c r="T44" s="662"/>
      <c r="U44" s="662"/>
      <c r="V44" s="662"/>
      <c r="W44" s="662"/>
      <c r="X44" s="662"/>
      <c r="Y44" s="662"/>
      <c r="Z44" s="662"/>
      <c r="AA44" s="662"/>
      <c r="AB44" s="662"/>
      <c r="AC44" s="662"/>
      <c r="AD44" s="662"/>
      <c r="AE44" s="662"/>
      <c r="AF44" s="662"/>
    </row>
    <row r="45" spans="1:16384" s="663" customFormat="1" ht="120" hidden="1" x14ac:dyDescent="0.25">
      <c r="A45" s="639"/>
      <c r="B45" s="639"/>
      <c r="C45" s="639"/>
      <c r="D45" s="780"/>
      <c r="E45" s="279" t="s">
        <v>1161</v>
      </c>
      <c r="F45" s="279" t="s">
        <v>1162</v>
      </c>
      <c r="G45" s="280" t="s">
        <v>1163</v>
      </c>
      <c r="H45" s="280" t="s">
        <v>122</v>
      </c>
      <c r="I45" s="326" t="s">
        <v>1164</v>
      </c>
      <c r="J45" s="281">
        <v>43620</v>
      </c>
      <c r="K45" s="281">
        <v>43830</v>
      </c>
      <c r="L45" s="281">
        <v>43916</v>
      </c>
      <c r="M45" s="288" t="s">
        <v>528</v>
      </c>
      <c r="N45" s="326" t="s">
        <v>1165</v>
      </c>
      <c r="O45" s="784">
        <v>1</v>
      </c>
      <c r="P45" s="547" t="s">
        <v>102</v>
      </c>
      <c r="Q45" s="763" t="s">
        <v>1157</v>
      </c>
      <c r="R45" s="785"/>
      <c r="S45" s="662"/>
      <c r="T45" s="662"/>
      <c r="U45" s="662"/>
      <c r="V45" s="662"/>
      <c r="W45" s="662"/>
      <c r="X45" s="662"/>
      <c r="Y45" s="662"/>
      <c r="Z45" s="662"/>
      <c r="AA45" s="662"/>
      <c r="AB45" s="662"/>
      <c r="AC45" s="662"/>
      <c r="AD45" s="662"/>
      <c r="AE45" s="662"/>
      <c r="AF45" s="662"/>
    </row>
    <row r="46" spans="1:16384" s="744" customFormat="1" ht="15.75" hidden="1" customHeight="1" outlineLevel="1" thickBot="1" x14ac:dyDescent="0.3">
      <c r="A46" s="273"/>
      <c r="B46" s="274"/>
      <c r="C46" s="274"/>
      <c r="D46" s="274"/>
      <c r="E46" s="274"/>
      <c r="F46" s="274"/>
      <c r="G46" s="274"/>
      <c r="H46" s="274"/>
      <c r="I46" s="274"/>
      <c r="J46" s="274"/>
      <c r="K46" s="274"/>
      <c r="L46" s="274"/>
      <c r="M46" s="274"/>
      <c r="N46" s="274"/>
      <c r="O46" s="274"/>
      <c r="P46" s="274"/>
      <c r="Q46" s="274"/>
      <c r="R46" s="275"/>
      <c r="S46" s="273"/>
      <c r="T46" s="274"/>
      <c r="U46" s="274"/>
      <c r="V46" s="274"/>
      <c r="W46" s="274"/>
      <c r="X46" s="274"/>
      <c r="Y46" s="274"/>
      <c r="Z46" s="274"/>
      <c r="AA46" s="274"/>
      <c r="AB46" s="274"/>
      <c r="AC46" s="274"/>
      <c r="AD46" s="274"/>
      <c r="AE46" s="274"/>
      <c r="AF46" s="274"/>
      <c r="AG46" s="274"/>
      <c r="AH46" s="274"/>
      <c r="AI46" s="274"/>
      <c r="AJ46" s="275"/>
      <c r="AK46" s="273"/>
      <c r="AL46" s="274"/>
      <c r="AM46" s="274"/>
      <c r="AN46" s="274"/>
      <c r="AO46" s="274"/>
      <c r="AP46" s="274"/>
      <c r="AQ46" s="274"/>
      <c r="AR46" s="274"/>
      <c r="AS46" s="274"/>
      <c r="AT46" s="274"/>
      <c r="AU46" s="274"/>
      <c r="AV46" s="274"/>
      <c r="AW46" s="274"/>
      <c r="AX46" s="274"/>
      <c r="AY46" s="274"/>
      <c r="AZ46" s="274"/>
      <c r="BA46" s="274"/>
      <c r="BB46" s="275"/>
      <c r="BC46" s="273"/>
      <c r="BD46" s="274"/>
      <c r="BE46" s="274"/>
      <c r="BF46" s="274"/>
      <c r="BG46" s="274"/>
      <c r="BH46" s="274"/>
      <c r="BI46" s="274"/>
      <c r="BJ46" s="274"/>
      <c r="BK46" s="274"/>
      <c r="BL46" s="274"/>
      <c r="BM46" s="274"/>
      <c r="BN46" s="274"/>
      <c r="BO46" s="274"/>
      <c r="BP46" s="274"/>
      <c r="BQ46" s="274"/>
      <c r="BR46" s="274"/>
      <c r="BS46" s="274"/>
      <c r="BT46" s="275"/>
      <c r="BU46" s="273"/>
      <c r="BV46" s="274"/>
      <c r="BW46" s="274"/>
      <c r="BX46" s="274"/>
      <c r="BY46" s="274"/>
      <c r="BZ46" s="274"/>
      <c r="CA46" s="274"/>
      <c r="CB46" s="274"/>
      <c r="CC46" s="274"/>
      <c r="CD46" s="274"/>
      <c r="CE46" s="274"/>
      <c r="CF46" s="274"/>
      <c r="CG46" s="274"/>
      <c r="CH46" s="274"/>
      <c r="CI46" s="274"/>
      <c r="CJ46" s="274"/>
      <c r="CK46" s="274"/>
      <c r="CL46" s="275"/>
      <c r="CM46" s="273"/>
      <c r="CN46" s="274"/>
      <c r="CO46" s="274"/>
      <c r="CP46" s="274"/>
      <c r="CQ46" s="274"/>
      <c r="CR46" s="274"/>
      <c r="CS46" s="274"/>
      <c r="CT46" s="274"/>
      <c r="CU46" s="274"/>
      <c r="CV46" s="274"/>
      <c r="CW46" s="274"/>
      <c r="CX46" s="274"/>
      <c r="CY46" s="274"/>
      <c r="CZ46" s="274"/>
      <c r="DA46" s="274"/>
      <c r="DB46" s="274"/>
      <c r="DC46" s="274"/>
      <c r="DD46" s="275"/>
      <c r="DE46" s="273"/>
      <c r="DF46" s="274"/>
      <c r="DG46" s="274"/>
      <c r="DH46" s="274"/>
      <c r="DI46" s="274"/>
      <c r="DJ46" s="274"/>
      <c r="DK46" s="274"/>
      <c r="DL46" s="274"/>
      <c r="DM46" s="274"/>
      <c r="DN46" s="274"/>
      <c r="DO46" s="274"/>
      <c r="DP46" s="274"/>
      <c r="DQ46" s="274"/>
      <c r="DR46" s="274"/>
      <c r="DS46" s="274"/>
      <c r="DT46" s="274"/>
      <c r="DU46" s="274"/>
      <c r="DV46" s="275"/>
      <c r="DW46" s="273"/>
      <c r="DX46" s="274"/>
      <c r="DY46" s="274"/>
      <c r="DZ46" s="274"/>
      <c r="EA46" s="274"/>
      <c r="EB46" s="274"/>
      <c r="EC46" s="274"/>
      <c r="ED46" s="274"/>
      <c r="EE46" s="274"/>
      <c r="EF46" s="274"/>
      <c r="EG46" s="274"/>
      <c r="EH46" s="274"/>
      <c r="EI46" s="274"/>
      <c r="EJ46" s="274"/>
      <c r="EK46" s="274"/>
      <c r="EL46" s="274"/>
      <c r="EM46" s="274"/>
      <c r="EN46" s="275"/>
      <c r="EO46" s="273"/>
      <c r="EP46" s="274"/>
      <c r="EQ46" s="274"/>
      <c r="ER46" s="274"/>
      <c r="ES46" s="274"/>
      <c r="ET46" s="274"/>
      <c r="EU46" s="274"/>
      <c r="EV46" s="274"/>
      <c r="EW46" s="274"/>
      <c r="EX46" s="274"/>
      <c r="EY46" s="274"/>
      <c r="EZ46" s="274"/>
      <c r="FA46" s="274"/>
      <c r="FB46" s="274"/>
      <c r="FC46" s="274"/>
      <c r="FD46" s="274"/>
      <c r="FE46" s="274"/>
      <c r="FF46" s="275"/>
      <c r="FG46" s="273"/>
      <c r="FH46" s="274"/>
      <c r="FI46" s="274"/>
      <c r="FJ46" s="274"/>
      <c r="FK46" s="274"/>
      <c r="FL46" s="274"/>
      <c r="FM46" s="274"/>
      <c r="FN46" s="274"/>
      <c r="FO46" s="274"/>
      <c r="FP46" s="274"/>
      <c r="FQ46" s="274"/>
      <c r="FR46" s="274"/>
      <c r="FS46" s="274"/>
      <c r="FT46" s="274"/>
      <c r="FU46" s="274"/>
      <c r="FV46" s="274"/>
      <c r="FW46" s="274"/>
      <c r="FX46" s="275"/>
      <c r="FY46" s="273"/>
      <c r="FZ46" s="274"/>
      <c r="GA46" s="274"/>
      <c r="GB46" s="274"/>
      <c r="GC46" s="274"/>
      <c r="GD46" s="274"/>
      <c r="GE46" s="274"/>
      <c r="GF46" s="274"/>
      <c r="GG46" s="274"/>
      <c r="GH46" s="274"/>
      <c r="GI46" s="274"/>
      <c r="GJ46" s="274"/>
      <c r="GK46" s="274"/>
      <c r="GL46" s="274"/>
      <c r="GM46" s="274"/>
      <c r="GN46" s="274"/>
      <c r="GO46" s="274"/>
      <c r="GP46" s="275"/>
      <c r="GQ46" s="273"/>
      <c r="GR46" s="274"/>
      <c r="GS46" s="274"/>
      <c r="GT46" s="274"/>
      <c r="GU46" s="274"/>
      <c r="GV46" s="274"/>
      <c r="GW46" s="274"/>
      <c r="GX46" s="274"/>
      <c r="GY46" s="274"/>
      <c r="GZ46" s="274"/>
      <c r="HA46" s="274"/>
      <c r="HB46" s="274"/>
      <c r="HC46" s="274"/>
      <c r="HD46" s="274"/>
      <c r="HE46" s="274"/>
      <c r="HF46" s="274"/>
      <c r="HG46" s="274"/>
      <c r="HH46" s="275"/>
      <c r="HI46" s="273"/>
      <c r="HJ46" s="274"/>
      <c r="HK46" s="274"/>
      <c r="HL46" s="274"/>
      <c r="HM46" s="274"/>
      <c r="HN46" s="274"/>
      <c r="HO46" s="274"/>
      <c r="HP46" s="274"/>
      <c r="HQ46" s="274"/>
      <c r="HR46" s="274"/>
      <c r="HS46" s="274"/>
      <c r="HT46" s="274"/>
      <c r="HU46" s="274"/>
      <c r="HV46" s="274"/>
      <c r="HW46" s="274"/>
      <c r="HX46" s="274"/>
      <c r="HY46" s="274"/>
      <c r="HZ46" s="275"/>
      <c r="IA46" s="273"/>
      <c r="IB46" s="274"/>
      <c r="IC46" s="274"/>
      <c r="ID46" s="274"/>
      <c r="IE46" s="274"/>
      <c r="IF46" s="274"/>
      <c r="IG46" s="274"/>
      <c r="IH46" s="274"/>
      <c r="II46" s="274"/>
      <c r="IJ46" s="274"/>
      <c r="IK46" s="274"/>
      <c r="IL46" s="274"/>
      <c r="IM46" s="274"/>
      <c r="IN46" s="274"/>
      <c r="IO46" s="274"/>
      <c r="IP46" s="274"/>
      <c r="IQ46" s="274"/>
      <c r="IR46" s="275"/>
      <c r="IS46" s="273"/>
      <c r="IT46" s="274"/>
      <c r="IU46" s="274"/>
      <c r="IV46" s="274"/>
      <c r="IW46" s="274"/>
      <c r="IX46" s="274"/>
      <c r="IY46" s="274"/>
      <c r="IZ46" s="274"/>
      <c r="JA46" s="274"/>
      <c r="JB46" s="274"/>
      <c r="JC46" s="274"/>
      <c r="JD46" s="274"/>
      <c r="JE46" s="274"/>
      <c r="JF46" s="274"/>
      <c r="JG46" s="274"/>
      <c r="JH46" s="274"/>
      <c r="JI46" s="274"/>
      <c r="JJ46" s="275"/>
      <c r="JK46" s="273"/>
      <c r="JL46" s="274"/>
      <c r="JM46" s="274"/>
      <c r="JN46" s="274"/>
      <c r="JO46" s="274"/>
      <c r="JP46" s="274"/>
      <c r="JQ46" s="274"/>
      <c r="JR46" s="274"/>
      <c r="JS46" s="274"/>
      <c r="JT46" s="274"/>
      <c r="JU46" s="274"/>
      <c r="JV46" s="274"/>
      <c r="JW46" s="274"/>
      <c r="JX46" s="274"/>
      <c r="JY46" s="274"/>
      <c r="JZ46" s="274"/>
      <c r="KA46" s="274"/>
      <c r="KB46" s="275"/>
      <c r="KC46" s="273"/>
      <c r="KD46" s="274"/>
      <c r="KE46" s="274"/>
      <c r="KF46" s="274"/>
      <c r="KG46" s="274"/>
      <c r="KH46" s="274"/>
      <c r="KI46" s="274"/>
      <c r="KJ46" s="274"/>
      <c r="KK46" s="274"/>
      <c r="KL46" s="274"/>
      <c r="KM46" s="274"/>
      <c r="KN46" s="274"/>
      <c r="KO46" s="274"/>
      <c r="KP46" s="274"/>
      <c r="KQ46" s="274"/>
      <c r="KR46" s="274"/>
      <c r="KS46" s="274"/>
      <c r="KT46" s="275"/>
      <c r="KU46" s="273"/>
      <c r="KV46" s="274"/>
      <c r="KW46" s="274"/>
      <c r="KX46" s="274"/>
      <c r="KY46" s="274"/>
      <c r="KZ46" s="274"/>
      <c r="LA46" s="274"/>
      <c r="LB46" s="274"/>
      <c r="LC46" s="274"/>
      <c r="LD46" s="274"/>
      <c r="LE46" s="274"/>
      <c r="LF46" s="274"/>
      <c r="LG46" s="274"/>
      <c r="LH46" s="274"/>
      <c r="LI46" s="274"/>
      <c r="LJ46" s="274"/>
      <c r="LK46" s="274"/>
      <c r="LL46" s="275"/>
      <c r="LM46" s="273"/>
      <c r="LN46" s="274"/>
      <c r="LO46" s="274"/>
      <c r="LP46" s="274"/>
      <c r="LQ46" s="274"/>
      <c r="LR46" s="274"/>
      <c r="LS46" s="274"/>
      <c r="LT46" s="274"/>
      <c r="LU46" s="274"/>
      <c r="LV46" s="274"/>
      <c r="LW46" s="274"/>
      <c r="LX46" s="274"/>
      <c r="LY46" s="274"/>
      <c r="LZ46" s="274"/>
      <c r="MA46" s="274"/>
      <c r="MB46" s="274"/>
      <c r="MC46" s="274"/>
      <c r="MD46" s="275"/>
      <c r="ME46" s="273"/>
      <c r="MF46" s="274"/>
      <c r="MG46" s="274"/>
      <c r="MH46" s="274"/>
      <c r="MI46" s="274"/>
      <c r="MJ46" s="274"/>
      <c r="MK46" s="274"/>
      <c r="ML46" s="274"/>
      <c r="MM46" s="274"/>
      <c r="MN46" s="274"/>
      <c r="MO46" s="274"/>
      <c r="MP46" s="274"/>
      <c r="MQ46" s="274"/>
      <c r="MR46" s="274"/>
      <c r="MS46" s="274"/>
      <c r="MT46" s="274"/>
      <c r="MU46" s="274"/>
      <c r="MV46" s="275"/>
      <c r="MW46" s="273"/>
      <c r="MX46" s="274"/>
      <c r="MY46" s="274"/>
      <c r="MZ46" s="274"/>
      <c r="NA46" s="274"/>
      <c r="NB46" s="274"/>
      <c r="NC46" s="274"/>
      <c r="ND46" s="274"/>
      <c r="NE46" s="274"/>
      <c r="NF46" s="274"/>
      <c r="NG46" s="274"/>
      <c r="NH46" s="274"/>
      <c r="NI46" s="274"/>
      <c r="NJ46" s="274"/>
      <c r="NK46" s="274"/>
      <c r="NL46" s="274"/>
      <c r="NM46" s="274"/>
      <c r="NN46" s="275"/>
      <c r="NO46" s="273"/>
      <c r="NP46" s="274"/>
      <c r="NQ46" s="274"/>
      <c r="NR46" s="274"/>
      <c r="NS46" s="274"/>
      <c r="NT46" s="274"/>
      <c r="NU46" s="274"/>
      <c r="NV46" s="274"/>
      <c r="NW46" s="274"/>
      <c r="NX46" s="274"/>
      <c r="NY46" s="274"/>
      <c r="NZ46" s="274"/>
      <c r="OA46" s="274"/>
      <c r="OB46" s="274"/>
      <c r="OC46" s="274"/>
      <c r="OD46" s="274"/>
      <c r="OE46" s="274"/>
      <c r="OF46" s="275"/>
      <c r="OG46" s="273"/>
      <c r="OH46" s="274"/>
      <c r="OI46" s="274"/>
      <c r="OJ46" s="274"/>
      <c r="OK46" s="274"/>
      <c r="OL46" s="274"/>
      <c r="OM46" s="274"/>
      <c r="ON46" s="274"/>
      <c r="OO46" s="274"/>
      <c r="OP46" s="274"/>
      <c r="OQ46" s="274"/>
      <c r="OR46" s="274"/>
      <c r="OS46" s="274"/>
      <c r="OT46" s="274"/>
      <c r="OU46" s="274"/>
      <c r="OV46" s="274"/>
      <c r="OW46" s="274"/>
      <c r="OX46" s="275"/>
      <c r="OY46" s="273"/>
      <c r="OZ46" s="274"/>
      <c r="PA46" s="274"/>
      <c r="PB46" s="274"/>
      <c r="PC46" s="274"/>
      <c r="PD46" s="274"/>
      <c r="PE46" s="274"/>
      <c r="PF46" s="274"/>
      <c r="PG46" s="274"/>
      <c r="PH46" s="274"/>
      <c r="PI46" s="274"/>
      <c r="PJ46" s="274"/>
      <c r="PK46" s="274"/>
      <c r="PL46" s="274"/>
      <c r="PM46" s="274"/>
      <c r="PN46" s="274"/>
      <c r="PO46" s="274"/>
      <c r="PP46" s="275"/>
      <c r="PQ46" s="273"/>
      <c r="PR46" s="274"/>
      <c r="PS46" s="274"/>
      <c r="PT46" s="274"/>
      <c r="PU46" s="274"/>
      <c r="PV46" s="274"/>
      <c r="PW46" s="274"/>
      <c r="PX46" s="274"/>
      <c r="PY46" s="274"/>
      <c r="PZ46" s="274"/>
      <c r="QA46" s="274"/>
      <c r="QB46" s="274"/>
      <c r="QC46" s="274"/>
      <c r="QD46" s="274"/>
      <c r="QE46" s="274"/>
      <c r="QF46" s="274"/>
      <c r="QG46" s="274"/>
      <c r="QH46" s="275"/>
      <c r="QI46" s="273"/>
      <c r="QJ46" s="274"/>
      <c r="QK46" s="274"/>
      <c r="QL46" s="274"/>
      <c r="QM46" s="274"/>
      <c r="QN46" s="274"/>
      <c r="QO46" s="274"/>
      <c r="QP46" s="274"/>
      <c r="QQ46" s="274"/>
      <c r="QR46" s="274"/>
      <c r="QS46" s="274"/>
      <c r="QT46" s="274"/>
      <c r="QU46" s="274"/>
      <c r="QV46" s="274"/>
      <c r="QW46" s="274"/>
      <c r="QX46" s="274"/>
      <c r="QY46" s="274"/>
      <c r="QZ46" s="275"/>
      <c r="RA46" s="273"/>
      <c r="RB46" s="274"/>
      <c r="RC46" s="274"/>
      <c r="RD46" s="274"/>
      <c r="RE46" s="274"/>
      <c r="RF46" s="274"/>
      <c r="RG46" s="274"/>
      <c r="RH46" s="274"/>
      <c r="RI46" s="274"/>
      <c r="RJ46" s="274"/>
      <c r="RK46" s="274"/>
      <c r="RL46" s="274"/>
      <c r="RM46" s="274"/>
      <c r="RN46" s="274"/>
      <c r="RO46" s="274"/>
      <c r="RP46" s="274"/>
      <c r="RQ46" s="274"/>
      <c r="RR46" s="275"/>
      <c r="RS46" s="273"/>
      <c r="RT46" s="274"/>
      <c r="RU46" s="274"/>
      <c r="RV46" s="274"/>
      <c r="RW46" s="274"/>
      <c r="RX46" s="274"/>
      <c r="RY46" s="274"/>
      <c r="RZ46" s="274"/>
      <c r="SA46" s="274"/>
      <c r="SB46" s="274"/>
      <c r="SC46" s="274"/>
      <c r="SD46" s="274"/>
      <c r="SE46" s="274"/>
      <c r="SF46" s="274"/>
      <c r="SG46" s="274"/>
      <c r="SH46" s="274"/>
      <c r="SI46" s="274"/>
      <c r="SJ46" s="275"/>
      <c r="SK46" s="273"/>
      <c r="SL46" s="274"/>
      <c r="SM46" s="274"/>
      <c r="SN46" s="274"/>
      <c r="SO46" s="274"/>
      <c r="SP46" s="274"/>
      <c r="SQ46" s="274"/>
      <c r="SR46" s="274"/>
      <c r="SS46" s="274"/>
      <c r="ST46" s="274"/>
      <c r="SU46" s="274"/>
      <c r="SV46" s="274"/>
      <c r="SW46" s="274"/>
      <c r="SX46" s="274"/>
      <c r="SY46" s="274"/>
      <c r="SZ46" s="274"/>
      <c r="TA46" s="274"/>
      <c r="TB46" s="275"/>
      <c r="TC46" s="273"/>
      <c r="TD46" s="274"/>
      <c r="TE46" s="274"/>
      <c r="TF46" s="274"/>
      <c r="TG46" s="274"/>
      <c r="TH46" s="274"/>
      <c r="TI46" s="274"/>
      <c r="TJ46" s="274"/>
      <c r="TK46" s="274"/>
      <c r="TL46" s="274"/>
      <c r="TM46" s="274"/>
      <c r="TN46" s="274"/>
      <c r="TO46" s="274"/>
      <c r="TP46" s="274"/>
      <c r="TQ46" s="274"/>
      <c r="TR46" s="274"/>
      <c r="TS46" s="274"/>
      <c r="TT46" s="275"/>
      <c r="TU46" s="273"/>
      <c r="TV46" s="274"/>
      <c r="TW46" s="274"/>
      <c r="TX46" s="274"/>
      <c r="TY46" s="274"/>
      <c r="TZ46" s="274"/>
      <c r="UA46" s="274"/>
      <c r="UB46" s="274"/>
      <c r="UC46" s="274"/>
      <c r="UD46" s="274"/>
      <c r="UE46" s="274"/>
      <c r="UF46" s="274"/>
      <c r="UG46" s="274"/>
      <c r="UH46" s="274"/>
      <c r="UI46" s="274"/>
      <c r="UJ46" s="274"/>
      <c r="UK46" s="274"/>
      <c r="UL46" s="275"/>
      <c r="UM46" s="273"/>
      <c r="UN46" s="274"/>
      <c r="UO46" s="274"/>
      <c r="UP46" s="274"/>
      <c r="UQ46" s="274"/>
      <c r="UR46" s="274"/>
      <c r="US46" s="274"/>
      <c r="UT46" s="274"/>
      <c r="UU46" s="274"/>
      <c r="UV46" s="274"/>
      <c r="UW46" s="274"/>
      <c r="UX46" s="274"/>
      <c r="UY46" s="274"/>
      <c r="UZ46" s="274"/>
      <c r="VA46" s="274"/>
      <c r="VB46" s="274"/>
      <c r="VC46" s="274"/>
      <c r="VD46" s="275"/>
      <c r="VE46" s="273"/>
      <c r="VF46" s="274"/>
      <c r="VG46" s="274"/>
      <c r="VH46" s="274"/>
      <c r="VI46" s="274"/>
      <c r="VJ46" s="274"/>
      <c r="VK46" s="274"/>
      <c r="VL46" s="274"/>
      <c r="VM46" s="274"/>
      <c r="VN46" s="274"/>
      <c r="VO46" s="274"/>
      <c r="VP46" s="274"/>
      <c r="VQ46" s="274"/>
      <c r="VR46" s="274"/>
      <c r="VS46" s="274"/>
      <c r="VT46" s="274"/>
      <c r="VU46" s="274"/>
      <c r="VV46" s="275"/>
      <c r="VW46" s="273"/>
      <c r="VX46" s="274"/>
      <c r="VY46" s="274"/>
      <c r="VZ46" s="274"/>
      <c r="WA46" s="274"/>
      <c r="WB46" s="274"/>
      <c r="WC46" s="274"/>
      <c r="WD46" s="274"/>
      <c r="WE46" s="274"/>
      <c r="WF46" s="274"/>
      <c r="WG46" s="274"/>
      <c r="WH46" s="274"/>
      <c r="WI46" s="274"/>
      <c r="WJ46" s="274"/>
      <c r="WK46" s="274"/>
      <c r="WL46" s="274"/>
      <c r="WM46" s="274"/>
      <c r="WN46" s="275"/>
      <c r="WO46" s="273"/>
      <c r="WP46" s="274"/>
      <c r="WQ46" s="274"/>
      <c r="WR46" s="274"/>
      <c r="WS46" s="274"/>
      <c r="WT46" s="274"/>
      <c r="WU46" s="274"/>
      <c r="WV46" s="274"/>
      <c r="WW46" s="274"/>
      <c r="WX46" s="274"/>
      <c r="WY46" s="274"/>
      <c r="WZ46" s="274"/>
      <c r="XA46" s="274"/>
      <c r="XB46" s="274"/>
      <c r="XC46" s="274"/>
      <c r="XD46" s="274"/>
      <c r="XE46" s="274"/>
      <c r="XF46" s="275"/>
      <c r="XG46" s="273"/>
      <c r="XH46" s="274"/>
      <c r="XI46" s="274"/>
      <c r="XJ46" s="274"/>
      <c r="XK46" s="274"/>
      <c r="XL46" s="274"/>
      <c r="XM46" s="274"/>
      <c r="XN46" s="274"/>
      <c r="XO46" s="274"/>
      <c r="XP46" s="274"/>
      <c r="XQ46" s="274"/>
      <c r="XR46" s="274"/>
      <c r="XS46" s="274"/>
      <c r="XT46" s="274"/>
      <c r="XU46" s="274"/>
      <c r="XV46" s="274"/>
      <c r="XW46" s="274"/>
      <c r="XX46" s="275"/>
      <c r="XY46" s="273"/>
      <c r="XZ46" s="274"/>
      <c r="YA46" s="274"/>
      <c r="YB46" s="274"/>
      <c r="YC46" s="274"/>
      <c r="YD46" s="274"/>
      <c r="YE46" s="274"/>
      <c r="YF46" s="274"/>
      <c r="YG46" s="274"/>
      <c r="YH46" s="274"/>
      <c r="YI46" s="274"/>
      <c r="YJ46" s="274"/>
      <c r="YK46" s="274"/>
      <c r="YL46" s="274"/>
      <c r="YM46" s="274"/>
      <c r="YN46" s="274"/>
      <c r="YO46" s="274"/>
      <c r="YP46" s="275"/>
      <c r="YQ46" s="273"/>
      <c r="YR46" s="274"/>
      <c r="YS46" s="274"/>
      <c r="YT46" s="274"/>
      <c r="YU46" s="274"/>
      <c r="YV46" s="274"/>
      <c r="YW46" s="274"/>
      <c r="YX46" s="274"/>
      <c r="YY46" s="274"/>
      <c r="YZ46" s="274"/>
      <c r="ZA46" s="274"/>
      <c r="ZB46" s="274"/>
      <c r="ZC46" s="274"/>
      <c r="ZD46" s="274"/>
      <c r="ZE46" s="274"/>
      <c r="ZF46" s="274"/>
      <c r="ZG46" s="274"/>
      <c r="ZH46" s="275"/>
      <c r="ZI46" s="273"/>
      <c r="ZJ46" s="274"/>
      <c r="ZK46" s="274"/>
      <c r="ZL46" s="274"/>
      <c r="ZM46" s="274"/>
      <c r="ZN46" s="274"/>
      <c r="ZO46" s="274"/>
      <c r="ZP46" s="274"/>
      <c r="ZQ46" s="274"/>
      <c r="ZR46" s="274"/>
      <c r="ZS46" s="274"/>
      <c r="ZT46" s="274"/>
      <c r="ZU46" s="274"/>
      <c r="ZV46" s="274"/>
      <c r="ZW46" s="274"/>
      <c r="ZX46" s="274"/>
      <c r="ZY46" s="274"/>
      <c r="ZZ46" s="275"/>
      <c r="AAA46" s="273"/>
      <c r="AAB46" s="274"/>
      <c r="AAC46" s="274"/>
      <c r="AAD46" s="274"/>
      <c r="AAE46" s="274"/>
      <c r="AAF46" s="274"/>
      <c r="AAG46" s="274"/>
      <c r="AAH46" s="274"/>
      <c r="AAI46" s="274"/>
      <c r="AAJ46" s="274"/>
      <c r="AAK46" s="274"/>
      <c r="AAL46" s="274"/>
      <c r="AAM46" s="274"/>
      <c r="AAN46" s="274"/>
      <c r="AAO46" s="274"/>
      <c r="AAP46" s="274"/>
      <c r="AAQ46" s="274"/>
      <c r="AAR46" s="275"/>
      <c r="AAS46" s="273"/>
      <c r="AAT46" s="274"/>
      <c r="AAU46" s="274"/>
      <c r="AAV46" s="274"/>
      <c r="AAW46" s="274"/>
      <c r="AAX46" s="274"/>
      <c r="AAY46" s="274"/>
      <c r="AAZ46" s="274"/>
      <c r="ABA46" s="274"/>
      <c r="ABB46" s="274"/>
      <c r="ABC46" s="274"/>
      <c r="ABD46" s="274"/>
      <c r="ABE46" s="274"/>
      <c r="ABF46" s="274"/>
      <c r="ABG46" s="274"/>
      <c r="ABH46" s="274"/>
      <c r="ABI46" s="274"/>
      <c r="ABJ46" s="275"/>
      <c r="ABK46" s="273"/>
      <c r="ABL46" s="274"/>
      <c r="ABM46" s="274"/>
      <c r="ABN46" s="274"/>
      <c r="ABO46" s="274"/>
      <c r="ABP46" s="274"/>
      <c r="ABQ46" s="274"/>
      <c r="ABR46" s="274"/>
      <c r="ABS46" s="274"/>
      <c r="ABT46" s="274"/>
      <c r="ABU46" s="274"/>
      <c r="ABV46" s="274"/>
      <c r="ABW46" s="274"/>
      <c r="ABX46" s="274"/>
      <c r="ABY46" s="274"/>
      <c r="ABZ46" s="274"/>
      <c r="ACA46" s="274"/>
      <c r="ACB46" s="275"/>
      <c r="ACC46" s="273"/>
      <c r="ACD46" s="274"/>
      <c r="ACE46" s="274"/>
      <c r="ACF46" s="274"/>
      <c r="ACG46" s="274"/>
      <c r="ACH46" s="274"/>
      <c r="ACI46" s="274"/>
      <c r="ACJ46" s="274"/>
      <c r="ACK46" s="274"/>
      <c r="ACL46" s="274"/>
      <c r="ACM46" s="274"/>
      <c r="ACN46" s="274"/>
      <c r="ACO46" s="274"/>
      <c r="ACP46" s="274"/>
      <c r="ACQ46" s="274"/>
      <c r="ACR46" s="274"/>
      <c r="ACS46" s="274"/>
      <c r="ACT46" s="275"/>
      <c r="ACU46" s="273"/>
      <c r="ACV46" s="274"/>
      <c r="ACW46" s="274"/>
      <c r="ACX46" s="274"/>
      <c r="ACY46" s="274"/>
      <c r="ACZ46" s="274"/>
      <c r="ADA46" s="274"/>
      <c r="ADB46" s="274"/>
      <c r="ADC46" s="274"/>
      <c r="ADD46" s="274"/>
      <c r="ADE46" s="274"/>
      <c r="ADF46" s="274"/>
      <c r="ADG46" s="274"/>
      <c r="ADH46" s="274"/>
      <c r="ADI46" s="274"/>
      <c r="ADJ46" s="274"/>
      <c r="ADK46" s="274"/>
      <c r="ADL46" s="275"/>
      <c r="ADM46" s="273"/>
      <c r="ADN46" s="274"/>
      <c r="ADO46" s="274"/>
      <c r="ADP46" s="274"/>
      <c r="ADQ46" s="274"/>
      <c r="ADR46" s="274"/>
      <c r="ADS46" s="274"/>
      <c r="ADT46" s="274"/>
      <c r="ADU46" s="274"/>
      <c r="ADV46" s="274"/>
      <c r="ADW46" s="274"/>
      <c r="ADX46" s="274"/>
      <c r="ADY46" s="274"/>
      <c r="ADZ46" s="274"/>
      <c r="AEA46" s="274"/>
      <c r="AEB46" s="274"/>
      <c r="AEC46" s="274"/>
      <c r="AED46" s="275"/>
      <c r="AEE46" s="273"/>
      <c r="AEF46" s="274"/>
      <c r="AEG46" s="274"/>
      <c r="AEH46" s="274"/>
      <c r="AEI46" s="274"/>
      <c r="AEJ46" s="274"/>
      <c r="AEK46" s="274"/>
      <c r="AEL46" s="274"/>
      <c r="AEM46" s="274"/>
      <c r="AEN46" s="274"/>
      <c r="AEO46" s="274"/>
      <c r="AEP46" s="274"/>
      <c r="AEQ46" s="274"/>
      <c r="AER46" s="274"/>
      <c r="AES46" s="274"/>
      <c r="AET46" s="274"/>
      <c r="AEU46" s="274"/>
      <c r="AEV46" s="275"/>
      <c r="AEW46" s="273"/>
      <c r="AEX46" s="274"/>
      <c r="AEY46" s="274"/>
      <c r="AEZ46" s="274"/>
      <c r="AFA46" s="274"/>
      <c r="AFB46" s="274"/>
      <c r="AFC46" s="274"/>
      <c r="AFD46" s="274"/>
      <c r="AFE46" s="274"/>
      <c r="AFF46" s="274"/>
      <c r="AFG46" s="274"/>
      <c r="AFH46" s="274"/>
      <c r="AFI46" s="274"/>
      <c r="AFJ46" s="274"/>
      <c r="AFK46" s="274"/>
      <c r="AFL46" s="274"/>
      <c r="AFM46" s="274"/>
      <c r="AFN46" s="275"/>
      <c r="AFO46" s="273"/>
      <c r="AFP46" s="274"/>
      <c r="AFQ46" s="274"/>
      <c r="AFR46" s="274"/>
      <c r="AFS46" s="274"/>
      <c r="AFT46" s="274"/>
      <c r="AFU46" s="274"/>
      <c r="AFV46" s="274"/>
      <c r="AFW46" s="274"/>
      <c r="AFX46" s="274"/>
      <c r="AFY46" s="274"/>
      <c r="AFZ46" s="274"/>
      <c r="AGA46" s="274"/>
      <c r="AGB46" s="274"/>
      <c r="AGC46" s="274"/>
      <c r="AGD46" s="274"/>
      <c r="AGE46" s="274"/>
      <c r="AGF46" s="275"/>
      <c r="AGG46" s="273"/>
      <c r="AGH46" s="274"/>
      <c r="AGI46" s="274"/>
      <c r="AGJ46" s="274"/>
      <c r="AGK46" s="274"/>
      <c r="AGL46" s="274"/>
      <c r="AGM46" s="274"/>
      <c r="AGN46" s="274"/>
      <c r="AGO46" s="274"/>
      <c r="AGP46" s="274"/>
      <c r="AGQ46" s="274"/>
      <c r="AGR46" s="274"/>
      <c r="AGS46" s="274"/>
      <c r="AGT46" s="274"/>
      <c r="AGU46" s="274"/>
      <c r="AGV46" s="274"/>
      <c r="AGW46" s="274"/>
      <c r="AGX46" s="275"/>
      <c r="AGY46" s="273"/>
      <c r="AGZ46" s="274"/>
      <c r="AHA46" s="274"/>
      <c r="AHB46" s="274"/>
      <c r="AHC46" s="274"/>
      <c r="AHD46" s="274"/>
      <c r="AHE46" s="274"/>
      <c r="AHF46" s="274"/>
      <c r="AHG46" s="274"/>
      <c r="AHH46" s="274"/>
      <c r="AHI46" s="274"/>
      <c r="AHJ46" s="274"/>
      <c r="AHK46" s="274"/>
      <c r="AHL46" s="274"/>
      <c r="AHM46" s="274"/>
      <c r="AHN46" s="274"/>
      <c r="AHO46" s="274"/>
      <c r="AHP46" s="275"/>
      <c r="AHQ46" s="273"/>
      <c r="AHR46" s="274"/>
      <c r="AHS46" s="274"/>
      <c r="AHT46" s="274"/>
      <c r="AHU46" s="274"/>
      <c r="AHV46" s="274"/>
      <c r="AHW46" s="274"/>
      <c r="AHX46" s="274"/>
      <c r="AHY46" s="274"/>
      <c r="AHZ46" s="274"/>
      <c r="AIA46" s="274"/>
      <c r="AIB46" s="274"/>
      <c r="AIC46" s="274"/>
      <c r="AID46" s="274"/>
      <c r="AIE46" s="274"/>
      <c r="AIF46" s="274"/>
      <c r="AIG46" s="274"/>
      <c r="AIH46" s="275"/>
      <c r="AII46" s="273"/>
      <c r="AIJ46" s="274"/>
      <c r="AIK46" s="274"/>
      <c r="AIL46" s="274"/>
      <c r="AIM46" s="274"/>
      <c r="AIN46" s="274"/>
      <c r="AIO46" s="274"/>
      <c r="AIP46" s="274"/>
      <c r="AIQ46" s="274"/>
      <c r="AIR46" s="274"/>
      <c r="AIS46" s="274"/>
      <c r="AIT46" s="274"/>
      <c r="AIU46" s="274"/>
      <c r="AIV46" s="274"/>
      <c r="AIW46" s="274"/>
      <c r="AIX46" s="274"/>
      <c r="AIY46" s="274"/>
      <c r="AIZ46" s="275"/>
      <c r="AJA46" s="273"/>
      <c r="AJB46" s="274"/>
      <c r="AJC46" s="274"/>
      <c r="AJD46" s="274"/>
      <c r="AJE46" s="274"/>
      <c r="AJF46" s="274"/>
      <c r="AJG46" s="274"/>
      <c r="AJH46" s="274"/>
      <c r="AJI46" s="274"/>
      <c r="AJJ46" s="274"/>
      <c r="AJK46" s="274"/>
      <c r="AJL46" s="274"/>
      <c r="AJM46" s="274"/>
      <c r="AJN46" s="274"/>
      <c r="AJO46" s="274"/>
      <c r="AJP46" s="274"/>
      <c r="AJQ46" s="274"/>
      <c r="AJR46" s="275"/>
      <c r="AJS46" s="273"/>
      <c r="AJT46" s="274"/>
      <c r="AJU46" s="274"/>
      <c r="AJV46" s="274"/>
      <c r="AJW46" s="274"/>
      <c r="AJX46" s="274"/>
      <c r="AJY46" s="274"/>
      <c r="AJZ46" s="274"/>
      <c r="AKA46" s="274"/>
      <c r="AKB46" s="274"/>
      <c r="AKC46" s="274"/>
      <c r="AKD46" s="274"/>
      <c r="AKE46" s="274"/>
      <c r="AKF46" s="274"/>
      <c r="AKG46" s="274"/>
      <c r="AKH46" s="274"/>
      <c r="AKI46" s="274"/>
      <c r="AKJ46" s="275"/>
      <c r="AKK46" s="273"/>
      <c r="AKL46" s="274"/>
      <c r="AKM46" s="274"/>
      <c r="AKN46" s="274"/>
      <c r="AKO46" s="274"/>
      <c r="AKP46" s="274"/>
      <c r="AKQ46" s="274"/>
      <c r="AKR46" s="274"/>
      <c r="AKS46" s="274"/>
      <c r="AKT46" s="274"/>
      <c r="AKU46" s="274"/>
      <c r="AKV46" s="274"/>
      <c r="AKW46" s="274"/>
      <c r="AKX46" s="274"/>
      <c r="AKY46" s="274"/>
      <c r="AKZ46" s="274"/>
      <c r="ALA46" s="274"/>
      <c r="ALB46" s="275"/>
      <c r="ALC46" s="273"/>
      <c r="ALD46" s="274"/>
      <c r="ALE46" s="274"/>
      <c r="ALF46" s="274"/>
      <c r="ALG46" s="274"/>
      <c r="ALH46" s="274"/>
      <c r="ALI46" s="274"/>
      <c r="ALJ46" s="274"/>
      <c r="ALK46" s="274"/>
      <c r="ALL46" s="274"/>
      <c r="ALM46" s="274"/>
      <c r="ALN46" s="274"/>
      <c r="ALO46" s="274"/>
      <c r="ALP46" s="274"/>
      <c r="ALQ46" s="274"/>
      <c r="ALR46" s="274"/>
      <c r="ALS46" s="274"/>
      <c r="ALT46" s="275"/>
      <c r="ALU46" s="273"/>
      <c r="ALV46" s="274"/>
      <c r="ALW46" s="274"/>
      <c r="ALX46" s="274"/>
      <c r="ALY46" s="274"/>
      <c r="ALZ46" s="274"/>
      <c r="AMA46" s="274"/>
      <c r="AMB46" s="274"/>
      <c r="AMC46" s="274"/>
      <c r="AMD46" s="274"/>
      <c r="AME46" s="274"/>
      <c r="AMF46" s="274"/>
      <c r="AMG46" s="274"/>
      <c r="AMH46" s="274"/>
      <c r="AMI46" s="274"/>
      <c r="AMJ46" s="274"/>
      <c r="AMK46" s="274"/>
      <c r="AML46" s="275"/>
      <c r="AMM46" s="273"/>
      <c r="AMN46" s="274"/>
      <c r="AMO46" s="274"/>
      <c r="AMP46" s="274"/>
      <c r="AMQ46" s="274"/>
      <c r="AMR46" s="274"/>
      <c r="AMS46" s="274"/>
      <c r="AMT46" s="274"/>
      <c r="AMU46" s="274"/>
      <c r="AMV46" s="274"/>
      <c r="AMW46" s="274"/>
      <c r="AMX46" s="274"/>
      <c r="AMY46" s="274"/>
      <c r="AMZ46" s="274"/>
      <c r="ANA46" s="274"/>
      <c r="ANB46" s="274"/>
      <c r="ANC46" s="274"/>
      <c r="AND46" s="275"/>
      <c r="ANE46" s="273"/>
      <c r="ANF46" s="274"/>
      <c r="ANG46" s="274"/>
      <c r="ANH46" s="274"/>
      <c r="ANI46" s="274"/>
      <c r="ANJ46" s="274"/>
      <c r="ANK46" s="274"/>
      <c r="ANL46" s="274"/>
      <c r="ANM46" s="274"/>
      <c r="ANN46" s="274"/>
      <c r="ANO46" s="274"/>
      <c r="ANP46" s="274"/>
      <c r="ANQ46" s="274"/>
      <c r="ANR46" s="274"/>
      <c r="ANS46" s="274"/>
      <c r="ANT46" s="274"/>
      <c r="ANU46" s="274"/>
      <c r="ANV46" s="275"/>
      <c r="ANW46" s="273"/>
      <c r="ANX46" s="274"/>
      <c r="ANY46" s="274"/>
      <c r="ANZ46" s="274"/>
      <c r="AOA46" s="274"/>
      <c r="AOB46" s="274"/>
      <c r="AOC46" s="274"/>
      <c r="AOD46" s="274"/>
      <c r="AOE46" s="274"/>
      <c r="AOF46" s="274"/>
      <c r="AOG46" s="274"/>
      <c r="AOH46" s="274"/>
      <c r="AOI46" s="274"/>
      <c r="AOJ46" s="274"/>
      <c r="AOK46" s="274"/>
      <c r="AOL46" s="274"/>
      <c r="AOM46" s="274"/>
      <c r="AON46" s="275"/>
      <c r="AOO46" s="273"/>
      <c r="AOP46" s="274"/>
      <c r="AOQ46" s="274"/>
      <c r="AOR46" s="274"/>
      <c r="AOS46" s="274"/>
      <c r="AOT46" s="274"/>
      <c r="AOU46" s="274"/>
      <c r="AOV46" s="274"/>
      <c r="AOW46" s="274"/>
      <c r="AOX46" s="274"/>
      <c r="AOY46" s="274"/>
      <c r="AOZ46" s="274"/>
      <c r="APA46" s="274"/>
      <c r="APB46" s="274"/>
      <c r="APC46" s="274"/>
      <c r="APD46" s="274"/>
      <c r="APE46" s="274"/>
      <c r="APF46" s="275"/>
      <c r="APG46" s="273"/>
      <c r="APH46" s="274"/>
      <c r="API46" s="274"/>
      <c r="APJ46" s="274"/>
      <c r="APK46" s="274"/>
      <c r="APL46" s="274"/>
      <c r="APM46" s="274"/>
      <c r="APN46" s="274"/>
      <c r="APO46" s="274"/>
      <c r="APP46" s="274"/>
      <c r="APQ46" s="274"/>
      <c r="APR46" s="274"/>
      <c r="APS46" s="274"/>
      <c r="APT46" s="274"/>
      <c r="APU46" s="274"/>
      <c r="APV46" s="274"/>
      <c r="APW46" s="274"/>
      <c r="APX46" s="275"/>
      <c r="APY46" s="273"/>
      <c r="APZ46" s="274"/>
      <c r="AQA46" s="274"/>
      <c r="AQB46" s="274"/>
      <c r="AQC46" s="274"/>
      <c r="AQD46" s="274"/>
      <c r="AQE46" s="274"/>
      <c r="AQF46" s="274"/>
      <c r="AQG46" s="274"/>
      <c r="AQH46" s="274"/>
      <c r="AQI46" s="274"/>
      <c r="AQJ46" s="274"/>
      <c r="AQK46" s="274"/>
      <c r="AQL46" s="274"/>
      <c r="AQM46" s="274"/>
      <c r="AQN46" s="274"/>
      <c r="AQO46" s="274"/>
      <c r="AQP46" s="275"/>
      <c r="AQQ46" s="273"/>
      <c r="AQR46" s="274"/>
      <c r="AQS46" s="274"/>
      <c r="AQT46" s="274"/>
      <c r="AQU46" s="274"/>
      <c r="AQV46" s="274"/>
      <c r="AQW46" s="274"/>
      <c r="AQX46" s="274"/>
      <c r="AQY46" s="274"/>
      <c r="AQZ46" s="274"/>
      <c r="ARA46" s="274"/>
      <c r="ARB46" s="274"/>
      <c r="ARC46" s="274"/>
      <c r="ARD46" s="274"/>
      <c r="ARE46" s="274"/>
      <c r="ARF46" s="274"/>
      <c r="ARG46" s="274"/>
      <c r="ARH46" s="275"/>
      <c r="ARI46" s="273"/>
      <c r="ARJ46" s="274"/>
      <c r="ARK46" s="274"/>
      <c r="ARL46" s="274"/>
      <c r="ARM46" s="274"/>
      <c r="ARN46" s="274"/>
      <c r="ARO46" s="274"/>
      <c r="ARP46" s="274"/>
      <c r="ARQ46" s="274"/>
      <c r="ARR46" s="274"/>
      <c r="ARS46" s="274"/>
      <c r="ART46" s="274"/>
      <c r="ARU46" s="274"/>
      <c r="ARV46" s="274"/>
      <c r="ARW46" s="274"/>
      <c r="ARX46" s="274"/>
      <c r="ARY46" s="274"/>
      <c r="ARZ46" s="275"/>
      <c r="ASA46" s="273"/>
      <c r="ASB46" s="274"/>
      <c r="ASC46" s="274"/>
      <c r="ASD46" s="274"/>
      <c r="ASE46" s="274"/>
      <c r="ASF46" s="274"/>
      <c r="ASG46" s="274"/>
      <c r="ASH46" s="274"/>
      <c r="ASI46" s="274"/>
      <c r="ASJ46" s="274"/>
      <c r="ASK46" s="274"/>
      <c r="ASL46" s="274"/>
      <c r="ASM46" s="274"/>
      <c r="ASN46" s="274"/>
      <c r="ASO46" s="274"/>
      <c r="ASP46" s="274"/>
      <c r="ASQ46" s="274"/>
      <c r="ASR46" s="275"/>
      <c r="ASS46" s="273"/>
      <c r="AST46" s="274"/>
      <c r="ASU46" s="274"/>
      <c r="ASV46" s="274"/>
      <c r="ASW46" s="274"/>
      <c r="ASX46" s="274"/>
      <c r="ASY46" s="274"/>
      <c r="ASZ46" s="274"/>
      <c r="ATA46" s="274"/>
      <c r="ATB46" s="274"/>
      <c r="ATC46" s="274"/>
      <c r="ATD46" s="274"/>
      <c r="ATE46" s="274"/>
      <c r="ATF46" s="274"/>
      <c r="ATG46" s="274"/>
      <c r="ATH46" s="274"/>
      <c r="ATI46" s="274"/>
      <c r="ATJ46" s="275"/>
      <c r="ATK46" s="273"/>
      <c r="ATL46" s="274"/>
      <c r="ATM46" s="274"/>
      <c r="ATN46" s="274"/>
      <c r="ATO46" s="274"/>
      <c r="ATP46" s="274"/>
      <c r="ATQ46" s="274"/>
      <c r="ATR46" s="274"/>
      <c r="ATS46" s="274"/>
      <c r="ATT46" s="274"/>
      <c r="ATU46" s="274"/>
      <c r="ATV46" s="274"/>
      <c r="ATW46" s="274"/>
      <c r="ATX46" s="274"/>
      <c r="ATY46" s="274"/>
      <c r="ATZ46" s="274"/>
      <c r="AUA46" s="274"/>
      <c r="AUB46" s="275"/>
      <c r="AUC46" s="273"/>
      <c r="AUD46" s="274"/>
      <c r="AUE46" s="274"/>
      <c r="AUF46" s="274"/>
      <c r="AUG46" s="274"/>
      <c r="AUH46" s="274"/>
      <c r="AUI46" s="274"/>
      <c r="AUJ46" s="274"/>
      <c r="AUK46" s="274"/>
      <c r="AUL46" s="274"/>
      <c r="AUM46" s="274"/>
      <c r="AUN46" s="274"/>
      <c r="AUO46" s="274"/>
      <c r="AUP46" s="274"/>
      <c r="AUQ46" s="274"/>
      <c r="AUR46" s="274"/>
      <c r="AUS46" s="274"/>
      <c r="AUT46" s="275"/>
      <c r="AUU46" s="273"/>
      <c r="AUV46" s="274"/>
      <c r="AUW46" s="274"/>
      <c r="AUX46" s="274"/>
      <c r="AUY46" s="274"/>
      <c r="AUZ46" s="274"/>
      <c r="AVA46" s="274"/>
      <c r="AVB46" s="274"/>
      <c r="AVC46" s="274"/>
      <c r="AVD46" s="274"/>
      <c r="AVE46" s="274"/>
      <c r="AVF46" s="274"/>
      <c r="AVG46" s="274"/>
      <c r="AVH46" s="274"/>
      <c r="AVI46" s="274"/>
      <c r="AVJ46" s="274"/>
      <c r="AVK46" s="274"/>
      <c r="AVL46" s="275"/>
      <c r="AVM46" s="273"/>
      <c r="AVN46" s="274"/>
      <c r="AVO46" s="274"/>
      <c r="AVP46" s="274"/>
      <c r="AVQ46" s="274"/>
      <c r="AVR46" s="274"/>
      <c r="AVS46" s="274"/>
      <c r="AVT46" s="274"/>
      <c r="AVU46" s="274"/>
      <c r="AVV46" s="274"/>
      <c r="AVW46" s="274"/>
      <c r="AVX46" s="274"/>
      <c r="AVY46" s="274"/>
      <c r="AVZ46" s="274"/>
      <c r="AWA46" s="274"/>
      <c r="AWB46" s="274"/>
      <c r="AWC46" s="274"/>
      <c r="AWD46" s="275"/>
      <c r="AWE46" s="273"/>
      <c r="AWF46" s="274"/>
      <c r="AWG46" s="274"/>
      <c r="AWH46" s="274"/>
      <c r="AWI46" s="274"/>
      <c r="AWJ46" s="274"/>
      <c r="AWK46" s="274"/>
      <c r="AWL46" s="274"/>
      <c r="AWM46" s="274"/>
      <c r="AWN46" s="274"/>
      <c r="AWO46" s="274"/>
      <c r="AWP46" s="274"/>
      <c r="AWQ46" s="274"/>
      <c r="AWR46" s="274"/>
      <c r="AWS46" s="274"/>
      <c r="AWT46" s="274"/>
      <c r="AWU46" s="274"/>
      <c r="AWV46" s="275"/>
      <c r="AWW46" s="273"/>
      <c r="AWX46" s="274"/>
      <c r="AWY46" s="274"/>
      <c r="AWZ46" s="274"/>
      <c r="AXA46" s="274"/>
      <c r="AXB46" s="274"/>
      <c r="AXC46" s="274"/>
      <c r="AXD46" s="274"/>
      <c r="AXE46" s="274"/>
      <c r="AXF46" s="274"/>
      <c r="AXG46" s="274"/>
      <c r="AXH46" s="274"/>
      <c r="AXI46" s="274"/>
      <c r="AXJ46" s="274"/>
      <c r="AXK46" s="274"/>
      <c r="AXL46" s="274"/>
      <c r="AXM46" s="274"/>
      <c r="AXN46" s="275"/>
      <c r="AXO46" s="273"/>
      <c r="AXP46" s="274"/>
      <c r="AXQ46" s="274"/>
      <c r="AXR46" s="274"/>
      <c r="AXS46" s="274"/>
      <c r="AXT46" s="274"/>
      <c r="AXU46" s="274"/>
      <c r="AXV46" s="274"/>
      <c r="AXW46" s="274"/>
      <c r="AXX46" s="274"/>
      <c r="AXY46" s="274"/>
      <c r="AXZ46" s="274"/>
      <c r="AYA46" s="274"/>
      <c r="AYB46" s="274"/>
      <c r="AYC46" s="274"/>
      <c r="AYD46" s="274"/>
      <c r="AYE46" s="274"/>
      <c r="AYF46" s="275"/>
      <c r="AYG46" s="273"/>
      <c r="AYH46" s="274"/>
      <c r="AYI46" s="274"/>
      <c r="AYJ46" s="274"/>
      <c r="AYK46" s="274"/>
      <c r="AYL46" s="274"/>
      <c r="AYM46" s="274"/>
      <c r="AYN46" s="274"/>
      <c r="AYO46" s="274"/>
      <c r="AYP46" s="274"/>
      <c r="AYQ46" s="274"/>
      <c r="AYR46" s="274"/>
      <c r="AYS46" s="274"/>
      <c r="AYT46" s="274"/>
      <c r="AYU46" s="274"/>
      <c r="AYV46" s="274"/>
      <c r="AYW46" s="274"/>
      <c r="AYX46" s="275"/>
      <c r="AYY46" s="273"/>
      <c r="AYZ46" s="274"/>
      <c r="AZA46" s="274"/>
      <c r="AZB46" s="274"/>
      <c r="AZC46" s="274"/>
      <c r="AZD46" s="274"/>
      <c r="AZE46" s="274"/>
      <c r="AZF46" s="274"/>
      <c r="AZG46" s="274"/>
      <c r="AZH46" s="274"/>
      <c r="AZI46" s="274"/>
      <c r="AZJ46" s="274"/>
      <c r="AZK46" s="274"/>
      <c r="AZL46" s="274"/>
      <c r="AZM46" s="274"/>
      <c r="AZN46" s="274"/>
      <c r="AZO46" s="274"/>
      <c r="AZP46" s="275"/>
      <c r="AZQ46" s="273"/>
      <c r="AZR46" s="274"/>
      <c r="AZS46" s="274"/>
      <c r="AZT46" s="274"/>
      <c r="AZU46" s="274"/>
      <c r="AZV46" s="274"/>
      <c r="AZW46" s="274"/>
      <c r="AZX46" s="274"/>
      <c r="AZY46" s="274"/>
      <c r="AZZ46" s="274"/>
      <c r="BAA46" s="274"/>
      <c r="BAB46" s="274"/>
      <c r="BAC46" s="274"/>
      <c r="BAD46" s="274"/>
      <c r="BAE46" s="274"/>
      <c r="BAF46" s="274"/>
      <c r="BAG46" s="274"/>
      <c r="BAH46" s="275"/>
      <c r="BAI46" s="273"/>
      <c r="BAJ46" s="274"/>
      <c r="BAK46" s="274"/>
      <c r="BAL46" s="274"/>
      <c r="BAM46" s="274"/>
      <c r="BAN46" s="274"/>
      <c r="BAO46" s="274"/>
      <c r="BAP46" s="274"/>
      <c r="BAQ46" s="274"/>
      <c r="BAR46" s="274"/>
      <c r="BAS46" s="274"/>
      <c r="BAT46" s="274"/>
      <c r="BAU46" s="274"/>
      <c r="BAV46" s="274"/>
      <c r="BAW46" s="274"/>
      <c r="BAX46" s="274"/>
      <c r="BAY46" s="274"/>
      <c r="BAZ46" s="275"/>
      <c r="BBA46" s="273"/>
      <c r="BBB46" s="274"/>
      <c r="BBC46" s="274"/>
      <c r="BBD46" s="274"/>
      <c r="BBE46" s="274"/>
      <c r="BBF46" s="274"/>
      <c r="BBG46" s="274"/>
      <c r="BBH46" s="274"/>
      <c r="BBI46" s="274"/>
      <c r="BBJ46" s="274"/>
      <c r="BBK46" s="274"/>
      <c r="BBL46" s="274"/>
      <c r="BBM46" s="274"/>
      <c r="BBN46" s="274"/>
      <c r="BBO46" s="274"/>
      <c r="BBP46" s="274"/>
      <c r="BBQ46" s="274"/>
      <c r="BBR46" s="275"/>
      <c r="BBS46" s="273"/>
      <c r="BBT46" s="274"/>
      <c r="BBU46" s="274"/>
      <c r="BBV46" s="274"/>
      <c r="BBW46" s="274"/>
      <c r="BBX46" s="274"/>
      <c r="BBY46" s="274"/>
      <c r="BBZ46" s="274"/>
      <c r="BCA46" s="274"/>
      <c r="BCB46" s="274"/>
      <c r="BCC46" s="274"/>
      <c r="BCD46" s="274"/>
      <c r="BCE46" s="274"/>
      <c r="BCF46" s="274"/>
      <c r="BCG46" s="274"/>
      <c r="BCH46" s="274"/>
      <c r="BCI46" s="274"/>
      <c r="BCJ46" s="275"/>
      <c r="BCK46" s="273"/>
      <c r="BCL46" s="274"/>
      <c r="BCM46" s="274"/>
      <c r="BCN46" s="274"/>
      <c r="BCO46" s="274"/>
      <c r="BCP46" s="274"/>
      <c r="BCQ46" s="274"/>
      <c r="BCR46" s="274"/>
      <c r="BCS46" s="274"/>
      <c r="BCT46" s="274"/>
      <c r="BCU46" s="274"/>
      <c r="BCV46" s="274"/>
      <c r="BCW46" s="274"/>
      <c r="BCX46" s="274"/>
      <c r="BCY46" s="274"/>
      <c r="BCZ46" s="274"/>
      <c r="BDA46" s="274"/>
      <c r="BDB46" s="275"/>
      <c r="BDC46" s="273"/>
      <c r="BDD46" s="274"/>
      <c r="BDE46" s="274"/>
      <c r="BDF46" s="274"/>
      <c r="BDG46" s="274"/>
      <c r="BDH46" s="274"/>
      <c r="BDI46" s="274"/>
      <c r="BDJ46" s="274"/>
      <c r="BDK46" s="274"/>
      <c r="BDL46" s="274"/>
      <c r="BDM46" s="274"/>
      <c r="BDN46" s="274"/>
      <c r="BDO46" s="274"/>
      <c r="BDP46" s="274"/>
      <c r="BDQ46" s="274"/>
      <c r="BDR46" s="274"/>
      <c r="BDS46" s="274"/>
      <c r="BDT46" s="275"/>
      <c r="BDU46" s="273"/>
      <c r="BDV46" s="274"/>
      <c r="BDW46" s="274"/>
      <c r="BDX46" s="274"/>
      <c r="BDY46" s="274"/>
      <c r="BDZ46" s="274"/>
      <c r="BEA46" s="274"/>
      <c r="BEB46" s="274"/>
      <c r="BEC46" s="274"/>
      <c r="BED46" s="274"/>
      <c r="BEE46" s="274"/>
      <c r="BEF46" s="274"/>
      <c r="BEG46" s="274"/>
      <c r="BEH46" s="274"/>
      <c r="BEI46" s="274"/>
      <c r="BEJ46" s="274"/>
      <c r="BEK46" s="274"/>
      <c r="BEL46" s="275"/>
      <c r="BEM46" s="273"/>
      <c r="BEN46" s="274"/>
      <c r="BEO46" s="274"/>
      <c r="BEP46" s="274"/>
      <c r="BEQ46" s="274"/>
      <c r="BER46" s="274"/>
      <c r="BES46" s="274"/>
      <c r="BET46" s="274"/>
      <c r="BEU46" s="274"/>
      <c r="BEV46" s="274"/>
      <c r="BEW46" s="274"/>
      <c r="BEX46" s="274"/>
      <c r="BEY46" s="274"/>
      <c r="BEZ46" s="274"/>
      <c r="BFA46" s="274"/>
      <c r="BFB46" s="274"/>
      <c r="BFC46" s="274"/>
      <c r="BFD46" s="275"/>
      <c r="BFE46" s="273"/>
      <c r="BFF46" s="274"/>
      <c r="BFG46" s="274"/>
      <c r="BFH46" s="274"/>
      <c r="BFI46" s="274"/>
      <c r="BFJ46" s="274"/>
      <c r="BFK46" s="274"/>
      <c r="BFL46" s="274"/>
      <c r="BFM46" s="274"/>
      <c r="BFN46" s="274"/>
      <c r="BFO46" s="274"/>
      <c r="BFP46" s="274"/>
      <c r="BFQ46" s="274"/>
      <c r="BFR46" s="274"/>
      <c r="BFS46" s="274"/>
      <c r="BFT46" s="274"/>
      <c r="BFU46" s="274"/>
      <c r="BFV46" s="275"/>
      <c r="BFW46" s="273"/>
      <c r="BFX46" s="274"/>
      <c r="BFY46" s="274"/>
      <c r="BFZ46" s="274"/>
      <c r="BGA46" s="274"/>
      <c r="BGB46" s="274"/>
      <c r="BGC46" s="274"/>
      <c r="BGD46" s="274"/>
      <c r="BGE46" s="274"/>
      <c r="BGF46" s="274"/>
      <c r="BGG46" s="274"/>
      <c r="BGH46" s="274"/>
      <c r="BGI46" s="274"/>
      <c r="BGJ46" s="274"/>
      <c r="BGK46" s="274"/>
      <c r="BGL46" s="274"/>
      <c r="BGM46" s="274"/>
      <c r="BGN46" s="275"/>
      <c r="BGO46" s="273"/>
      <c r="BGP46" s="274"/>
      <c r="BGQ46" s="274"/>
      <c r="BGR46" s="274"/>
      <c r="BGS46" s="274"/>
      <c r="BGT46" s="274"/>
      <c r="BGU46" s="274"/>
      <c r="BGV46" s="274"/>
      <c r="BGW46" s="274"/>
      <c r="BGX46" s="274"/>
      <c r="BGY46" s="274"/>
      <c r="BGZ46" s="274"/>
      <c r="BHA46" s="274"/>
      <c r="BHB46" s="274"/>
      <c r="BHC46" s="274"/>
      <c r="BHD46" s="274"/>
      <c r="BHE46" s="274"/>
      <c r="BHF46" s="275"/>
      <c r="BHG46" s="273"/>
      <c r="BHH46" s="274"/>
      <c r="BHI46" s="274"/>
      <c r="BHJ46" s="274"/>
      <c r="BHK46" s="274"/>
      <c r="BHL46" s="274"/>
      <c r="BHM46" s="274"/>
      <c r="BHN46" s="274"/>
      <c r="BHO46" s="274"/>
      <c r="BHP46" s="274"/>
      <c r="BHQ46" s="274"/>
      <c r="BHR46" s="274"/>
      <c r="BHS46" s="274"/>
      <c r="BHT46" s="274"/>
      <c r="BHU46" s="274"/>
      <c r="BHV46" s="274"/>
      <c r="BHW46" s="274"/>
      <c r="BHX46" s="275"/>
      <c r="BHY46" s="273"/>
      <c r="BHZ46" s="274"/>
      <c r="BIA46" s="274"/>
      <c r="BIB46" s="274"/>
      <c r="BIC46" s="274"/>
      <c r="BID46" s="274"/>
      <c r="BIE46" s="274"/>
      <c r="BIF46" s="274"/>
      <c r="BIG46" s="274"/>
      <c r="BIH46" s="274"/>
      <c r="BII46" s="274"/>
      <c r="BIJ46" s="274"/>
      <c r="BIK46" s="274"/>
      <c r="BIL46" s="274"/>
      <c r="BIM46" s="274"/>
      <c r="BIN46" s="274"/>
      <c r="BIO46" s="274"/>
      <c r="BIP46" s="275"/>
      <c r="BIQ46" s="273"/>
      <c r="BIR46" s="274"/>
      <c r="BIS46" s="274"/>
      <c r="BIT46" s="274"/>
      <c r="BIU46" s="274"/>
      <c r="BIV46" s="274"/>
      <c r="BIW46" s="274"/>
      <c r="BIX46" s="274"/>
      <c r="BIY46" s="274"/>
      <c r="BIZ46" s="274"/>
      <c r="BJA46" s="274"/>
      <c r="BJB46" s="274"/>
      <c r="BJC46" s="274"/>
      <c r="BJD46" s="274"/>
      <c r="BJE46" s="274"/>
      <c r="BJF46" s="274"/>
      <c r="BJG46" s="274"/>
      <c r="BJH46" s="275"/>
      <c r="BJI46" s="273"/>
      <c r="BJJ46" s="274"/>
      <c r="BJK46" s="274"/>
      <c r="BJL46" s="274"/>
      <c r="BJM46" s="274"/>
      <c r="BJN46" s="274"/>
      <c r="BJO46" s="274"/>
      <c r="BJP46" s="274"/>
      <c r="BJQ46" s="274"/>
      <c r="BJR46" s="274"/>
      <c r="BJS46" s="274"/>
      <c r="BJT46" s="274"/>
      <c r="BJU46" s="274"/>
      <c r="BJV46" s="274"/>
      <c r="BJW46" s="274"/>
      <c r="BJX46" s="274"/>
      <c r="BJY46" s="274"/>
      <c r="BJZ46" s="275"/>
      <c r="BKA46" s="273"/>
      <c r="BKB46" s="274"/>
      <c r="BKC46" s="274"/>
      <c r="BKD46" s="274"/>
      <c r="BKE46" s="274"/>
      <c r="BKF46" s="274"/>
      <c r="BKG46" s="274"/>
      <c r="BKH46" s="274"/>
      <c r="BKI46" s="274"/>
      <c r="BKJ46" s="274"/>
      <c r="BKK46" s="274"/>
      <c r="BKL46" s="274"/>
      <c r="BKM46" s="274"/>
      <c r="BKN46" s="274"/>
      <c r="BKO46" s="274"/>
      <c r="BKP46" s="274"/>
      <c r="BKQ46" s="274"/>
      <c r="BKR46" s="275"/>
      <c r="BKS46" s="273"/>
      <c r="BKT46" s="274"/>
      <c r="BKU46" s="274"/>
      <c r="BKV46" s="274"/>
      <c r="BKW46" s="274"/>
      <c r="BKX46" s="274"/>
      <c r="BKY46" s="274"/>
      <c r="BKZ46" s="274"/>
      <c r="BLA46" s="274"/>
      <c r="BLB46" s="274"/>
      <c r="BLC46" s="274"/>
      <c r="BLD46" s="274"/>
      <c r="BLE46" s="274"/>
      <c r="BLF46" s="274"/>
      <c r="BLG46" s="274"/>
      <c r="BLH46" s="274"/>
      <c r="BLI46" s="274"/>
      <c r="BLJ46" s="275"/>
      <c r="BLK46" s="273"/>
      <c r="BLL46" s="274"/>
      <c r="BLM46" s="274"/>
      <c r="BLN46" s="274"/>
      <c r="BLO46" s="274"/>
      <c r="BLP46" s="274"/>
      <c r="BLQ46" s="274"/>
      <c r="BLR46" s="274"/>
      <c r="BLS46" s="274"/>
      <c r="BLT46" s="274"/>
      <c r="BLU46" s="274"/>
      <c r="BLV46" s="274"/>
      <c r="BLW46" s="274"/>
      <c r="BLX46" s="274"/>
      <c r="BLY46" s="274"/>
      <c r="BLZ46" s="274"/>
      <c r="BMA46" s="274"/>
      <c r="BMB46" s="275"/>
      <c r="BMC46" s="273"/>
      <c r="BMD46" s="274"/>
      <c r="BME46" s="274"/>
      <c r="BMF46" s="274"/>
      <c r="BMG46" s="274"/>
      <c r="BMH46" s="274"/>
      <c r="BMI46" s="274"/>
      <c r="BMJ46" s="274"/>
      <c r="BMK46" s="274"/>
      <c r="BML46" s="274"/>
      <c r="BMM46" s="274"/>
      <c r="BMN46" s="274"/>
      <c r="BMO46" s="274"/>
      <c r="BMP46" s="274"/>
      <c r="BMQ46" s="274"/>
      <c r="BMR46" s="274"/>
      <c r="BMS46" s="274"/>
      <c r="BMT46" s="275"/>
      <c r="BMU46" s="273"/>
      <c r="BMV46" s="274"/>
      <c r="BMW46" s="274"/>
      <c r="BMX46" s="274"/>
      <c r="BMY46" s="274"/>
      <c r="BMZ46" s="274"/>
      <c r="BNA46" s="274"/>
      <c r="BNB46" s="274"/>
      <c r="BNC46" s="274"/>
      <c r="BND46" s="274"/>
      <c r="BNE46" s="274"/>
      <c r="BNF46" s="274"/>
      <c r="BNG46" s="274"/>
      <c r="BNH46" s="274"/>
      <c r="BNI46" s="274"/>
      <c r="BNJ46" s="274"/>
      <c r="BNK46" s="274"/>
      <c r="BNL46" s="275"/>
      <c r="BNM46" s="273"/>
      <c r="BNN46" s="274"/>
      <c r="BNO46" s="274"/>
      <c r="BNP46" s="274"/>
      <c r="BNQ46" s="274"/>
      <c r="BNR46" s="274"/>
      <c r="BNS46" s="274"/>
      <c r="BNT46" s="274"/>
      <c r="BNU46" s="274"/>
      <c r="BNV46" s="274"/>
      <c r="BNW46" s="274"/>
      <c r="BNX46" s="274"/>
      <c r="BNY46" s="274"/>
      <c r="BNZ46" s="274"/>
      <c r="BOA46" s="274"/>
      <c r="BOB46" s="274"/>
      <c r="BOC46" s="274"/>
      <c r="BOD46" s="275"/>
      <c r="BOE46" s="273"/>
      <c r="BOF46" s="274"/>
      <c r="BOG46" s="274"/>
      <c r="BOH46" s="274"/>
      <c r="BOI46" s="274"/>
      <c r="BOJ46" s="274"/>
      <c r="BOK46" s="274"/>
      <c r="BOL46" s="274"/>
      <c r="BOM46" s="274"/>
      <c r="BON46" s="274"/>
      <c r="BOO46" s="274"/>
      <c r="BOP46" s="274"/>
      <c r="BOQ46" s="274"/>
      <c r="BOR46" s="274"/>
      <c r="BOS46" s="274"/>
      <c r="BOT46" s="274"/>
      <c r="BOU46" s="274"/>
      <c r="BOV46" s="275"/>
      <c r="BOW46" s="273"/>
      <c r="BOX46" s="274"/>
      <c r="BOY46" s="274"/>
      <c r="BOZ46" s="274"/>
      <c r="BPA46" s="274"/>
      <c r="BPB46" s="274"/>
      <c r="BPC46" s="274"/>
      <c r="BPD46" s="274"/>
      <c r="BPE46" s="274"/>
      <c r="BPF46" s="274"/>
      <c r="BPG46" s="274"/>
      <c r="BPH46" s="274"/>
      <c r="BPI46" s="274"/>
      <c r="BPJ46" s="274"/>
      <c r="BPK46" s="274"/>
      <c r="BPL46" s="274"/>
      <c r="BPM46" s="274"/>
      <c r="BPN46" s="275"/>
      <c r="BPO46" s="273"/>
      <c r="BPP46" s="274"/>
      <c r="BPQ46" s="274"/>
      <c r="BPR46" s="274"/>
      <c r="BPS46" s="274"/>
      <c r="BPT46" s="274"/>
      <c r="BPU46" s="274"/>
      <c r="BPV46" s="274"/>
      <c r="BPW46" s="274"/>
      <c r="BPX46" s="274"/>
      <c r="BPY46" s="274"/>
      <c r="BPZ46" s="274"/>
      <c r="BQA46" s="274"/>
      <c r="BQB46" s="274"/>
      <c r="BQC46" s="274"/>
      <c r="BQD46" s="274"/>
      <c r="BQE46" s="274"/>
      <c r="BQF46" s="275"/>
      <c r="BQG46" s="273"/>
      <c r="BQH46" s="274"/>
      <c r="BQI46" s="274"/>
      <c r="BQJ46" s="274"/>
      <c r="BQK46" s="274"/>
      <c r="BQL46" s="274"/>
      <c r="BQM46" s="274"/>
      <c r="BQN46" s="274"/>
      <c r="BQO46" s="274"/>
      <c r="BQP46" s="274"/>
      <c r="BQQ46" s="274"/>
      <c r="BQR46" s="274"/>
      <c r="BQS46" s="274"/>
      <c r="BQT46" s="274"/>
      <c r="BQU46" s="274"/>
      <c r="BQV46" s="274"/>
      <c r="BQW46" s="274"/>
      <c r="BQX46" s="275"/>
      <c r="BQY46" s="273"/>
      <c r="BQZ46" s="274"/>
      <c r="BRA46" s="274"/>
      <c r="BRB46" s="274"/>
      <c r="BRC46" s="274"/>
      <c r="BRD46" s="274"/>
      <c r="BRE46" s="274"/>
      <c r="BRF46" s="274"/>
      <c r="BRG46" s="274"/>
      <c r="BRH46" s="274"/>
      <c r="BRI46" s="274"/>
      <c r="BRJ46" s="274"/>
      <c r="BRK46" s="274"/>
      <c r="BRL46" s="274"/>
      <c r="BRM46" s="274"/>
      <c r="BRN46" s="274"/>
      <c r="BRO46" s="274"/>
      <c r="BRP46" s="275"/>
      <c r="BRQ46" s="273"/>
      <c r="BRR46" s="274"/>
      <c r="BRS46" s="274"/>
      <c r="BRT46" s="274"/>
      <c r="BRU46" s="274"/>
      <c r="BRV46" s="274"/>
      <c r="BRW46" s="274"/>
      <c r="BRX46" s="274"/>
      <c r="BRY46" s="274"/>
      <c r="BRZ46" s="274"/>
      <c r="BSA46" s="274"/>
      <c r="BSB46" s="274"/>
      <c r="BSC46" s="274"/>
      <c r="BSD46" s="274"/>
      <c r="BSE46" s="274"/>
      <c r="BSF46" s="274"/>
      <c r="BSG46" s="274"/>
      <c r="BSH46" s="275"/>
      <c r="BSI46" s="273"/>
      <c r="BSJ46" s="274"/>
      <c r="BSK46" s="274"/>
      <c r="BSL46" s="274"/>
      <c r="BSM46" s="274"/>
      <c r="BSN46" s="274"/>
      <c r="BSO46" s="274"/>
      <c r="BSP46" s="274"/>
      <c r="BSQ46" s="274"/>
      <c r="BSR46" s="274"/>
      <c r="BSS46" s="274"/>
      <c r="BST46" s="274"/>
      <c r="BSU46" s="274"/>
      <c r="BSV46" s="274"/>
      <c r="BSW46" s="274"/>
      <c r="BSX46" s="274"/>
      <c r="BSY46" s="274"/>
      <c r="BSZ46" s="275"/>
      <c r="BTA46" s="273"/>
      <c r="BTB46" s="274"/>
      <c r="BTC46" s="274"/>
      <c r="BTD46" s="274"/>
      <c r="BTE46" s="274"/>
      <c r="BTF46" s="274"/>
      <c r="BTG46" s="274"/>
      <c r="BTH46" s="274"/>
      <c r="BTI46" s="274"/>
      <c r="BTJ46" s="274"/>
      <c r="BTK46" s="274"/>
      <c r="BTL46" s="274"/>
      <c r="BTM46" s="274"/>
      <c r="BTN46" s="274"/>
      <c r="BTO46" s="274"/>
      <c r="BTP46" s="274"/>
      <c r="BTQ46" s="274"/>
      <c r="BTR46" s="275"/>
      <c r="BTS46" s="273"/>
      <c r="BTT46" s="274"/>
      <c r="BTU46" s="274"/>
      <c r="BTV46" s="274"/>
      <c r="BTW46" s="274"/>
      <c r="BTX46" s="274"/>
      <c r="BTY46" s="274"/>
      <c r="BTZ46" s="274"/>
      <c r="BUA46" s="274"/>
      <c r="BUB46" s="274"/>
      <c r="BUC46" s="274"/>
      <c r="BUD46" s="274"/>
      <c r="BUE46" s="274"/>
      <c r="BUF46" s="274"/>
      <c r="BUG46" s="274"/>
      <c r="BUH46" s="274"/>
      <c r="BUI46" s="274"/>
      <c r="BUJ46" s="275"/>
      <c r="BUK46" s="273"/>
      <c r="BUL46" s="274"/>
      <c r="BUM46" s="274"/>
      <c r="BUN46" s="274"/>
      <c r="BUO46" s="274"/>
      <c r="BUP46" s="274"/>
      <c r="BUQ46" s="274"/>
      <c r="BUR46" s="274"/>
      <c r="BUS46" s="274"/>
      <c r="BUT46" s="274"/>
      <c r="BUU46" s="274"/>
      <c r="BUV46" s="274"/>
      <c r="BUW46" s="274"/>
      <c r="BUX46" s="274"/>
      <c r="BUY46" s="274"/>
      <c r="BUZ46" s="274"/>
      <c r="BVA46" s="274"/>
      <c r="BVB46" s="275"/>
      <c r="BVC46" s="273"/>
      <c r="BVD46" s="274"/>
      <c r="BVE46" s="274"/>
      <c r="BVF46" s="274"/>
      <c r="BVG46" s="274"/>
      <c r="BVH46" s="274"/>
      <c r="BVI46" s="274"/>
      <c r="BVJ46" s="274"/>
      <c r="BVK46" s="274"/>
      <c r="BVL46" s="274"/>
      <c r="BVM46" s="274"/>
      <c r="BVN46" s="274"/>
      <c r="BVO46" s="274"/>
      <c r="BVP46" s="274"/>
      <c r="BVQ46" s="274"/>
      <c r="BVR46" s="274"/>
      <c r="BVS46" s="274"/>
      <c r="BVT46" s="275"/>
      <c r="BVU46" s="273"/>
      <c r="BVV46" s="274"/>
      <c r="BVW46" s="274"/>
      <c r="BVX46" s="274"/>
      <c r="BVY46" s="274"/>
      <c r="BVZ46" s="274"/>
      <c r="BWA46" s="274"/>
      <c r="BWB46" s="274"/>
      <c r="BWC46" s="274"/>
      <c r="BWD46" s="274"/>
      <c r="BWE46" s="274"/>
      <c r="BWF46" s="274"/>
      <c r="BWG46" s="274"/>
      <c r="BWH46" s="274"/>
      <c r="BWI46" s="274"/>
      <c r="BWJ46" s="274"/>
      <c r="BWK46" s="274"/>
      <c r="BWL46" s="275"/>
      <c r="BWM46" s="273"/>
      <c r="BWN46" s="274"/>
      <c r="BWO46" s="274"/>
      <c r="BWP46" s="274"/>
      <c r="BWQ46" s="274"/>
      <c r="BWR46" s="274"/>
      <c r="BWS46" s="274"/>
      <c r="BWT46" s="274"/>
      <c r="BWU46" s="274"/>
      <c r="BWV46" s="274"/>
      <c r="BWW46" s="274"/>
      <c r="BWX46" s="274"/>
      <c r="BWY46" s="274"/>
      <c r="BWZ46" s="274"/>
      <c r="BXA46" s="274"/>
      <c r="BXB46" s="274"/>
      <c r="BXC46" s="274"/>
      <c r="BXD46" s="275"/>
      <c r="BXE46" s="273"/>
      <c r="BXF46" s="274"/>
      <c r="BXG46" s="274"/>
      <c r="BXH46" s="274"/>
      <c r="BXI46" s="274"/>
      <c r="BXJ46" s="274"/>
      <c r="BXK46" s="274"/>
      <c r="BXL46" s="274"/>
      <c r="BXM46" s="274"/>
      <c r="BXN46" s="274"/>
      <c r="BXO46" s="274"/>
      <c r="BXP46" s="274"/>
      <c r="BXQ46" s="274"/>
      <c r="BXR46" s="274"/>
      <c r="BXS46" s="274"/>
      <c r="BXT46" s="274"/>
      <c r="BXU46" s="274"/>
      <c r="BXV46" s="275"/>
      <c r="BXW46" s="273"/>
      <c r="BXX46" s="274"/>
      <c r="BXY46" s="274"/>
      <c r="BXZ46" s="274"/>
      <c r="BYA46" s="274"/>
      <c r="BYB46" s="274"/>
      <c r="BYC46" s="274"/>
      <c r="BYD46" s="274"/>
      <c r="BYE46" s="274"/>
      <c r="BYF46" s="274"/>
      <c r="BYG46" s="274"/>
      <c r="BYH46" s="274"/>
      <c r="BYI46" s="274"/>
      <c r="BYJ46" s="274"/>
      <c r="BYK46" s="274"/>
      <c r="BYL46" s="274"/>
      <c r="BYM46" s="274"/>
      <c r="BYN46" s="275"/>
      <c r="BYO46" s="273"/>
      <c r="BYP46" s="274"/>
      <c r="BYQ46" s="274"/>
      <c r="BYR46" s="274"/>
      <c r="BYS46" s="274"/>
      <c r="BYT46" s="274"/>
      <c r="BYU46" s="274"/>
      <c r="BYV46" s="274"/>
      <c r="BYW46" s="274"/>
      <c r="BYX46" s="274"/>
      <c r="BYY46" s="274"/>
      <c r="BYZ46" s="274"/>
      <c r="BZA46" s="274"/>
      <c r="BZB46" s="274"/>
      <c r="BZC46" s="274"/>
      <c r="BZD46" s="274"/>
      <c r="BZE46" s="274"/>
      <c r="BZF46" s="275"/>
      <c r="BZG46" s="273"/>
      <c r="BZH46" s="274"/>
      <c r="BZI46" s="274"/>
      <c r="BZJ46" s="274"/>
      <c r="BZK46" s="274"/>
      <c r="BZL46" s="274"/>
      <c r="BZM46" s="274"/>
      <c r="BZN46" s="274"/>
      <c r="BZO46" s="274"/>
      <c r="BZP46" s="274"/>
      <c r="BZQ46" s="274"/>
      <c r="BZR46" s="274"/>
      <c r="BZS46" s="274"/>
      <c r="BZT46" s="274"/>
      <c r="BZU46" s="274"/>
      <c r="BZV46" s="274"/>
      <c r="BZW46" s="274"/>
      <c r="BZX46" s="275"/>
      <c r="BZY46" s="273"/>
      <c r="BZZ46" s="274"/>
      <c r="CAA46" s="274"/>
      <c r="CAB46" s="274"/>
      <c r="CAC46" s="274"/>
      <c r="CAD46" s="274"/>
      <c r="CAE46" s="274"/>
      <c r="CAF46" s="274"/>
      <c r="CAG46" s="274"/>
      <c r="CAH46" s="274"/>
      <c r="CAI46" s="274"/>
      <c r="CAJ46" s="274"/>
      <c r="CAK46" s="274"/>
      <c r="CAL46" s="274"/>
      <c r="CAM46" s="274"/>
      <c r="CAN46" s="274"/>
      <c r="CAO46" s="274"/>
      <c r="CAP46" s="275"/>
      <c r="CAQ46" s="273"/>
      <c r="CAR46" s="274"/>
      <c r="CAS46" s="274"/>
      <c r="CAT46" s="274"/>
      <c r="CAU46" s="274"/>
      <c r="CAV46" s="274"/>
      <c r="CAW46" s="274"/>
      <c r="CAX46" s="274"/>
      <c r="CAY46" s="274"/>
      <c r="CAZ46" s="274"/>
      <c r="CBA46" s="274"/>
      <c r="CBB46" s="274"/>
      <c r="CBC46" s="274"/>
      <c r="CBD46" s="274"/>
      <c r="CBE46" s="274"/>
      <c r="CBF46" s="274"/>
      <c r="CBG46" s="274"/>
      <c r="CBH46" s="275"/>
      <c r="CBI46" s="273"/>
      <c r="CBJ46" s="274"/>
      <c r="CBK46" s="274"/>
      <c r="CBL46" s="274"/>
      <c r="CBM46" s="274"/>
      <c r="CBN46" s="274"/>
      <c r="CBO46" s="274"/>
      <c r="CBP46" s="274"/>
      <c r="CBQ46" s="274"/>
      <c r="CBR46" s="274"/>
      <c r="CBS46" s="274"/>
      <c r="CBT46" s="274"/>
      <c r="CBU46" s="274"/>
      <c r="CBV46" s="274"/>
      <c r="CBW46" s="274"/>
      <c r="CBX46" s="274"/>
      <c r="CBY46" s="274"/>
      <c r="CBZ46" s="275"/>
      <c r="CCA46" s="273"/>
      <c r="CCB46" s="274"/>
      <c r="CCC46" s="274"/>
      <c r="CCD46" s="274"/>
      <c r="CCE46" s="274"/>
      <c r="CCF46" s="274"/>
      <c r="CCG46" s="274"/>
      <c r="CCH46" s="274"/>
      <c r="CCI46" s="274"/>
      <c r="CCJ46" s="274"/>
      <c r="CCK46" s="274"/>
      <c r="CCL46" s="274"/>
      <c r="CCM46" s="274"/>
      <c r="CCN46" s="274"/>
      <c r="CCO46" s="274"/>
      <c r="CCP46" s="274"/>
      <c r="CCQ46" s="274"/>
      <c r="CCR46" s="275"/>
      <c r="CCS46" s="273"/>
      <c r="CCT46" s="274"/>
      <c r="CCU46" s="274"/>
      <c r="CCV46" s="274"/>
      <c r="CCW46" s="274"/>
      <c r="CCX46" s="274"/>
      <c r="CCY46" s="274"/>
      <c r="CCZ46" s="274"/>
      <c r="CDA46" s="274"/>
      <c r="CDB46" s="274"/>
      <c r="CDC46" s="274"/>
      <c r="CDD46" s="274"/>
      <c r="CDE46" s="274"/>
      <c r="CDF46" s="274"/>
      <c r="CDG46" s="274"/>
      <c r="CDH46" s="274"/>
      <c r="CDI46" s="274"/>
      <c r="CDJ46" s="275"/>
      <c r="CDK46" s="273"/>
      <c r="CDL46" s="274"/>
      <c r="CDM46" s="274"/>
      <c r="CDN46" s="274"/>
      <c r="CDO46" s="274"/>
      <c r="CDP46" s="274"/>
      <c r="CDQ46" s="274"/>
      <c r="CDR46" s="274"/>
      <c r="CDS46" s="274"/>
      <c r="CDT46" s="274"/>
      <c r="CDU46" s="274"/>
      <c r="CDV46" s="274"/>
      <c r="CDW46" s="274"/>
      <c r="CDX46" s="274"/>
      <c r="CDY46" s="274"/>
      <c r="CDZ46" s="274"/>
      <c r="CEA46" s="274"/>
      <c r="CEB46" s="275"/>
      <c r="CEC46" s="273"/>
      <c r="CED46" s="274"/>
      <c r="CEE46" s="274"/>
      <c r="CEF46" s="274"/>
      <c r="CEG46" s="274"/>
      <c r="CEH46" s="274"/>
      <c r="CEI46" s="274"/>
      <c r="CEJ46" s="274"/>
      <c r="CEK46" s="274"/>
      <c r="CEL46" s="274"/>
      <c r="CEM46" s="274"/>
      <c r="CEN46" s="274"/>
      <c r="CEO46" s="274"/>
      <c r="CEP46" s="274"/>
      <c r="CEQ46" s="274"/>
      <c r="CER46" s="274"/>
      <c r="CES46" s="274"/>
      <c r="CET46" s="275"/>
      <c r="CEU46" s="273"/>
      <c r="CEV46" s="274"/>
      <c r="CEW46" s="274"/>
      <c r="CEX46" s="274"/>
      <c r="CEY46" s="274"/>
      <c r="CEZ46" s="274"/>
      <c r="CFA46" s="274"/>
      <c r="CFB46" s="274"/>
      <c r="CFC46" s="274"/>
      <c r="CFD46" s="274"/>
      <c r="CFE46" s="274"/>
      <c r="CFF46" s="274"/>
      <c r="CFG46" s="274"/>
      <c r="CFH46" s="274"/>
      <c r="CFI46" s="274"/>
      <c r="CFJ46" s="274"/>
      <c r="CFK46" s="274"/>
      <c r="CFL46" s="275"/>
      <c r="CFM46" s="273"/>
      <c r="CFN46" s="274"/>
      <c r="CFO46" s="274"/>
      <c r="CFP46" s="274"/>
      <c r="CFQ46" s="274"/>
      <c r="CFR46" s="274"/>
      <c r="CFS46" s="274"/>
      <c r="CFT46" s="274"/>
      <c r="CFU46" s="274"/>
      <c r="CFV46" s="274"/>
      <c r="CFW46" s="274"/>
      <c r="CFX46" s="274"/>
      <c r="CFY46" s="274"/>
      <c r="CFZ46" s="274"/>
      <c r="CGA46" s="274"/>
      <c r="CGB46" s="274"/>
      <c r="CGC46" s="274"/>
      <c r="CGD46" s="275"/>
      <c r="CGE46" s="273"/>
      <c r="CGF46" s="274"/>
      <c r="CGG46" s="274"/>
      <c r="CGH46" s="274"/>
      <c r="CGI46" s="274"/>
      <c r="CGJ46" s="274"/>
      <c r="CGK46" s="274"/>
      <c r="CGL46" s="274"/>
      <c r="CGM46" s="274"/>
      <c r="CGN46" s="274"/>
      <c r="CGO46" s="274"/>
      <c r="CGP46" s="274"/>
      <c r="CGQ46" s="274"/>
      <c r="CGR46" s="274"/>
      <c r="CGS46" s="274"/>
      <c r="CGT46" s="274"/>
      <c r="CGU46" s="274"/>
      <c r="CGV46" s="275"/>
      <c r="CGW46" s="273"/>
      <c r="CGX46" s="274"/>
      <c r="CGY46" s="274"/>
      <c r="CGZ46" s="274"/>
      <c r="CHA46" s="274"/>
      <c r="CHB46" s="274"/>
      <c r="CHC46" s="274"/>
      <c r="CHD46" s="274"/>
      <c r="CHE46" s="274"/>
      <c r="CHF46" s="274"/>
      <c r="CHG46" s="274"/>
      <c r="CHH46" s="274"/>
      <c r="CHI46" s="274"/>
      <c r="CHJ46" s="274"/>
      <c r="CHK46" s="274"/>
      <c r="CHL46" s="274"/>
      <c r="CHM46" s="274"/>
      <c r="CHN46" s="275"/>
      <c r="CHO46" s="273"/>
      <c r="CHP46" s="274"/>
      <c r="CHQ46" s="274"/>
      <c r="CHR46" s="274"/>
      <c r="CHS46" s="274"/>
      <c r="CHT46" s="274"/>
      <c r="CHU46" s="274"/>
      <c r="CHV46" s="274"/>
      <c r="CHW46" s="274"/>
      <c r="CHX46" s="274"/>
      <c r="CHY46" s="274"/>
      <c r="CHZ46" s="274"/>
      <c r="CIA46" s="274"/>
      <c r="CIB46" s="274"/>
      <c r="CIC46" s="274"/>
      <c r="CID46" s="274"/>
      <c r="CIE46" s="274"/>
      <c r="CIF46" s="275"/>
      <c r="CIG46" s="273"/>
      <c r="CIH46" s="274"/>
      <c r="CII46" s="274"/>
      <c r="CIJ46" s="274"/>
      <c r="CIK46" s="274"/>
      <c r="CIL46" s="274"/>
      <c r="CIM46" s="274"/>
      <c r="CIN46" s="274"/>
      <c r="CIO46" s="274"/>
      <c r="CIP46" s="274"/>
      <c r="CIQ46" s="274"/>
      <c r="CIR46" s="274"/>
      <c r="CIS46" s="274"/>
      <c r="CIT46" s="274"/>
      <c r="CIU46" s="274"/>
      <c r="CIV46" s="274"/>
      <c r="CIW46" s="274"/>
      <c r="CIX46" s="275"/>
      <c r="CIY46" s="273"/>
      <c r="CIZ46" s="274"/>
      <c r="CJA46" s="274"/>
      <c r="CJB46" s="274"/>
      <c r="CJC46" s="274"/>
      <c r="CJD46" s="274"/>
      <c r="CJE46" s="274"/>
      <c r="CJF46" s="274"/>
      <c r="CJG46" s="274"/>
      <c r="CJH46" s="274"/>
      <c r="CJI46" s="274"/>
      <c r="CJJ46" s="274"/>
      <c r="CJK46" s="274"/>
      <c r="CJL46" s="274"/>
      <c r="CJM46" s="274"/>
      <c r="CJN46" s="274"/>
      <c r="CJO46" s="274"/>
      <c r="CJP46" s="275"/>
      <c r="CJQ46" s="273"/>
      <c r="CJR46" s="274"/>
      <c r="CJS46" s="274"/>
      <c r="CJT46" s="274"/>
      <c r="CJU46" s="274"/>
      <c r="CJV46" s="274"/>
      <c r="CJW46" s="274"/>
      <c r="CJX46" s="274"/>
      <c r="CJY46" s="274"/>
      <c r="CJZ46" s="274"/>
      <c r="CKA46" s="274"/>
      <c r="CKB46" s="274"/>
      <c r="CKC46" s="274"/>
      <c r="CKD46" s="274"/>
      <c r="CKE46" s="274"/>
      <c r="CKF46" s="274"/>
      <c r="CKG46" s="274"/>
      <c r="CKH46" s="275"/>
      <c r="CKI46" s="273"/>
      <c r="CKJ46" s="274"/>
      <c r="CKK46" s="274"/>
      <c r="CKL46" s="274"/>
      <c r="CKM46" s="274"/>
      <c r="CKN46" s="274"/>
      <c r="CKO46" s="274"/>
      <c r="CKP46" s="274"/>
      <c r="CKQ46" s="274"/>
      <c r="CKR46" s="274"/>
      <c r="CKS46" s="274"/>
      <c r="CKT46" s="274"/>
      <c r="CKU46" s="274"/>
      <c r="CKV46" s="274"/>
      <c r="CKW46" s="274"/>
      <c r="CKX46" s="274"/>
      <c r="CKY46" s="274"/>
      <c r="CKZ46" s="275"/>
      <c r="CLA46" s="273"/>
      <c r="CLB46" s="274"/>
      <c r="CLC46" s="274"/>
      <c r="CLD46" s="274"/>
      <c r="CLE46" s="274"/>
      <c r="CLF46" s="274"/>
      <c r="CLG46" s="274"/>
      <c r="CLH46" s="274"/>
      <c r="CLI46" s="274"/>
      <c r="CLJ46" s="274"/>
      <c r="CLK46" s="274"/>
      <c r="CLL46" s="274"/>
      <c r="CLM46" s="274"/>
      <c r="CLN46" s="274"/>
      <c r="CLO46" s="274"/>
      <c r="CLP46" s="274"/>
      <c r="CLQ46" s="274"/>
      <c r="CLR46" s="275"/>
      <c r="CLS46" s="273"/>
      <c r="CLT46" s="274"/>
      <c r="CLU46" s="274"/>
      <c r="CLV46" s="274"/>
      <c r="CLW46" s="274"/>
      <c r="CLX46" s="274"/>
      <c r="CLY46" s="274"/>
      <c r="CLZ46" s="274"/>
      <c r="CMA46" s="274"/>
      <c r="CMB46" s="274"/>
      <c r="CMC46" s="274"/>
      <c r="CMD46" s="274"/>
      <c r="CME46" s="274"/>
      <c r="CMF46" s="274"/>
      <c r="CMG46" s="274"/>
      <c r="CMH46" s="274"/>
      <c r="CMI46" s="274"/>
      <c r="CMJ46" s="275"/>
      <c r="CMK46" s="273"/>
      <c r="CML46" s="274"/>
      <c r="CMM46" s="274"/>
      <c r="CMN46" s="274"/>
      <c r="CMO46" s="274"/>
      <c r="CMP46" s="274"/>
      <c r="CMQ46" s="274"/>
      <c r="CMR46" s="274"/>
      <c r="CMS46" s="274"/>
      <c r="CMT46" s="274"/>
      <c r="CMU46" s="274"/>
      <c r="CMV46" s="274"/>
      <c r="CMW46" s="274"/>
      <c r="CMX46" s="274"/>
      <c r="CMY46" s="274"/>
      <c r="CMZ46" s="274"/>
      <c r="CNA46" s="274"/>
      <c r="CNB46" s="275"/>
      <c r="CNC46" s="273"/>
      <c r="CND46" s="274"/>
      <c r="CNE46" s="274"/>
      <c r="CNF46" s="274"/>
      <c r="CNG46" s="274"/>
      <c r="CNH46" s="274"/>
      <c r="CNI46" s="274"/>
      <c r="CNJ46" s="274"/>
      <c r="CNK46" s="274"/>
      <c r="CNL46" s="274"/>
      <c r="CNM46" s="274"/>
      <c r="CNN46" s="274"/>
      <c r="CNO46" s="274"/>
      <c r="CNP46" s="274"/>
      <c r="CNQ46" s="274"/>
      <c r="CNR46" s="274"/>
      <c r="CNS46" s="274"/>
      <c r="CNT46" s="275"/>
      <c r="CNU46" s="273"/>
      <c r="CNV46" s="274"/>
      <c r="CNW46" s="274"/>
      <c r="CNX46" s="274"/>
      <c r="CNY46" s="274"/>
      <c r="CNZ46" s="274"/>
      <c r="COA46" s="274"/>
      <c r="COB46" s="274"/>
      <c r="COC46" s="274"/>
      <c r="COD46" s="274"/>
      <c r="COE46" s="274"/>
      <c r="COF46" s="274"/>
      <c r="COG46" s="274"/>
      <c r="COH46" s="274"/>
      <c r="COI46" s="274"/>
      <c r="COJ46" s="274"/>
      <c r="COK46" s="274"/>
      <c r="COL46" s="275"/>
      <c r="COM46" s="273"/>
      <c r="CON46" s="274"/>
      <c r="COO46" s="274"/>
      <c r="COP46" s="274"/>
      <c r="COQ46" s="274"/>
      <c r="COR46" s="274"/>
      <c r="COS46" s="274"/>
      <c r="COT46" s="274"/>
      <c r="COU46" s="274"/>
      <c r="COV46" s="274"/>
      <c r="COW46" s="274"/>
      <c r="COX46" s="274"/>
      <c r="COY46" s="274"/>
      <c r="COZ46" s="274"/>
      <c r="CPA46" s="274"/>
      <c r="CPB46" s="274"/>
      <c r="CPC46" s="274"/>
      <c r="CPD46" s="275"/>
      <c r="CPE46" s="273"/>
      <c r="CPF46" s="274"/>
      <c r="CPG46" s="274"/>
      <c r="CPH46" s="274"/>
      <c r="CPI46" s="274"/>
      <c r="CPJ46" s="274"/>
      <c r="CPK46" s="274"/>
      <c r="CPL46" s="274"/>
      <c r="CPM46" s="274"/>
      <c r="CPN46" s="274"/>
      <c r="CPO46" s="274"/>
      <c r="CPP46" s="274"/>
      <c r="CPQ46" s="274"/>
      <c r="CPR46" s="274"/>
      <c r="CPS46" s="274"/>
      <c r="CPT46" s="274"/>
      <c r="CPU46" s="274"/>
      <c r="CPV46" s="275"/>
      <c r="CPW46" s="273"/>
      <c r="CPX46" s="274"/>
      <c r="CPY46" s="274"/>
      <c r="CPZ46" s="274"/>
      <c r="CQA46" s="274"/>
      <c r="CQB46" s="274"/>
      <c r="CQC46" s="274"/>
      <c r="CQD46" s="274"/>
      <c r="CQE46" s="274"/>
      <c r="CQF46" s="274"/>
      <c r="CQG46" s="274"/>
      <c r="CQH46" s="274"/>
      <c r="CQI46" s="274"/>
      <c r="CQJ46" s="274"/>
      <c r="CQK46" s="274"/>
      <c r="CQL46" s="274"/>
      <c r="CQM46" s="274"/>
      <c r="CQN46" s="275"/>
      <c r="CQO46" s="273"/>
      <c r="CQP46" s="274"/>
      <c r="CQQ46" s="274"/>
      <c r="CQR46" s="274"/>
      <c r="CQS46" s="274"/>
      <c r="CQT46" s="274"/>
      <c r="CQU46" s="274"/>
      <c r="CQV46" s="274"/>
      <c r="CQW46" s="274"/>
      <c r="CQX46" s="274"/>
      <c r="CQY46" s="274"/>
      <c r="CQZ46" s="274"/>
      <c r="CRA46" s="274"/>
      <c r="CRB46" s="274"/>
      <c r="CRC46" s="274"/>
      <c r="CRD46" s="274"/>
      <c r="CRE46" s="274"/>
      <c r="CRF46" s="275"/>
      <c r="CRG46" s="273"/>
      <c r="CRH46" s="274"/>
      <c r="CRI46" s="274"/>
      <c r="CRJ46" s="274"/>
      <c r="CRK46" s="274"/>
      <c r="CRL46" s="274"/>
      <c r="CRM46" s="274"/>
      <c r="CRN46" s="274"/>
      <c r="CRO46" s="274"/>
      <c r="CRP46" s="274"/>
      <c r="CRQ46" s="274"/>
      <c r="CRR46" s="274"/>
      <c r="CRS46" s="274"/>
      <c r="CRT46" s="274"/>
      <c r="CRU46" s="274"/>
      <c r="CRV46" s="274"/>
      <c r="CRW46" s="274"/>
      <c r="CRX46" s="275"/>
      <c r="CRY46" s="273"/>
      <c r="CRZ46" s="274"/>
      <c r="CSA46" s="274"/>
      <c r="CSB46" s="274"/>
      <c r="CSC46" s="274"/>
      <c r="CSD46" s="274"/>
      <c r="CSE46" s="274"/>
      <c r="CSF46" s="274"/>
      <c r="CSG46" s="274"/>
      <c r="CSH46" s="274"/>
      <c r="CSI46" s="274"/>
      <c r="CSJ46" s="274"/>
      <c r="CSK46" s="274"/>
      <c r="CSL46" s="274"/>
      <c r="CSM46" s="274"/>
      <c r="CSN46" s="274"/>
      <c r="CSO46" s="274"/>
      <c r="CSP46" s="275"/>
      <c r="CSQ46" s="273"/>
      <c r="CSR46" s="274"/>
      <c r="CSS46" s="274"/>
      <c r="CST46" s="274"/>
      <c r="CSU46" s="274"/>
      <c r="CSV46" s="274"/>
      <c r="CSW46" s="274"/>
      <c r="CSX46" s="274"/>
      <c r="CSY46" s="274"/>
      <c r="CSZ46" s="274"/>
      <c r="CTA46" s="274"/>
      <c r="CTB46" s="274"/>
      <c r="CTC46" s="274"/>
      <c r="CTD46" s="274"/>
      <c r="CTE46" s="274"/>
      <c r="CTF46" s="274"/>
      <c r="CTG46" s="274"/>
      <c r="CTH46" s="275"/>
      <c r="CTI46" s="273"/>
      <c r="CTJ46" s="274"/>
      <c r="CTK46" s="274"/>
      <c r="CTL46" s="274"/>
      <c r="CTM46" s="274"/>
      <c r="CTN46" s="274"/>
      <c r="CTO46" s="274"/>
      <c r="CTP46" s="274"/>
      <c r="CTQ46" s="274"/>
      <c r="CTR46" s="274"/>
      <c r="CTS46" s="274"/>
      <c r="CTT46" s="274"/>
      <c r="CTU46" s="274"/>
      <c r="CTV46" s="274"/>
      <c r="CTW46" s="274"/>
      <c r="CTX46" s="274"/>
      <c r="CTY46" s="274"/>
      <c r="CTZ46" s="275"/>
      <c r="CUA46" s="273"/>
      <c r="CUB46" s="274"/>
      <c r="CUC46" s="274"/>
      <c r="CUD46" s="274"/>
      <c r="CUE46" s="274"/>
      <c r="CUF46" s="274"/>
      <c r="CUG46" s="274"/>
      <c r="CUH46" s="274"/>
      <c r="CUI46" s="274"/>
      <c r="CUJ46" s="274"/>
      <c r="CUK46" s="274"/>
      <c r="CUL46" s="274"/>
      <c r="CUM46" s="274"/>
      <c r="CUN46" s="274"/>
      <c r="CUO46" s="274"/>
      <c r="CUP46" s="274"/>
      <c r="CUQ46" s="274"/>
      <c r="CUR46" s="275"/>
      <c r="CUS46" s="273"/>
      <c r="CUT46" s="274"/>
      <c r="CUU46" s="274"/>
      <c r="CUV46" s="274"/>
      <c r="CUW46" s="274"/>
      <c r="CUX46" s="274"/>
      <c r="CUY46" s="274"/>
      <c r="CUZ46" s="274"/>
      <c r="CVA46" s="274"/>
      <c r="CVB46" s="274"/>
      <c r="CVC46" s="274"/>
      <c r="CVD46" s="274"/>
      <c r="CVE46" s="274"/>
      <c r="CVF46" s="274"/>
      <c r="CVG46" s="274"/>
      <c r="CVH46" s="274"/>
      <c r="CVI46" s="274"/>
      <c r="CVJ46" s="275"/>
      <c r="CVK46" s="273"/>
      <c r="CVL46" s="274"/>
      <c r="CVM46" s="274"/>
      <c r="CVN46" s="274"/>
      <c r="CVO46" s="274"/>
      <c r="CVP46" s="274"/>
      <c r="CVQ46" s="274"/>
      <c r="CVR46" s="274"/>
      <c r="CVS46" s="274"/>
      <c r="CVT46" s="274"/>
      <c r="CVU46" s="274"/>
      <c r="CVV46" s="274"/>
      <c r="CVW46" s="274"/>
      <c r="CVX46" s="274"/>
      <c r="CVY46" s="274"/>
      <c r="CVZ46" s="274"/>
      <c r="CWA46" s="274"/>
      <c r="CWB46" s="275"/>
      <c r="CWC46" s="273"/>
      <c r="CWD46" s="274"/>
      <c r="CWE46" s="274"/>
      <c r="CWF46" s="274"/>
      <c r="CWG46" s="274"/>
      <c r="CWH46" s="274"/>
      <c r="CWI46" s="274"/>
      <c r="CWJ46" s="274"/>
      <c r="CWK46" s="274"/>
      <c r="CWL46" s="274"/>
      <c r="CWM46" s="274"/>
      <c r="CWN46" s="274"/>
      <c r="CWO46" s="274"/>
      <c r="CWP46" s="274"/>
      <c r="CWQ46" s="274"/>
      <c r="CWR46" s="274"/>
      <c r="CWS46" s="274"/>
      <c r="CWT46" s="275"/>
      <c r="CWU46" s="273"/>
      <c r="CWV46" s="274"/>
      <c r="CWW46" s="274"/>
      <c r="CWX46" s="274"/>
      <c r="CWY46" s="274"/>
      <c r="CWZ46" s="274"/>
      <c r="CXA46" s="274"/>
      <c r="CXB46" s="274"/>
      <c r="CXC46" s="274"/>
      <c r="CXD46" s="274"/>
      <c r="CXE46" s="274"/>
      <c r="CXF46" s="274"/>
      <c r="CXG46" s="274"/>
      <c r="CXH46" s="274"/>
      <c r="CXI46" s="274"/>
      <c r="CXJ46" s="274"/>
      <c r="CXK46" s="274"/>
      <c r="CXL46" s="275"/>
      <c r="CXM46" s="273"/>
      <c r="CXN46" s="274"/>
      <c r="CXO46" s="274"/>
      <c r="CXP46" s="274"/>
      <c r="CXQ46" s="274"/>
      <c r="CXR46" s="274"/>
      <c r="CXS46" s="274"/>
      <c r="CXT46" s="274"/>
      <c r="CXU46" s="274"/>
      <c r="CXV46" s="274"/>
      <c r="CXW46" s="274"/>
      <c r="CXX46" s="274"/>
      <c r="CXY46" s="274"/>
      <c r="CXZ46" s="274"/>
      <c r="CYA46" s="274"/>
      <c r="CYB46" s="274"/>
      <c r="CYC46" s="274"/>
      <c r="CYD46" s="275"/>
      <c r="CYE46" s="273"/>
      <c r="CYF46" s="274"/>
      <c r="CYG46" s="274"/>
      <c r="CYH46" s="274"/>
      <c r="CYI46" s="274"/>
      <c r="CYJ46" s="274"/>
      <c r="CYK46" s="274"/>
      <c r="CYL46" s="274"/>
      <c r="CYM46" s="274"/>
      <c r="CYN46" s="274"/>
      <c r="CYO46" s="274"/>
      <c r="CYP46" s="274"/>
      <c r="CYQ46" s="274"/>
      <c r="CYR46" s="274"/>
      <c r="CYS46" s="274"/>
      <c r="CYT46" s="274"/>
      <c r="CYU46" s="274"/>
      <c r="CYV46" s="275"/>
      <c r="CYW46" s="273"/>
      <c r="CYX46" s="274"/>
      <c r="CYY46" s="274"/>
      <c r="CYZ46" s="274"/>
      <c r="CZA46" s="274"/>
      <c r="CZB46" s="274"/>
      <c r="CZC46" s="274"/>
      <c r="CZD46" s="274"/>
      <c r="CZE46" s="274"/>
      <c r="CZF46" s="274"/>
      <c r="CZG46" s="274"/>
      <c r="CZH46" s="274"/>
      <c r="CZI46" s="274"/>
      <c r="CZJ46" s="274"/>
      <c r="CZK46" s="274"/>
      <c r="CZL46" s="274"/>
      <c r="CZM46" s="274"/>
      <c r="CZN46" s="275"/>
      <c r="CZO46" s="273"/>
      <c r="CZP46" s="274"/>
      <c r="CZQ46" s="274"/>
      <c r="CZR46" s="274"/>
      <c r="CZS46" s="274"/>
      <c r="CZT46" s="274"/>
      <c r="CZU46" s="274"/>
      <c r="CZV46" s="274"/>
      <c r="CZW46" s="274"/>
      <c r="CZX46" s="274"/>
      <c r="CZY46" s="274"/>
      <c r="CZZ46" s="274"/>
      <c r="DAA46" s="274"/>
      <c r="DAB46" s="274"/>
      <c r="DAC46" s="274"/>
      <c r="DAD46" s="274"/>
      <c r="DAE46" s="274"/>
      <c r="DAF46" s="275"/>
      <c r="DAG46" s="273"/>
      <c r="DAH46" s="274"/>
      <c r="DAI46" s="274"/>
      <c r="DAJ46" s="274"/>
      <c r="DAK46" s="274"/>
      <c r="DAL46" s="274"/>
      <c r="DAM46" s="274"/>
      <c r="DAN46" s="274"/>
      <c r="DAO46" s="274"/>
      <c r="DAP46" s="274"/>
      <c r="DAQ46" s="274"/>
      <c r="DAR46" s="274"/>
      <c r="DAS46" s="274"/>
      <c r="DAT46" s="274"/>
      <c r="DAU46" s="274"/>
      <c r="DAV46" s="274"/>
      <c r="DAW46" s="274"/>
      <c r="DAX46" s="275"/>
      <c r="DAY46" s="273"/>
      <c r="DAZ46" s="274"/>
      <c r="DBA46" s="274"/>
      <c r="DBB46" s="274"/>
      <c r="DBC46" s="274"/>
      <c r="DBD46" s="274"/>
      <c r="DBE46" s="274"/>
      <c r="DBF46" s="274"/>
      <c r="DBG46" s="274"/>
      <c r="DBH46" s="274"/>
      <c r="DBI46" s="274"/>
      <c r="DBJ46" s="274"/>
      <c r="DBK46" s="274"/>
      <c r="DBL46" s="274"/>
      <c r="DBM46" s="274"/>
      <c r="DBN46" s="274"/>
      <c r="DBO46" s="274"/>
      <c r="DBP46" s="275"/>
      <c r="DBQ46" s="273"/>
      <c r="DBR46" s="274"/>
      <c r="DBS46" s="274"/>
      <c r="DBT46" s="274"/>
      <c r="DBU46" s="274"/>
      <c r="DBV46" s="274"/>
      <c r="DBW46" s="274"/>
      <c r="DBX46" s="274"/>
      <c r="DBY46" s="274"/>
      <c r="DBZ46" s="274"/>
      <c r="DCA46" s="274"/>
      <c r="DCB46" s="274"/>
      <c r="DCC46" s="274"/>
      <c r="DCD46" s="274"/>
      <c r="DCE46" s="274"/>
      <c r="DCF46" s="274"/>
      <c r="DCG46" s="274"/>
      <c r="DCH46" s="275"/>
      <c r="DCI46" s="273"/>
      <c r="DCJ46" s="274"/>
      <c r="DCK46" s="274"/>
      <c r="DCL46" s="274"/>
      <c r="DCM46" s="274"/>
      <c r="DCN46" s="274"/>
      <c r="DCO46" s="274"/>
      <c r="DCP46" s="274"/>
      <c r="DCQ46" s="274"/>
      <c r="DCR46" s="274"/>
      <c r="DCS46" s="274"/>
      <c r="DCT46" s="274"/>
      <c r="DCU46" s="274"/>
      <c r="DCV46" s="274"/>
      <c r="DCW46" s="274"/>
      <c r="DCX46" s="274"/>
      <c r="DCY46" s="274"/>
      <c r="DCZ46" s="275"/>
      <c r="DDA46" s="273"/>
      <c r="DDB46" s="274"/>
      <c r="DDC46" s="274"/>
      <c r="DDD46" s="274"/>
      <c r="DDE46" s="274"/>
      <c r="DDF46" s="274"/>
      <c r="DDG46" s="274"/>
      <c r="DDH46" s="274"/>
      <c r="DDI46" s="274"/>
      <c r="DDJ46" s="274"/>
      <c r="DDK46" s="274"/>
      <c r="DDL46" s="274"/>
      <c r="DDM46" s="274"/>
      <c r="DDN46" s="274"/>
      <c r="DDO46" s="274"/>
      <c r="DDP46" s="274"/>
      <c r="DDQ46" s="274"/>
      <c r="DDR46" s="275"/>
      <c r="DDS46" s="273"/>
      <c r="DDT46" s="274"/>
      <c r="DDU46" s="274"/>
      <c r="DDV46" s="274"/>
      <c r="DDW46" s="274"/>
      <c r="DDX46" s="274"/>
      <c r="DDY46" s="274"/>
      <c r="DDZ46" s="274"/>
      <c r="DEA46" s="274"/>
      <c r="DEB46" s="274"/>
      <c r="DEC46" s="274"/>
      <c r="DED46" s="274"/>
      <c r="DEE46" s="274"/>
      <c r="DEF46" s="274"/>
      <c r="DEG46" s="274"/>
      <c r="DEH46" s="274"/>
      <c r="DEI46" s="274"/>
      <c r="DEJ46" s="275"/>
      <c r="DEK46" s="273"/>
      <c r="DEL46" s="274"/>
      <c r="DEM46" s="274"/>
      <c r="DEN46" s="274"/>
      <c r="DEO46" s="274"/>
      <c r="DEP46" s="274"/>
      <c r="DEQ46" s="274"/>
      <c r="DER46" s="274"/>
      <c r="DES46" s="274"/>
      <c r="DET46" s="274"/>
      <c r="DEU46" s="274"/>
      <c r="DEV46" s="274"/>
      <c r="DEW46" s="274"/>
      <c r="DEX46" s="274"/>
      <c r="DEY46" s="274"/>
      <c r="DEZ46" s="274"/>
      <c r="DFA46" s="274"/>
      <c r="DFB46" s="275"/>
      <c r="DFC46" s="273"/>
      <c r="DFD46" s="274"/>
      <c r="DFE46" s="274"/>
      <c r="DFF46" s="274"/>
      <c r="DFG46" s="274"/>
      <c r="DFH46" s="274"/>
      <c r="DFI46" s="274"/>
      <c r="DFJ46" s="274"/>
      <c r="DFK46" s="274"/>
      <c r="DFL46" s="274"/>
      <c r="DFM46" s="274"/>
      <c r="DFN46" s="274"/>
      <c r="DFO46" s="274"/>
      <c r="DFP46" s="274"/>
      <c r="DFQ46" s="274"/>
      <c r="DFR46" s="274"/>
      <c r="DFS46" s="274"/>
      <c r="DFT46" s="275"/>
      <c r="DFU46" s="273"/>
      <c r="DFV46" s="274"/>
      <c r="DFW46" s="274"/>
      <c r="DFX46" s="274"/>
      <c r="DFY46" s="274"/>
      <c r="DFZ46" s="274"/>
      <c r="DGA46" s="274"/>
      <c r="DGB46" s="274"/>
      <c r="DGC46" s="274"/>
      <c r="DGD46" s="274"/>
      <c r="DGE46" s="274"/>
      <c r="DGF46" s="274"/>
      <c r="DGG46" s="274"/>
      <c r="DGH46" s="274"/>
      <c r="DGI46" s="274"/>
      <c r="DGJ46" s="274"/>
      <c r="DGK46" s="274"/>
      <c r="DGL46" s="275"/>
      <c r="DGM46" s="273"/>
      <c r="DGN46" s="274"/>
      <c r="DGO46" s="274"/>
      <c r="DGP46" s="274"/>
      <c r="DGQ46" s="274"/>
      <c r="DGR46" s="274"/>
      <c r="DGS46" s="274"/>
      <c r="DGT46" s="274"/>
      <c r="DGU46" s="274"/>
      <c r="DGV46" s="274"/>
      <c r="DGW46" s="274"/>
      <c r="DGX46" s="274"/>
      <c r="DGY46" s="274"/>
      <c r="DGZ46" s="274"/>
      <c r="DHA46" s="274"/>
      <c r="DHB46" s="274"/>
      <c r="DHC46" s="274"/>
      <c r="DHD46" s="275"/>
      <c r="DHE46" s="273"/>
      <c r="DHF46" s="274"/>
      <c r="DHG46" s="274"/>
      <c r="DHH46" s="274"/>
      <c r="DHI46" s="274"/>
      <c r="DHJ46" s="274"/>
      <c r="DHK46" s="274"/>
      <c r="DHL46" s="274"/>
      <c r="DHM46" s="274"/>
      <c r="DHN46" s="274"/>
      <c r="DHO46" s="274"/>
      <c r="DHP46" s="274"/>
      <c r="DHQ46" s="274"/>
      <c r="DHR46" s="274"/>
      <c r="DHS46" s="274"/>
      <c r="DHT46" s="274"/>
      <c r="DHU46" s="274"/>
      <c r="DHV46" s="275"/>
      <c r="DHW46" s="273"/>
      <c r="DHX46" s="274"/>
      <c r="DHY46" s="274"/>
      <c r="DHZ46" s="274"/>
      <c r="DIA46" s="274"/>
      <c r="DIB46" s="274"/>
      <c r="DIC46" s="274"/>
      <c r="DID46" s="274"/>
      <c r="DIE46" s="274"/>
      <c r="DIF46" s="274"/>
      <c r="DIG46" s="274"/>
      <c r="DIH46" s="274"/>
      <c r="DII46" s="274"/>
      <c r="DIJ46" s="274"/>
      <c r="DIK46" s="274"/>
      <c r="DIL46" s="274"/>
      <c r="DIM46" s="274"/>
      <c r="DIN46" s="275"/>
      <c r="DIO46" s="273"/>
      <c r="DIP46" s="274"/>
      <c r="DIQ46" s="274"/>
      <c r="DIR46" s="274"/>
      <c r="DIS46" s="274"/>
      <c r="DIT46" s="274"/>
      <c r="DIU46" s="274"/>
      <c r="DIV46" s="274"/>
      <c r="DIW46" s="274"/>
      <c r="DIX46" s="274"/>
      <c r="DIY46" s="274"/>
      <c r="DIZ46" s="274"/>
      <c r="DJA46" s="274"/>
      <c r="DJB46" s="274"/>
      <c r="DJC46" s="274"/>
      <c r="DJD46" s="274"/>
      <c r="DJE46" s="274"/>
      <c r="DJF46" s="275"/>
      <c r="DJG46" s="273"/>
      <c r="DJH46" s="274"/>
      <c r="DJI46" s="274"/>
      <c r="DJJ46" s="274"/>
      <c r="DJK46" s="274"/>
      <c r="DJL46" s="274"/>
      <c r="DJM46" s="274"/>
      <c r="DJN46" s="274"/>
      <c r="DJO46" s="274"/>
      <c r="DJP46" s="274"/>
      <c r="DJQ46" s="274"/>
      <c r="DJR46" s="274"/>
      <c r="DJS46" s="274"/>
      <c r="DJT46" s="274"/>
      <c r="DJU46" s="274"/>
      <c r="DJV46" s="274"/>
      <c r="DJW46" s="274"/>
      <c r="DJX46" s="275"/>
      <c r="DJY46" s="273"/>
      <c r="DJZ46" s="274"/>
      <c r="DKA46" s="274"/>
      <c r="DKB46" s="274"/>
      <c r="DKC46" s="274"/>
      <c r="DKD46" s="274"/>
      <c r="DKE46" s="274"/>
      <c r="DKF46" s="274"/>
      <c r="DKG46" s="274"/>
      <c r="DKH46" s="274"/>
      <c r="DKI46" s="274"/>
      <c r="DKJ46" s="274"/>
      <c r="DKK46" s="274"/>
      <c r="DKL46" s="274"/>
      <c r="DKM46" s="274"/>
      <c r="DKN46" s="274"/>
      <c r="DKO46" s="274"/>
      <c r="DKP46" s="275"/>
      <c r="DKQ46" s="273"/>
      <c r="DKR46" s="274"/>
      <c r="DKS46" s="274"/>
      <c r="DKT46" s="274"/>
      <c r="DKU46" s="274"/>
      <c r="DKV46" s="274"/>
      <c r="DKW46" s="274"/>
      <c r="DKX46" s="274"/>
      <c r="DKY46" s="274"/>
      <c r="DKZ46" s="274"/>
      <c r="DLA46" s="274"/>
      <c r="DLB46" s="274"/>
      <c r="DLC46" s="274"/>
      <c r="DLD46" s="274"/>
      <c r="DLE46" s="274"/>
      <c r="DLF46" s="274"/>
      <c r="DLG46" s="274"/>
      <c r="DLH46" s="275"/>
      <c r="DLI46" s="273"/>
      <c r="DLJ46" s="274"/>
      <c r="DLK46" s="274"/>
      <c r="DLL46" s="274"/>
      <c r="DLM46" s="274"/>
      <c r="DLN46" s="274"/>
      <c r="DLO46" s="274"/>
      <c r="DLP46" s="274"/>
      <c r="DLQ46" s="274"/>
      <c r="DLR46" s="274"/>
      <c r="DLS46" s="274"/>
      <c r="DLT46" s="274"/>
      <c r="DLU46" s="274"/>
      <c r="DLV46" s="274"/>
      <c r="DLW46" s="274"/>
      <c r="DLX46" s="274"/>
      <c r="DLY46" s="274"/>
      <c r="DLZ46" s="275"/>
      <c r="DMA46" s="273"/>
      <c r="DMB46" s="274"/>
      <c r="DMC46" s="274"/>
      <c r="DMD46" s="274"/>
      <c r="DME46" s="274"/>
      <c r="DMF46" s="274"/>
      <c r="DMG46" s="274"/>
      <c r="DMH46" s="274"/>
      <c r="DMI46" s="274"/>
      <c r="DMJ46" s="274"/>
      <c r="DMK46" s="274"/>
      <c r="DML46" s="274"/>
      <c r="DMM46" s="274"/>
      <c r="DMN46" s="274"/>
      <c r="DMO46" s="274"/>
      <c r="DMP46" s="274"/>
      <c r="DMQ46" s="274"/>
      <c r="DMR46" s="275"/>
      <c r="DMS46" s="273"/>
      <c r="DMT46" s="274"/>
      <c r="DMU46" s="274"/>
      <c r="DMV46" s="274"/>
      <c r="DMW46" s="274"/>
      <c r="DMX46" s="274"/>
      <c r="DMY46" s="274"/>
      <c r="DMZ46" s="274"/>
      <c r="DNA46" s="274"/>
      <c r="DNB46" s="274"/>
      <c r="DNC46" s="274"/>
      <c r="DND46" s="274"/>
      <c r="DNE46" s="274"/>
      <c r="DNF46" s="274"/>
      <c r="DNG46" s="274"/>
      <c r="DNH46" s="274"/>
      <c r="DNI46" s="274"/>
      <c r="DNJ46" s="275"/>
      <c r="DNK46" s="273"/>
      <c r="DNL46" s="274"/>
      <c r="DNM46" s="274"/>
      <c r="DNN46" s="274"/>
      <c r="DNO46" s="274"/>
      <c r="DNP46" s="274"/>
      <c r="DNQ46" s="274"/>
      <c r="DNR46" s="274"/>
      <c r="DNS46" s="274"/>
      <c r="DNT46" s="274"/>
      <c r="DNU46" s="274"/>
      <c r="DNV46" s="274"/>
      <c r="DNW46" s="274"/>
      <c r="DNX46" s="274"/>
      <c r="DNY46" s="274"/>
      <c r="DNZ46" s="274"/>
      <c r="DOA46" s="274"/>
      <c r="DOB46" s="275"/>
      <c r="DOC46" s="273"/>
      <c r="DOD46" s="274"/>
      <c r="DOE46" s="274"/>
      <c r="DOF46" s="274"/>
      <c r="DOG46" s="274"/>
      <c r="DOH46" s="274"/>
      <c r="DOI46" s="274"/>
      <c r="DOJ46" s="274"/>
      <c r="DOK46" s="274"/>
      <c r="DOL46" s="274"/>
      <c r="DOM46" s="274"/>
      <c r="DON46" s="274"/>
      <c r="DOO46" s="274"/>
      <c r="DOP46" s="274"/>
      <c r="DOQ46" s="274"/>
      <c r="DOR46" s="274"/>
      <c r="DOS46" s="274"/>
      <c r="DOT46" s="275"/>
      <c r="DOU46" s="273"/>
      <c r="DOV46" s="274"/>
      <c r="DOW46" s="274"/>
      <c r="DOX46" s="274"/>
      <c r="DOY46" s="274"/>
      <c r="DOZ46" s="274"/>
      <c r="DPA46" s="274"/>
      <c r="DPB46" s="274"/>
      <c r="DPC46" s="274"/>
      <c r="DPD46" s="274"/>
      <c r="DPE46" s="274"/>
      <c r="DPF46" s="274"/>
      <c r="DPG46" s="274"/>
      <c r="DPH46" s="274"/>
      <c r="DPI46" s="274"/>
      <c r="DPJ46" s="274"/>
      <c r="DPK46" s="274"/>
      <c r="DPL46" s="275"/>
      <c r="DPM46" s="273"/>
      <c r="DPN46" s="274"/>
      <c r="DPO46" s="274"/>
      <c r="DPP46" s="274"/>
      <c r="DPQ46" s="274"/>
      <c r="DPR46" s="274"/>
      <c r="DPS46" s="274"/>
      <c r="DPT46" s="274"/>
      <c r="DPU46" s="274"/>
      <c r="DPV46" s="274"/>
      <c r="DPW46" s="274"/>
      <c r="DPX46" s="274"/>
      <c r="DPY46" s="274"/>
      <c r="DPZ46" s="274"/>
      <c r="DQA46" s="274"/>
      <c r="DQB46" s="274"/>
      <c r="DQC46" s="274"/>
      <c r="DQD46" s="275"/>
      <c r="DQE46" s="273"/>
      <c r="DQF46" s="274"/>
      <c r="DQG46" s="274"/>
      <c r="DQH46" s="274"/>
      <c r="DQI46" s="274"/>
      <c r="DQJ46" s="274"/>
      <c r="DQK46" s="274"/>
      <c r="DQL46" s="274"/>
      <c r="DQM46" s="274"/>
      <c r="DQN46" s="274"/>
      <c r="DQO46" s="274"/>
      <c r="DQP46" s="274"/>
      <c r="DQQ46" s="274"/>
      <c r="DQR46" s="274"/>
      <c r="DQS46" s="274"/>
      <c r="DQT46" s="274"/>
      <c r="DQU46" s="274"/>
      <c r="DQV46" s="275"/>
      <c r="DQW46" s="273"/>
      <c r="DQX46" s="274"/>
      <c r="DQY46" s="274"/>
      <c r="DQZ46" s="274"/>
      <c r="DRA46" s="274"/>
      <c r="DRB46" s="274"/>
      <c r="DRC46" s="274"/>
      <c r="DRD46" s="274"/>
      <c r="DRE46" s="274"/>
      <c r="DRF46" s="274"/>
      <c r="DRG46" s="274"/>
      <c r="DRH46" s="274"/>
      <c r="DRI46" s="274"/>
      <c r="DRJ46" s="274"/>
      <c r="DRK46" s="274"/>
      <c r="DRL46" s="274"/>
      <c r="DRM46" s="274"/>
      <c r="DRN46" s="275"/>
      <c r="DRO46" s="273"/>
      <c r="DRP46" s="274"/>
      <c r="DRQ46" s="274"/>
      <c r="DRR46" s="274"/>
      <c r="DRS46" s="274"/>
      <c r="DRT46" s="274"/>
      <c r="DRU46" s="274"/>
      <c r="DRV46" s="274"/>
      <c r="DRW46" s="274"/>
      <c r="DRX46" s="274"/>
      <c r="DRY46" s="274"/>
      <c r="DRZ46" s="274"/>
      <c r="DSA46" s="274"/>
      <c r="DSB46" s="274"/>
      <c r="DSC46" s="274"/>
      <c r="DSD46" s="274"/>
      <c r="DSE46" s="274"/>
      <c r="DSF46" s="275"/>
      <c r="DSG46" s="273"/>
      <c r="DSH46" s="274"/>
      <c r="DSI46" s="274"/>
      <c r="DSJ46" s="274"/>
      <c r="DSK46" s="274"/>
      <c r="DSL46" s="274"/>
      <c r="DSM46" s="274"/>
      <c r="DSN46" s="274"/>
      <c r="DSO46" s="274"/>
      <c r="DSP46" s="274"/>
      <c r="DSQ46" s="274"/>
      <c r="DSR46" s="274"/>
      <c r="DSS46" s="274"/>
      <c r="DST46" s="274"/>
      <c r="DSU46" s="274"/>
      <c r="DSV46" s="274"/>
      <c r="DSW46" s="274"/>
      <c r="DSX46" s="275"/>
      <c r="DSY46" s="273"/>
      <c r="DSZ46" s="274"/>
      <c r="DTA46" s="274"/>
      <c r="DTB46" s="274"/>
      <c r="DTC46" s="274"/>
      <c r="DTD46" s="274"/>
      <c r="DTE46" s="274"/>
      <c r="DTF46" s="274"/>
      <c r="DTG46" s="274"/>
      <c r="DTH46" s="274"/>
      <c r="DTI46" s="274"/>
      <c r="DTJ46" s="274"/>
      <c r="DTK46" s="274"/>
      <c r="DTL46" s="274"/>
      <c r="DTM46" s="274"/>
      <c r="DTN46" s="274"/>
      <c r="DTO46" s="274"/>
      <c r="DTP46" s="275"/>
      <c r="DTQ46" s="273"/>
      <c r="DTR46" s="274"/>
      <c r="DTS46" s="274"/>
      <c r="DTT46" s="274"/>
      <c r="DTU46" s="274"/>
      <c r="DTV46" s="274"/>
      <c r="DTW46" s="274"/>
      <c r="DTX46" s="274"/>
      <c r="DTY46" s="274"/>
      <c r="DTZ46" s="274"/>
      <c r="DUA46" s="274"/>
      <c r="DUB46" s="274"/>
      <c r="DUC46" s="274"/>
      <c r="DUD46" s="274"/>
      <c r="DUE46" s="274"/>
      <c r="DUF46" s="274"/>
      <c r="DUG46" s="274"/>
      <c r="DUH46" s="275"/>
      <c r="DUI46" s="273"/>
      <c r="DUJ46" s="274"/>
      <c r="DUK46" s="274"/>
      <c r="DUL46" s="274"/>
      <c r="DUM46" s="274"/>
      <c r="DUN46" s="274"/>
      <c r="DUO46" s="274"/>
      <c r="DUP46" s="274"/>
      <c r="DUQ46" s="274"/>
      <c r="DUR46" s="274"/>
      <c r="DUS46" s="274"/>
      <c r="DUT46" s="274"/>
      <c r="DUU46" s="274"/>
      <c r="DUV46" s="274"/>
      <c r="DUW46" s="274"/>
      <c r="DUX46" s="274"/>
      <c r="DUY46" s="274"/>
      <c r="DUZ46" s="275"/>
      <c r="DVA46" s="273"/>
      <c r="DVB46" s="274"/>
      <c r="DVC46" s="274"/>
      <c r="DVD46" s="274"/>
      <c r="DVE46" s="274"/>
      <c r="DVF46" s="274"/>
      <c r="DVG46" s="274"/>
      <c r="DVH46" s="274"/>
      <c r="DVI46" s="274"/>
      <c r="DVJ46" s="274"/>
      <c r="DVK46" s="274"/>
      <c r="DVL46" s="274"/>
      <c r="DVM46" s="274"/>
      <c r="DVN46" s="274"/>
      <c r="DVO46" s="274"/>
      <c r="DVP46" s="274"/>
      <c r="DVQ46" s="274"/>
      <c r="DVR46" s="275"/>
      <c r="DVS46" s="273"/>
      <c r="DVT46" s="274"/>
      <c r="DVU46" s="274"/>
      <c r="DVV46" s="274"/>
      <c r="DVW46" s="274"/>
      <c r="DVX46" s="274"/>
      <c r="DVY46" s="274"/>
      <c r="DVZ46" s="274"/>
      <c r="DWA46" s="274"/>
      <c r="DWB46" s="274"/>
      <c r="DWC46" s="274"/>
      <c r="DWD46" s="274"/>
      <c r="DWE46" s="274"/>
      <c r="DWF46" s="274"/>
      <c r="DWG46" s="274"/>
      <c r="DWH46" s="274"/>
      <c r="DWI46" s="274"/>
      <c r="DWJ46" s="275"/>
      <c r="DWK46" s="273"/>
      <c r="DWL46" s="274"/>
      <c r="DWM46" s="274"/>
      <c r="DWN46" s="274"/>
      <c r="DWO46" s="274"/>
      <c r="DWP46" s="274"/>
      <c r="DWQ46" s="274"/>
      <c r="DWR46" s="274"/>
      <c r="DWS46" s="274"/>
      <c r="DWT46" s="274"/>
      <c r="DWU46" s="274"/>
      <c r="DWV46" s="274"/>
      <c r="DWW46" s="274"/>
      <c r="DWX46" s="274"/>
      <c r="DWY46" s="274"/>
      <c r="DWZ46" s="274"/>
      <c r="DXA46" s="274"/>
      <c r="DXB46" s="275"/>
      <c r="DXC46" s="273"/>
      <c r="DXD46" s="274"/>
      <c r="DXE46" s="274"/>
      <c r="DXF46" s="274"/>
      <c r="DXG46" s="274"/>
      <c r="DXH46" s="274"/>
      <c r="DXI46" s="274"/>
      <c r="DXJ46" s="274"/>
      <c r="DXK46" s="274"/>
      <c r="DXL46" s="274"/>
      <c r="DXM46" s="274"/>
      <c r="DXN46" s="274"/>
      <c r="DXO46" s="274"/>
      <c r="DXP46" s="274"/>
      <c r="DXQ46" s="274"/>
      <c r="DXR46" s="274"/>
      <c r="DXS46" s="274"/>
      <c r="DXT46" s="275"/>
      <c r="DXU46" s="273"/>
      <c r="DXV46" s="274"/>
      <c r="DXW46" s="274"/>
      <c r="DXX46" s="274"/>
      <c r="DXY46" s="274"/>
      <c r="DXZ46" s="274"/>
      <c r="DYA46" s="274"/>
      <c r="DYB46" s="274"/>
      <c r="DYC46" s="274"/>
      <c r="DYD46" s="274"/>
      <c r="DYE46" s="274"/>
      <c r="DYF46" s="274"/>
      <c r="DYG46" s="274"/>
      <c r="DYH46" s="274"/>
      <c r="DYI46" s="274"/>
      <c r="DYJ46" s="274"/>
      <c r="DYK46" s="274"/>
      <c r="DYL46" s="275"/>
      <c r="DYM46" s="273"/>
      <c r="DYN46" s="274"/>
      <c r="DYO46" s="274"/>
      <c r="DYP46" s="274"/>
      <c r="DYQ46" s="274"/>
      <c r="DYR46" s="274"/>
      <c r="DYS46" s="274"/>
      <c r="DYT46" s="274"/>
      <c r="DYU46" s="274"/>
      <c r="DYV46" s="274"/>
      <c r="DYW46" s="274"/>
      <c r="DYX46" s="274"/>
      <c r="DYY46" s="274"/>
      <c r="DYZ46" s="274"/>
      <c r="DZA46" s="274"/>
      <c r="DZB46" s="274"/>
      <c r="DZC46" s="274"/>
      <c r="DZD46" s="275"/>
      <c r="DZE46" s="273"/>
      <c r="DZF46" s="274"/>
      <c r="DZG46" s="274"/>
      <c r="DZH46" s="274"/>
      <c r="DZI46" s="274"/>
      <c r="DZJ46" s="274"/>
      <c r="DZK46" s="274"/>
      <c r="DZL46" s="274"/>
      <c r="DZM46" s="274"/>
      <c r="DZN46" s="274"/>
      <c r="DZO46" s="274"/>
      <c r="DZP46" s="274"/>
      <c r="DZQ46" s="274"/>
      <c r="DZR46" s="274"/>
      <c r="DZS46" s="274"/>
      <c r="DZT46" s="274"/>
      <c r="DZU46" s="274"/>
      <c r="DZV46" s="275"/>
      <c r="DZW46" s="273"/>
      <c r="DZX46" s="274"/>
      <c r="DZY46" s="274"/>
      <c r="DZZ46" s="274"/>
      <c r="EAA46" s="274"/>
      <c r="EAB46" s="274"/>
      <c r="EAC46" s="274"/>
      <c r="EAD46" s="274"/>
      <c r="EAE46" s="274"/>
      <c r="EAF46" s="274"/>
      <c r="EAG46" s="274"/>
      <c r="EAH46" s="274"/>
      <c r="EAI46" s="274"/>
      <c r="EAJ46" s="274"/>
      <c r="EAK46" s="274"/>
      <c r="EAL46" s="274"/>
      <c r="EAM46" s="274"/>
      <c r="EAN46" s="275"/>
      <c r="EAO46" s="273"/>
      <c r="EAP46" s="274"/>
      <c r="EAQ46" s="274"/>
      <c r="EAR46" s="274"/>
      <c r="EAS46" s="274"/>
      <c r="EAT46" s="274"/>
      <c r="EAU46" s="274"/>
      <c r="EAV46" s="274"/>
      <c r="EAW46" s="274"/>
      <c r="EAX46" s="274"/>
      <c r="EAY46" s="274"/>
      <c r="EAZ46" s="274"/>
      <c r="EBA46" s="274"/>
      <c r="EBB46" s="274"/>
      <c r="EBC46" s="274"/>
      <c r="EBD46" s="274"/>
      <c r="EBE46" s="274"/>
      <c r="EBF46" s="275"/>
      <c r="EBG46" s="273"/>
      <c r="EBH46" s="274"/>
      <c r="EBI46" s="274"/>
      <c r="EBJ46" s="274"/>
      <c r="EBK46" s="274"/>
      <c r="EBL46" s="274"/>
      <c r="EBM46" s="274"/>
      <c r="EBN46" s="274"/>
      <c r="EBO46" s="274"/>
      <c r="EBP46" s="274"/>
      <c r="EBQ46" s="274"/>
      <c r="EBR46" s="274"/>
      <c r="EBS46" s="274"/>
      <c r="EBT46" s="274"/>
      <c r="EBU46" s="274"/>
      <c r="EBV46" s="274"/>
      <c r="EBW46" s="274"/>
      <c r="EBX46" s="275"/>
      <c r="EBY46" s="273"/>
      <c r="EBZ46" s="274"/>
      <c r="ECA46" s="274"/>
      <c r="ECB46" s="274"/>
      <c r="ECC46" s="274"/>
      <c r="ECD46" s="274"/>
      <c r="ECE46" s="274"/>
      <c r="ECF46" s="274"/>
      <c r="ECG46" s="274"/>
      <c r="ECH46" s="274"/>
      <c r="ECI46" s="274"/>
      <c r="ECJ46" s="274"/>
      <c r="ECK46" s="274"/>
      <c r="ECL46" s="274"/>
      <c r="ECM46" s="274"/>
      <c r="ECN46" s="274"/>
      <c r="ECO46" s="274"/>
      <c r="ECP46" s="275"/>
      <c r="ECQ46" s="273"/>
      <c r="ECR46" s="274"/>
      <c r="ECS46" s="274"/>
      <c r="ECT46" s="274"/>
      <c r="ECU46" s="274"/>
      <c r="ECV46" s="274"/>
      <c r="ECW46" s="274"/>
      <c r="ECX46" s="274"/>
      <c r="ECY46" s="274"/>
      <c r="ECZ46" s="274"/>
      <c r="EDA46" s="274"/>
      <c r="EDB46" s="274"/>
      <c r="EDC46" s="274"/>
      <c r="EDD46" s="274"/>
      <c r="EDE46" s="274"/>
      <c r="EDF46" s="274"/>
      <c r="EDG46" s="274"/>
      <c r="EDH46" s="275"/>
      <c r="EDI46" s="273"/>
      <c r="EDJ46" s="274"/>
      <c r="EDK46" s="274"/>
      <c r="EDL46" s="274"/>
      <c r="EDM46" s="274"/>
      <c r="EDN46" s="274"/>
      <c r="EDO46" s="274"/>
      <c r="EDP46" s="274"/>
      <c r="EDQ46" s="274"/>
      <c r="EDR46" s="274"/>
      <c r="EDS46" s="274"/>
      <c r="EDT46" s="274"/>
      <c r="EDU46" s="274"/>
      <c r="EDV46" s="274"/>
      <c r="EDW46" s="274"/>
      <c r="EDX46" s="274"/>
      <c r="EDY46" s="274"/>
      <c r="EDZ46" s="275"/>
      <c r="EEA46" s="273"/>
      <c r="EEB46" s="274"/>
      <c r="EEC46" s="274"/>
      <c r="EED46" s="274"/>
      <c r="EEE46" s="274"/>
      <c r="EEF46" s="274"/>
      <c r="EEG46" s="274"/>
      <c r="EEH46" s="274"/>
      <c r="EEI46" s="274"/>
      <c r="EEJ46" s="274"/>
      <c r="EEK46" s="274"/>
      <c r="EEL46" s="274"/>
      <c r="EEM46" s="274"/>
      <c r="EEN46" s="274"/>
      <c r="EEO46" s="274"/>
      <c r="EEP46" s="274"/>
      <c r="EEQ46" s="274"/>
      <c r="EER46" s="275"/>
      <c r="EES46" s="273"/>
      <c r="EET46" s="274"/>
      <c r="EEU46" s="274"/>
      <c r="EEV46" s="274"/>
      <c r="EEW46" s="274"/>
      <c r="EEX46" s="274"/>
      <c r="EEY46" s="274"/>
      <c r="EEZ46" s="274"/>
      <c r="EFA46" s="274"/>
      <c r="EFB46" s="274"/>
      <c r="EFC46" s="274"/>
      <c r="EFD46" s="274"/>
      <c r="EFE46" s="274"/>
      <c r="EFF46" s="274"/>
      <c r="EFG46" s="274"/>
      <c r="EFH46" s="274"/>
      <c r="EFI46" s="274"/>
      <c r="EFJ46" s="275"/>
      <c r="EFK46" s="273"/>
      <c r="EFL46" s="274"/>
      <c r="EFM46" s="274"/>
      <c r="EFN46" s="274"/>
      <c r="EFO46" s="274"/>
      <c r="EFP46" s="274"/>
      <c r="EFQ46" s="274"/>
      <c r="EFR46" s="274"/>
      <c r="EFS46" s="274"/>
      <c r="EFT46" s="274"/>
      <c r="EFU46" s="274"/>
      <c r="EFV46" s="274"/>
      <c r="EFW46" s="274"/>
      <c r="EFX46" s="274"/>
      <c r="EFY46" s="274"/>
      <c r="EFZ46" s="274"/>
      <c r="EGA46" s="274"/>
      <c r="EGB46" s="275"/>
      <c r="EGC46" s="273"/>
      <c r="EGD46" s="274"/>
      <c r="EGE46" s="274"/>
      <c r="EGF46" s="274"/>
      <c r="EGG46" s="274"/>
      <c r="EGH46" s="274"/>
      <c r="EGI46" s="274"/>
      <c r="EGJ46" s="274"/>
      <c r="EGK46" s="274"/>
      <c r="EGL46" s="274"/>
      <c r="EGM46" s="274"/>
      <c r="EGN46" s="274"/>
      <c r="EGO46" s="274"/>
      <c r="EGP46" s="274"/>
      <c r="EGQ46" s="274"/>
      <c r="EGR46" s="274"/>
      <c r="EGS46" s="274"/>
      <c r="EGT46" s="275"/>
      <c r="EGU46" s="273"/>
      <c r="EGV46" s="274"/>
      <c r="EGW46" s="274"/>
      <c r="EGX46" s="274"/>
      <c r="EGY46" s="274"/>
      <c r="EGZ46" s="274"/>
      <c r="EHA46" s="274"/>
      <c r="EHB46" s="274"/>
      <c r="EHC46" s="274"/>
      <c r="EHD46" s="274"/>
      <c r="EHE46" s="274"/>
      <c r="EHF46" s="274"/>
      <c r="EHG46" s="274"/>
      <c r="EHH46" s="274"/>
      <c r="EHI46" s="274"/>
      <c r="EHJ46" s="274"/>
      <c r="EHK46" s="274"/>
      <c r="EHL46" s="275"/>
      <c r="EHM46" s="273"/>
      <c r="EHN46" s="274"/>
      <c r="EHO46" s="274"/>
      <c r="EHP46" s="274"/>
      <c r="EHQ46" s="274"/>
      <c r="EHR46" s="274"/>
      <c r="EHS46" s="274"/>
      <c r="EHT46" s="274"/>
      <c r="EHU46" s="274"/>
      <c r="EHV46" s="274"/>
      <c r="EHW46" s="274"/>
      <c r="EHX46" s="274"/>
      <c r="EHY46" s="274"/>
      <c r="EHZ46" s="274"/>
      <c r="EIA46" s="274"/>
      <c r="EIB46" s="274"/>
      <c r="EIC46" s="274"/>
      <c r="EID46" s="275"/>
      <c r="EIE46" s="273"/>
      <c r="EIF46" s="274"/>
      <c r="EIG46" s="274"/>
      <c r="EIH46" s="274"/>
      <c r="EII46" s="274"/>
      <c r="EIJ46" s="274"/>
      <c r="EIK46" s="274"/>
      <c r="EIL46" s="274"/>
      <c r="EIM46" s="274"/>
      <c r="EIN46" s="274"/>
      <c r="EIO46" s="274"/>
      <c r="EIP46" s="274"/>
      <c r="EIQ46" s="274"/>
      <c r="EIR46" s="274"/>
      <c r="EIS46" s="274"/>
      <c r="EIT46" s="274"/>
      <c r="EIU46" s="274"/>
      <c r="EIV46" s="275"/>
      <c r="EIW46" s="273"/>
      <c r="EIX46" s="274"/>
      <c r="EIY46" s="274"/>
      <c r="EIZ46" s="274"/>
      <c r="EJA46" s="274"/>
      <c r="EJB46" s="274"/>
      <c r="EJC46" s="274"/>
      <c r="EJD46" s="274"/>
      <c r="EJE46" s="274"/>
      <c r="EJF46" s="274"/>
      <c r="EJG46" s="274"/>
      <c r="EJH46" s="274"/>
      <c r="EJI46" s="274"/>
      <c r="EJJ46" s="274"/>
      <c r="EJK46" s="274"/>
      <c r="EJL46" s="274"/>
      <c r="EJM46" s="274"/>
      <c r="EJN46" s="275"/>
      <c r="EJO46" s="273"/>
      <c r="EJP46" s="274"/>
      <c r="EJQ46" s="274"/>
      <c r="EJR46" s="274"/>
      <c r="EJS46" s="274"/>
      <c r="EJT46" s="274"/>
      <c r="EJU46" s="274"/>
      <c r="EJV46" s="274"/>
      <c r="EJW46" s="274"/>
      <c r="EJX46" s="274"/>
      <c r="EJY46" s="274"/>
      <c r="EJZ46" s="274"/>
      <c r="EKA46" s="274"/>
      <c r="EKB46" s="274"/>
      <c r="EKC46" s="274"/>
      <c r="EKD46" s="274"/>
      <c r="EKE46" s="274"/>
      <c r="EKF46" s="275"/>
      <c r="EKG46" s="273"/>
      <c r="EKH46" s="274"/>
      <c r="EKI46" s="274"/>
      <c r="EKJ46" s="274"/>
      <c r="EKK46" s="274"/>
      <c r="EKL46" s="274"/>
      <c r="EKM46" s="274"/>
      <c r="EKN46" s="274"/>
      <c r="EKO46" s="274"/>
      <c r="EKP46" s="274"/>
      <c r="EKQ46" s="274"/>
      <c r="EKR46" s="274"/>
      <c r="EKS46" s="274"/>
      <c r="EKT46" s="274"/>
      <c r="EKU46" s="274"/>
      <c r="EKV46" s="274"/>
      <c r="EKW46" s="274"/>
      <c r="EKX46" s="275"/>
      <c r="EKY46" s="273"/>
      <c r="EKZ46" s="274"/>
      <c r="ELA46" s="274"/>
      <c r="ELB46" s="274"/>
      <c r="ELC46" s="274"/>
      <c r="ELD46" s="274"/>
      <c r="ELE46" s="274"/>
      <c r="ELF46" s="274"/>
      <c r="ELG46" s="274"/>
      <c r="ELH46" s="274"/>
      <c r="ELI46" s="274"/>
      <c r="ELJ46" s="274"/>
      <c r="ELK46" s="274"/>
      <c r="ELL46" s="274"/>
      <c r="ELM46" s="274"/>
      <c r="ELN46" s="274"/>
      <c r="ELO46" s="274"/>
      <c r="ELP46" s="275"/>
      <c r="ELQ46" s="273"/>
      <c r="ELR46" s="274"/>
      <c r="ELS46" s="274"/>
      <c r="ELT46" s="274"/>
      <c r="ELU46" s="274"/>
      <c r="ELV46" s="274"/>
      <c r="ELW46" s="274"/>
      <c r="ELX46" s="274"/>
      <c r="ELY46" s="274"/>
      <c r="ELZ46" s="274"/>
      <c r="EMA46" s="274"/>
      <c r="EMB46" s="274"/>
      <c r="EMC46" s="274"/>
      <c r="EMD46" s="274"/>
      <c r="EME46" s="274"/>
      <c r="EMF46" s="274"/>
      <c r="EMG46" s="274"/>
      <c r="EMH46" s="275"/>
      <c r="EMI46" s="273"/>
      <c r="EMJ46" s="274"/>
      <c r="EMK46" s="274"/>
      <c r="EML46" s="274"/>
      <c r="EMM46" s="274"/>
      <c r="EMN46" s="274"/>
      <c r="EMO46" s="274"/>
      <c r="EMP46" s="274"/>
      <c r="EMQ46" s="274"/>
      <c r="EMR46" s="274"/>
      <c r="EMS46" s="274"/>
      <c r="EMT46" s="274"/>
      <c r="EMU46" s="274"/>
      <c r="EMV46" s="274"/>
      <c r="EMW46" s="274"/>
      <c r="EMX46" s="274"/>
      <c r="EMY46" s="274"/>
      <c r="EMZ46" s="275"/>
      <c r="ENA46" s="273"/>
      <c r="ENB46" s="274"/>
      <c r="ENC46" s="274"/>
      <c r="END46" s="274"/>
      <c r="ENE46" s="274"/>
      <c r="ENF46" s="274"/>
      <c r="ENG46" s="274"/>
      <c r="ENH46" s="274"/>
      <c r="ENI46" s="274"/>
      <c r="ENJ46" s="274"/>
      <c r="ENK46" s="274"/>
      <c r="ENL46" s="274"/>
      <c r="ENM46" s="274"/>
      <c r="ENN46" s="274"/>
      <c r="ENO46" s="274"/>
      <c r="ENP46" s="274"/>
      <c r="ENQ46" s="274"/>
      <c r="ENR46" s="275"/>
      <c r="ENS46" s="273"/>
      <c r="ENT46" s="274"/>
      <c r="ENU46" s="274"/>
      <c r="ENV46" s="274"/>
      <c r="ENW46" s="274"/>
      <c r="ENX46" s="274"/>
      <c r="ENY46" s="274"/>
      <c r="ENZ46" s="274"/>
      <c r="EOA46" s="274"/>
      <c r="EOB46" s="274"/>
      <c r="EOC46" s="274"/>
      <c r="EOD46" s="274"/>
      <c r="EOE46" s="274"/>
      <c r="EOF46" s="274"/>
      <c r="EOG46" s="274"/>
      <c r="EOH46" s="274"/>
      <c r="EOI46" s="274"/>
      <c r="EOJ46" s="275"/>
      <c r="EOK46" s="273"/>
      <c r="EOL46" s="274"/>
      <c r="EOM46" s="274"/>
      <c r="EON46" s="274"/>
      <c r="EOO46" s="274"/>
      <c r="EOP46" s="274"/>
      <c r="EOQ46" s="274"/>
      <c r="EOR46" s="274"/>
      <c r="EOS46" s="274"/>
      <c r="EOT46" s="274"/>
      <c r="EOU46" s="274"/>
      <c r="EOV46" s="274"/>
      <c r="EOW46" s="274"/>
      <c r="EOX46" s="274"/>
      <c r="EOY46" s="274"/>
      <c r="EOZ46" s="274"/>
      <c r="EPA46" s="274"/>
      <c r="EPB46" s="275"/>
      <c r="EPC46" s="273"/>
      <c r="EPD46" s="274"/>
      <c r="EPE46" s="274"/>
      <c r="EPF46" s="274"/>
      <c r="EPG46" s="274"/>
      <c r="EPH46" s="274"/>
      <c r="EPI46" s="274"/>
      <c r="EPJ46" s="274"/>
      <c r="EPK46" s="274"/>
      <c r="EPL46" s="274"/>
      <c r="EPM46" s="274"/>
      <c r="EPN46" s="274"/>
      <c r="EPO46" s="274"/>
      <c r="EPP46" s="274"/>
      <c r="EPQ46" s="274"/>
      <c r="EPR46" s="274"/>
      <c r="EPS46" s="274"/>
      <c r="EPT46" s="275"/>
      <c r="EPU46" s="273"/>
      <c r="EPV46" s="274"/>
      <c r="EPW46" s="274"/>
      <c r="EPX46" s="274"/>
      <c r="EPY46" s="274"/>
      <c r="EPZ46" s="274"/>
      <c r="EQA46" s="274"/>
      <c r="EQB46" s="274"/>
      <c r="EQC46" s="274"/>
      <c r="EQD46" s="274"/>
      <c r="EQE46" s="274"/>
      <c r="EQF46" s="274"/>
      <c r="EQG46" s="274"/>
      <c r="EQH46" s="274"/>
      <c r="EQI46" s="274"/>
      <c r="EQJ46" s="274"/>
      <c r="EQK46" s="274"/>
      <c r="EQL46" s="275"/>
      <c r="EQM46" s="273"/>
      <c r="EQN46" s="274"/>
      <c r="EQO46" s="274"/>
      <c r="EQP46" s="274"/>
      <c r="EQQ46" s="274"/>
      <c r="EQR46" s="274"/>
      <c r="EQS46" s="274"/>
      <c r="EQT46" s="274"/>
      <c r="EQU46" s="274"/>
      <c r="EQV46" s="274"/>
      <c r="EQW46" s="274"/>
      <c r="EQX46" s="274"/>
      <c r="EQY46" s="274"/>
      <c r="EQZ46" s="274"/>
      <c r="ERA46" s="274"/>
      <c r="ERB46" s="274"/>
      <c r="ERC46" s="274"/>
      <c r="ERD46" s="275"/>
      <c r="ERE46" s="273"/>
      <c r="ERF46" s="274"/>
      <c r="ERG46" s="274"/>
      <c r="ERH46" s="274"/>
      <c r="ERI46" s="274"/>
      <c r="ERJ46" s="274"/>
      <c r="ERK46" s="274"/>
      <c r="ERL46" s="274"/>
      <c r="ERM46" s="274"/>
      <c r="ERN46" s="274"/>
      <c r="ERO46" s="274"/>
      <c r="ERP46" s="274"/>
      <c r="ERQ46" s="274"/>
      <c r="ERR46" s="274"/>
      <c r="ERS46" s="274"/>
      <c r="ERT46" s="274"/>
      <c r="ERU46" s="274"/>
      <c r="ERV46" s="275"/>
      <c r="ERW46" s="273"/>
      <c r="ERX46" s="274"/>
      <c r="ERY46" s="274"/>
      <c r="ERZ46" s="274"/>
      <c r="ESA46" s="274"/>
      <c r="ESB46" s="274"/>
      <c r="ESC46" s="274"/>
      <c r="ESD46" s="274"/>
      <c r="ESE46" s="274"/>
      <c r="ESF46" s="274"/>
      <c r="ESG46" s="274"/>
      <c r="ESH46" s="274"/>
      <c r="ESI46" s="274"/>
      <c r="ESJ46" s="274"/>
      <c r="ESK46" s="274"/>
      <c r="ESL46" s="274"/>
      <c r="ESM46" s="274"/>
      <c r="ESN46" s="275"/>
      <c r="ESO46" s="273"/>
      <c r="ESP46" s="274"/>
      <c r="ESQ46" s="274"/>
      <c r="ESR46" s="274"/>
      <c r="ESS46" s="274"/>
      <c r="EST46" s="274"/>
      <c r="ESU46" s="274"/>
      <c r="ESV46" s="274"/>
      <c r="ESW46" s="274"/>
      <c r="ESX46" s="274"/>
      <c r="ESY46" s="274"/>
      <c r="ESZ46" s="274"/>
      <c r="ETA46" s="274"/>
      <c r="ETB46" s="274"/>
      <c r="ETC46" s="274"/>
      <c r="ETD46" s="274"/>
      <c r="ETE46" s="274"/>
      <c r="ETF46" s="275"/>
      <c r="ETG46" s="273"/>
      <c r="ETH46" s="274"/>
      <c r="ETI46" s="274"/>
      <c r="ETJ46" s="274"/>
      <c r="ETK46" s="274"/>
      <c r="ETL46" s="274"/>
      <c r="ETM46" s="274"/>
      <c r="ETN46" s="274"/>
      <c r="ETO46" s="274"/>
      <c r="ETP46" s="274"/>
      <c r="ETQ46" s="274"/>
      <c r="ETR46" s="274"/>
      <c r="ETS46" s="274"/>
      <c r="ETT46" s="274"/>
      <c r="ETU46" s="274"/>
      <c r="ETV46" s="274"/>
      <c r="ETW46" s="274"/>
      <c r="ETX46" s="275"/>
      <c r="ETY46" s="273"/>
      <c r="ETZ46" s="274"/>
      <c r="EUA46" s="274"/>
      <c r="EUB46" s="274"/>
      <c r="EUC46" s="274"/>
      <c r="EUD46" s="274"/>
      <c r="EUE46" s="274"/>
      <c r="EUF46" s="274"/>
      <c r="EUG46" s="274"/>
      <c r="EUH46" s="274"/>
      <c r="EUI46" s="274"/>
      <c r="EUJ46" s="274"/>
      <c r="EUK46" s="274"/>
      <c r="EUL46" s="274"/>
      <c r="EUM46" s="274"/>
      <c r="EUN46" s="274"/>
      <c r="EUO46" s="274"/>
      <c r="EUP46" s="275"/>
      <c r="EUQ46" s="273"/>
      <c r="EUR46" s="274"/>
      <c r="EUS46" s="274"/>
      <c r="EUT46" s="274"/>
      <c r="EUU46" s="274"/>
      <c r="EUV46" s="274"/>
      <c r="EUW46" s="274"/>
      <c r="EUX46" s="274"/>
      <c r="EUY46" s="274"/>
      <c r="EUZ46" s="274"/>
      <c r="EVA46" s="274"/>
      <c r="EVB46" s="274"/>
      <c r="EVC46" s="274"/>
      <c r="EVD46" s="274"/>
      <c r="EVE46" s="274"/>
      <c r="EVF46" s="274"/>
      <c r="EVG46" s="274"/>
      <c r="EVH46" s="275"/>
      <c r="EVI46" s="273"/>
      <c r="EVJ46" s="274"/>
      <c r="EVK46" s="274"/>
      <c r="EVL46" s="274"/>
      <c r="EVM46" s="274"/>
      <c r="EVN46" s="274"/>
      <c r="EVO46" s="274"/>
      <c r="EVP46" s="274"/>
      <c r="EVQ46" s="274"/>
      <c r="EVR46" s="274"/>
      <c r="EVS46" s="274"/>
      <c r="EVT46" s="274"/>
      <c r="EVU46" s="274"/>
      <c r="EVV46" s="274"/>
      <c r="EVW46" s="274"/>
      <c r="EVX46" s="274"/>
      <c r="EVY46" s="274"/>
      <c r="EVZ46" s="275"/>
      <c r="EWA46" s="273"/>
      <c r="EWB46" s="274"/>
      <c r="EWC46" s="274"/>
      <c r="EWD46" s="274"/>
      <c r="EWE46" s="274"/>
      <c r="EWF46" s="274"/>
      <c r="EWG46" s="274"/>
      <c r="EWH46" s="274"/>
      <c r="EWI46" s="274"/>
      <c r="EWJ46" s="274"/>
      <c r="EWK46" s="274"/>
      <c r="EWL46" s="274"/>
      <c r="EWM46" s="274"/>
      <c r="EWN46" s="274"/>
      <c r="EWO46" s="274"/>
      <c r="EWP46" s="274"/>
      <c r="EWQ46" s="274"/>
      <c r="EWR46" s="275"/>
      <c r="EWS46" s="273"/>
      <c r="EWT46" s="274"/>
      <c r="EWU46" s="274"/>
      <c r="EWV46" s="274"/>
      <c r="EWW46" s="274"/>
      <c r="EWX46" s="274"/>
      <c r="EWY46" s="274"/>
      <c r="EWZ46" s="274"/>
      <c r="EXA46" s="274"/>
      <c r="EXB46" s="274"/>
      <c r="EXC46" s="274"/>
      <c r="EXD46" s="274"/>
      <c r="EXE46" s="274"/>
      <c r="EXF46" s="274"/>
      <c r="EXG46" s="274"/>
      <c r="EXH46" s="274"/>
      <c r="EXI46" s="274"/>
      <c r="EXJ46" s="275"/>
      <c r="EXK46" s="273"/>
      <c r="EXL46" s="274"/>
      <c r="EXM46" s="274"/>
      <c r="EXN46" s="274"/>
      <c r="EXO46" s="274"/>
      <c r="EXP46" s="274"/>
      <c r="EXQ46" s="274"/>
      <c r="EXR46" s="274"/>
      <c r="EXS46" s="274"/>
      <c r="EXT46" s="274"/>
      <c r="EXU46" s="274"/>
      <c r="EXV46" s="274"/>
      <c r="EXW46" s="274"/>
      <c r="EXX46" s="274"/>
      <c r="EXY46" s="274"/>
      <c r="EXZ46" s="274"/>
      <c r="EYA46" s="274"/>
      <c r="EYB46" s="275"/>
      <c r="EYC46" s="273"/>
      <c r="EYD46" s="274"/>
      <c r="EYE46" s="274"/>
      <c r="EYF46" s="274"/>
      <c r="EYG46" s="274"/>
      <c r="EYH46" s="274"/>
      <c r="EYI46" s="274"/>
      <c r="EYJ46" s="274"/>
      <c r="EYK46" s="274"/>
      <c r="EYL46" s="274"/>
      <c r="EYM46" s="274"/>
      <c r="EYN46" s="274"/>
      <c r="EYO46" s="274"/>
      <c r="EYP46" s="274"/>
      <c r="EYQ46" s="274"/>
      <c r="EYR46" s="274"/>
      <c r="EYS46" s="274"/>
      <c r="EYT46" s="275"/>
      <c r="EYU46" s="273"/>
      <c r="EYV46" s="274"/>
      <c r="EYW46" s="274"/>
      <c r="EYX46" s="274"/>
      <c r="EYY46" s="274"/>
      <c r="EYZ46" s="274"/>
      <c r="EZA46" s="274"/>
      <c r="EZB46" s="274"/>
      <c r="EZC46" s="274"/>
      <c r="EZD46" s="274"/>
      <c r="EZE46" s="274"/>
      <c r="EZF46" s="274"/>
      <c r="EZG46" s="274"/>
      <c r="EZH46" s="274"/>
      <c r="EZI46" s="274"/>
      <c r="EZJ46" s="274"/>
      <c r="EZK46" s="274"/>
      <c r="EZL46" s="275"/>
      <c r="EZM46" s="273"/>
      <c r="EZN46" s="274"/>
      <c r="EZO46" s="274"/>
      <c r="EZP46" s="274"/>
      <c r="EZQ46" s="274"/>
      <c r="EZR46" s="274"/>
      <c r="EZS46" s="274"/>
      <c r="EZT46" s="274"/>
      <c r="EZU46" s="274"/>
      <c r="EZV46" s="274"/>
      <c r="EZW46" s="274"/>
      <c r="EZX46" s="274"/>
      <c r="EZY46" s="274"/>
      <c r="EZZ46" s="274"/>
      <c r="FAA46" s="274"/>
      <c r="FAB46" s="274"/>
      <c r="FAC46" s="274"/>
      <c r="FAD46" s="275"/>
      <c r="FAE46" s="273"/>
      <c r="FAF46" s="274"/>
      <c r="FAG46" s="274"/>
      <c r="FAH46" s="274"/>
      <c r="FAI46" s="274"/>
      <c r="FAJ46" s="274"/>
      <c r="FAK46" s="274"/>
      <c r="FAL46" s="274"/>
      <c r="FAM46" s="274"/>
      <c r="FAN46" s="274"/>
      <c r="FAO46" s="274"/>
      <c r="FAP46" s="274"/>
      <c r="FAQ46" s="274"/>
      <c r="FAR46" s="274"/>
      <c r="FAS46" s="274"/>
      <c r="FAT46" s="274"/>
      <c r="FAU46" s="274"/>
      <c r="FAV46" s="275"/>
      <c r="FAW46" s="273"/>
      <c r="FAX46" s="274"/>
      <c r="FAY46" s="274"/>
      <c r="FAZ46" s="274"/>
      <c r="FBA46" s="274"/>
      <c r="FBB46" s="274"/>
      <c r="FBC46" s="274"/>
      <c r="FBD46" s="274"/>
      <c r="FBE46" s="274"/>
      <c r="FBF46" s="274"/>
      <c r="FBG46" s="274"/>
      <c r="FBH46" s="274"/>
      <c r="FBI46" s="274"/>
      <c r="FBJ46" s="274"/>
      <c r="FBK46" s="274"/>
      <c r="FBL46" s="274"/>
      <c r="FBM46" s="274"/>
      <c r="FBN46" s="275"/>
      <c r="FBO46" s="273"/>
      <c r="FBP46" s="274"/>
      <c r="FBQ46" s="274"/>
      <c r="FBR46" s="274"/>
      <c r="FBS46" s="274"/>
      <c r="FBT46" s="274"/>
      <c r="FBU46" s="274"/>
      <c r="FBV46" s="274"/>
      <c r="FBW46" s="274"/>
      <c r="FBX46" s="274"/>
      <c r="FBY46" s="274"/>
      <c r="FBZ46" s="274"/>
      <c r="FCA46" s="274"/>
      <c r="FCB46" s="274"/>
      <c r="FCC46" s="274"/>
      <c r="FCD46" s="274"/>
      <c r="FCE46" s="274"/>
      <c r="FCF46" s="275"/>
      <c r="FCG46" s="273"/>
      <c r="FCH46" s="274"/>
      <c r="FCI46" s="274"/>
      <c r="FCJ46" s="274"/>
      <c r="FCK46" s="274"/>
      <c r="FCL46" s="274"/>
      <c r="FCM46" s="274"/>
      <c r="FCN46" s="274"/>
      <c r="FCO46" s="274"/>
      <c r="FCP46" s="274"/>
      <c r="FCQ46" s="274"/>
      <c r="FCR46" s="274"/>
      <c r="FCS46" s="274"/>
      <c r="FCT46" s="274"/>
      <c r="FCU46" s="274"/>
      <c r="FCV46" s="274"/>
      <c r="FCW46" s="274"/>
      <c r="FCX46" s="275"/>
      <c r="FCY46" s="273"/>
      <c r="FCZ46" s="274"/>
      <c r="FDA46" s="274"/>
      <c r="FDB46" s="274"/>
      <c r="FDC46" s="274"/>
      <c r="FDD46" s="274"/>
      <c r="FDE46" s="274"/>
      <c r="FDF46" s="274"/>
      <c r="FDG46" s="274"/>
      <c r="FDH46" s="274"/>
      <c r="FDI46" s="274"/>
      <c r="FDJ46" s="274"/>
      <c r="FDK46" s="274"/>
      <c r="FDL46" s="274"/>
      <c r="FDM46" s="274"/>
      <c r="FDN46" s="274"/>
      <c r="FDO46" s="274"/>
      <c r="FDP46" s="275"/>
      <c r="FDQ46" s="273"/>
      <c r="FDR46" s="274"/>
      <c r="FDS46" s="274"/>
      <c r="FDT46" s="274"/>
      <c r="FDU46" s="274"/>
      <c r="FDV46" s="274"/>
      <c r="FDW46" s="274"/>
      <c r="FDX46" s="274"/>
      <c r="FDY46" s="274"/>
      <c r="FDZ46" s="274"/>
      <c r="FEA46" s="274"/>
      <c r="FEB46" s="274"/>
      <c r="FEC46" s="274"/>
      <c r="FED46" s="274"/>
      <c r="FEE46" s="274"/>
      <c r="FEF46" s="274"/>
      <c r="FEG46" s="274"/>
      <c r="FEH46" s="275"/>
      <c r="FEI46" s="273"/>
      <c r="FEJ46" s="274"/>
      <c r="FEK46" s="274"/>
      <c r="FEL46" s="274"/>
      <c r="FEM46" s="274"/>
      <c r="FEN46" s="274"/>
      <c r="FEO46" s="274"/>
      <c r="FEP46" s="274"/>
      <c r="FEQ46" s="274"/>
      <c r="FER46" s="274"/>
      <c r="FES46" s="274"/>
      <c r="FET46" s="274"/>
      <c r="FEU46" s="274"/>
      <c r="FEV46" s="274"/>
      <c r="FEW46" s="274"/>
      <c r="FEX46" s="274"/>
      <c r="FEY46" s="274"/>
      <c r="FEZ46" s="275"/>
      <c r="FFA46" s="273"/>
      <c r="FFB46" s="274"/>
      <c r="FFC46" s="274"/>
      <c r="FFD46" s="274"/>
      <c r="FFE46" s="274"/>
      <c r="FFF46" s="274"/>
      <c r="FFG46" s="274"/>
      <c r="FFH46" s="274"/>
      <c r="FFI46" s="274"/>
      <c r="FFJ46" s="274"/>
      <c r="FFK46" s="274"/>
      <c r="FFL46" s="274"/>
      <c r="FFM46" s="274"/>
      <c r="FFN46" s="274"/>
      <c r="FFO46" s="274"/>
      <c r="FFP46" s="274"/>
      <c r="FFQ46" s="274"/>
      <c r="FFR46" s="275"/>
      <c r="FFS46" s="273"/>
      <c r="FFT46" s="274"/>
      <c r="FFU46" s="274"/>
      <c r="FFV46" s="274"/>
      <c r="FFW46" s="274"/>
      <c r="FFX46" s="274"/>
      <c r="FFY46" s="274"/>
      <c r="FFZ46" s="274"/>
      <c r="FGA46" s="274"/>
      <c r="FGB46" s="274"/>
      <c r="FGC46" s="274"/>
      <c r="FGD46" s="274"/>
      <c r="FGE46" s="274"/>
      <c r="FGF46" s="274"/>
      <c r="FGG46" s="274"/>
      <c r="FGH46" s="274"/>
      <c r="FGI46" s="274"/>
      <c r="FGJ46" s="275"/>
      <c r="FGK46" s="273"/>
      <c r="FGL46" s="274"/>
      <c r="FGM46" s="274"/>
      <c r="FGN46" s="274"/>
      <c r="FGO46" s="274"/>
      <c r="FGP46" s="274"/>
      <c r="FGQ46" s="274"/>
      <c r="FGR46" s="274"/>
      <c r="FGS46" s="274"/>
      <c r="FGT46" s="274"/>
      <c r="FGU46" s="274"/>
      <c r="FGV46" s="274"/>
      <c r="FGW46" s="274"/>
      <c r="FGX46" s="274"/>
      <c r="FGY46" s="274"/>
      <c r="FGZ46" s="274"/>
      <c r="FHA46" s="274"/>
      <c r="FHB46" s="275"/>
      <c r="FHC46" s="273"/>
      <c r="FHD46" s="274"/>
      <c r="FHE46" s="274"/>
      <c r="FHF46" s="274"/>
      <c r="FHG46" s="274"/>
      <c r="FHH46" s="274"/>
      <c r="FHI46" s="274"/>
      <c r="FHJ46" s="274"/>
      <c r="FHK46" s="274"/>
      <c r="FHL46" s="274"/>
      <c r="FHM46" s="274"/>
      <c r="FHN46" s="274"/>
      <c r="FHO46" s="274"/>
      <c r="FHP46" s="274"/>
      <c r="FHQ46" s="274"/>
      <c r="FHR46" s="274"/>
      <c r="FHS46" s="274"/>
      <c r="FHT46" s="275"/>
      <c r="FHU46" s="273"/>
      <c r="FHV46" s="274"/>
      <c r="FHW46" s="274"/>
      <c r="FHX46" s="274"/>
      <c r="FHY46" s="274"/>
      <c r="FHZ46" s="274"/>
      <c r="FIA46" s="274"/>
      <c r="FIB46" s="274"/>
      <c r="FIC46" s="274"/>
      <c r="FID46" s="274"/>
      <c r="FIE46" s="274"/>
      <c r="FIF46" s="274"/>
      <c r="FIG46" s="274"/>
      <c r="FIH46" s="274"/>
      <c r="FII46" s="274"/>
      <c r="FIJ46" s="274"/>
      <c r="FIK46" s="274"/>
      <c r="FIL46" s="275"/>
      <c r="FIM46" s="273"/>
      <c r="FIN46" s="274"/>
      <c r="FIO46" s="274"/>
      <c r="FIP46" s="274"/>
      <c r="FIQ46" s="274"/>
      <c r="FIR46" s="274"/>
      <c r="FIS46" s="274"/>
      <c r="FIT46" s="274"/>
      <c r="FIU46" s="274"/>
      <c r="FIV46" s="274"/>
      <c r="FIW46" s="274"/>
      <c r="FIX46" s="274"/>
      <c r="FIY46" s="274"/>
      <c r="FIZ46" s="274"/>
      <c r="FJA46" s="274"/>
      <c r="FJB46" s="274"/>
      <c r="FJC46" s="274"/>
      <c r="FJD46" s="275"/>
      <c r="FJE46" s="273"/>
      <c r="FJF46" s="274"/>
      <c r="FJG46" s="274"/>
      <c r="FJH46" s="274"/>
      <c r="FJI46" s="274"/>
      <c r="FJJ46" s="274"/>
      <c r="FJK46" s="274"/>
      <c r="FJL46" s="274"/>
      <c r="FJM46" s="274"/>
      <c r="FJN46" s="274"/>
      <c r="FJO46" s="274"/>
      <c r="FJP46" s="274"/>
      <c r="FJQ46" s="274"/>
      <c r="FJR46" s="274"/>
      <c r="FJS46" s="274"/>
      <c r="FJT46" s="274"/>
      <c r="FJU46" s="274"/>
      <c r="FJV46" s="275"/>
      <c r="FJW46" s="273"/>
      <c r="FJX46" s="274"/>
      <c r="FJY46" s="274"/>
      <c r="FJZ46" s="274"/>
      <c r="FKA46" s="274"/>
      <c r="FKB46" s="274"/>
      <c r="FKC46" s="274"/>
      <c r="FKD46" s="274"/>
      <c r="FKE46" s="274"/>
      <c r="FKF46" s="274"/>
      <c r="FKG46" s="274"/>
      <c r="FKH46" s="274"/>
      <c r="FKI46" s="274"/>
      <c r="FKJ46" s="274"/>
      <c r="FKK46" s="274"/>
      <c r="FKL46" s="274"/>
      <c r="FKM46" s="274"/>
      <c r="FKN46" s="275"/>
      <c r="FKO46" s="273"/>
      <c r="FKP46" s="274"/>
      <c r="FKQ46" s="274"/>
      <c r="FKR46" s="274"/>
      <c r="FKS46" s="274"/>
      <c r="FKT46" s="274"/>
      <c r="FKU46" s="274"/>
      <c r="FKV46" s="274"/>
      <c r="FKW46" s="274"/>
      <c r="FKX46" s="274"/>
      <c r="FKY46" s="274"/>
      <c r="FKZ46" s="274"/>
      <c r="FLA46" s="274"/>
      <c r="FLB46" s="274"/>
      <c r="FLC46" s="274"/>
      <c r="FLD46" s="274"/>
      <c r="FLE46" s="274"/>
      <c r="FLF46" s="275"/>
      <c r="FLG46" s="273"/>
      <c r="FLH46" s="274"/>
      <c r="FLI46" s="274"/>
      <c r="FLJ46" s="274"/>
      <c r="FLK46" s="274"/>
      <c r="FLL46" s="274"/>
      <c r="FLM46" s="274"/>
      <c r="FLN46" s="274"/>
      <c r="FLO46" s="274"/>
      <c r="FLP46" s="274"/>
      <c r="FLQ46" s="274"/>
      <c r="FLR46" s="274"/>
      <c r="FLS46" s="274"/>
      <c r="FLT46" s="274"/>
      <c r="FLU46" s="274"/>
      <c r="FLV46" s="274"/>
      <c r="FLW46" s="274"/>
      <c r="FLX46" s="275"/>
      <c r="FLY46" s="273"/>
      <c r="FLZ46" s="274"/>
      <c r="FMA46" s="274"/>
      <c r="FMB46" s="274"/>
      <c r="FMC46" s="274"/>
      <c r="FMD46" s="274"/>
      <c r="FME46" s="274"/>
      <c r="FMF46" s="274"/>
      <c r="FMG46" s="274"/>
      <c r="FMH46" s="274"/>
      <c r="FMI46" s="274"/>
      <c r="FMJ46" s="274"/>
      <c r="FMK46" s="274"/>
      <c r="FML46" s="274"/>
      <c r="FMM46" s="274"/>
      <c r="FMN46" s="274"/>
      <c r="FMO46" s="274"/>
      <c r="FMP46" s="275"/>
      <c r="FMQ46" s="273"/>
      <c r="FMR46" s="274"/>
      <c r="FMS46" s="274"/>
      <c r="FMT46" s="274"/>
      <c r="FMU46" s="274"/>
      <c r="FMV46" s="274"/>
      <c r="FMW46" s="274"/>
      <c r="FMX46" s="274"/>
      <c r="FMY46" s="274"/>
      <c r="FMZ46" s="274"/>
      <c r="FNA46" s="274"/>
      <c r="FNB46" s="274"/>
      <c r="FNC46" s="274"/>
      <c r="FND46" s="274"/>
      <c r="FNE46" s="274"/>
      <c r="FNF46" s="274"/>
      <c r="FNG46" s="274"/>
      <c r="FNH46" s="275"/>
      <c r="FNI46" s="273"/>
      <c r="FNJ46" s="274"/>
      <c r="FNK46" s="274"/>
      <c r="FNL46" s="274"/>
      <c r="FNM46" s="274"/>
      <c r="FNN46" s="274"/>
      <c r="FNO46" s="274"/>
      <c r="FNP46" s="274"/>
      <c r="FNQ46" s="274"/>
      <c r="FNR46" s="274"/>
      <c r="FNS46" s="274"/>
      <c r="FNT46" s="274"/>
      <c r="FNU46" s="274"/>
      <c r="FNV46" s="274"/>
      <c r="FNW46" s="274"/>
      <c r="FNX46" s="274"/>
      <c r="FNY46" s="274"/>
      <c r="FNZ46" s="275"/>
      <c r="FOA46" s="273"/>
      <c r="FOB46" s="274"/>
      <c r="FOC46" s="274"/>
      <c r="FOD46" s="274"/>
      <c r="FOE46" s="274"/>
      <c r="FOF46" s="274"/>
      <c r="FOG46" s="274"/>
      <c r="FOH46" s="274"/>
      <c r="FOI46" s="274"/>
      <c r="FOJ46" s="274"/>
      <c r="FOK46" s="274"/>
      <c r="FOL46" s="274"/>
      <c r="FOM46" s="274"/>
      <c r="FON46" s="274"/>
      <c r="FOO46" s="274"/>
      <c r="FOP46" s="274"/>
      <c r="FOQ46" s="274"/>
      <c r="FOR46" s="275"/>
      <c r="FOS46" s="273"/>
      <c r="FOT46" s="274"/>
      <c r="FOU46" s="274"/>
      <c r="FOV46" s="274"/>
      <c r="FOW46" s="274"/>
      <c r="FOX46" s="274"/>
      <c r="FOY46" s="274"/>
      <c r="FOZ46" s="274"/>
      <c r="FPA46" s="274"/>
      <c r="FPB46" s="274"/>
      <c r="FPC46" s="274"/>
      <c r="FPD46" s="274"/>
      <c r="FPE46" s="274"/>
      <c r="FPF46" s="274"/>
      <c r="FPG46" s="274"/>
      <c r="FPH46" s="274"/>
      <c r="FPI46" s="274"/>
      <c r="FPJ46" s="275"/>
      <c r="FPK46" s="273"/>
      <c r="FPL46" s="274"/>
      <c r="FPM46" s="274"/>
      <c r="FPN46" s="274"/>
      <c r="FPO46" s="274"/>
      <c r="FPP46" s="274"/>
      <c r="FPQ46" s="274"/>
      <c r="FPR46" s="274"/>
      <c r="FPS46" s="274"/>
      <c r="FPT46" s="274"/>
      <c r="FPU46" s="274"/>
      <c r="FPV46" s="274"/>
      <c r="FPW46" s="274"/>
      <c r="FPX46" s="274"/>
      <c r="FPY46" s="274"/>
      <c r="FPZ46" s="274"/>
      <c r="FQA46" s="274"/>
      <c r="FQB46" s="275"/>
      <c r="FQC46" s="273"/>
      <c r="FQD46" s="274"/>
      <c r="FQE46" s="274"/>
      <c r="FQF46" s="274"/>
      <c r="FQG46" s="274"/>
      <c r="FQH46" s="274"/>
      <c r="FQI46" s="274"/>
      <c r="FQJ46" s="274"/>
      <c r="FQK46" s="274"/>
      <c r="FQL46" s="274"/>
      <c r="FQM46" s="274"/>
      <c r="FQN46" s="274"/>
      <c r="FQO46" s="274"/>
      <c r="FQP46" s="274"/>
      <c r="FQQ46" s="274"/>
      <c r="FQR46" s="274"/>
      <c r="FQS46" s="274"/>
      <c r="FQT46" s="275"/>
      <c r="FQU46" s="273"/>
      <c r="FQV46" s="274"/>
      <c r="FQW46" s="274"/>
      <c r="FQX46" s="274"/>
      <c r="FQY46" s="274"/>
      <c r="FQZ46" s="274"/>
      <c r="FRA46" s="274"/>
      <c r="FRB46" s="274"/>
      <c r="FRC46" s="274"/>
      <c r="FRD46" s="274"/>
      <c r="FRE46" s="274"/>
      <c r="FRF46" s="274"/>
      <c r="FRG46" s="274"/>
      <c r="FRH46" s="274"/>
      <c r="FRI46" s="274"/>
      <c r="FRJ46" s="274"/>
      <c r="FRK46" s="274"/>
      <c r="FRL46" s="275"/>
      <c r="FRM46" s="273"/>
      <c r="FRN46" s="274"/>
      <c r="FRO46" s="274"/>
      <c r="FRP46" s="274"/>
      <c r="FRQ46" s="274"/>
      <c r="FRR46" s="274"/>
      <c r="FRS46" s="274"/>
      <c r="FRT46" s="274"/>
      <c r="FRU46" s="274"/>
      <c r="FRV46" s="274"/>
      <c r="FRW46" s="274"/>
      <c r="FRX46" s="274"/>
      <c r="FRY46" s="274"/>
      <c r="FRZ46" s="274"/>
      <c r="FSA46" s="274"/>
      <c r="FSB46" s="274"/>
      <c r="FSC46" s="274"/>
      <c r="FSD46" s="275"/>
      <c r="FSE46" s="273"/>
      <c r="FSF46" s="274"/>
      <c r="FSG46" s="274"/>
      <c r="FSH46" s="274"/>
      <c r="FSI46" s="274"/>
      <c r="FSJ46" s="274"/>
      <c r="FSK46" s="274"/>
      <c r="FSL46" s="274"/>
      <c r="FSM46" s="274"/>
      <c r="FSN46" s="274"/>
      <c r="FSO46" s="274"/>
      <c r="FSP46" s="274"/>
      <c r="FSQ46" s="274"/>
      <c r="FSR46" s="274"/>
      <c r="FSS46" s="274"/>
      <c r="FST46" s="274"/>
      <c r="FSU46" s="274"/>
      <c r="FSV46" s="275"/>
      <c r="FSW46" s="273"/>
      <c r="FSX46" s="274"/>
      <c r="FSY46" s="274"/>
      <c r="FSZ46" s="274"/>
      <c r="FTA46" s="274"/>
      <c r="FTB46" s="274"/>
      <c r="FTC46" s="274"/>
      <c r="FTD46" s="274"/>
      <c r="FTE46" s="274"/>
      <c r="FTF46" s="274"/>
      <c r="FTG46" s="274"/>
      <c r="FTH46" s="274"/>
      <c r="FTI46" s="274"/>
      <c r="FTJ46" s="274"/>
      <c r="FTK46" s="274"/>
      <c r="FTL46" s="274"/>
      <c r="FTM46" s="274"/>
      <c r="FTN46" s="275"/>
      <c r="FTO46" s="273"/>
      <c r="FTP46" s="274"/>
      <c r="FTQ46" s="274"/>
      <c r="FTR46" s="274"/>
      <c r="FTS46" s="274"/>
      <c r="FTT46" s="274"/>
      <c r="FTU46" s="274"/>
      <c r="FTV46" s="274"/>
      <c r="FTW46" s="274"/>
      <c r="FTX46" s="274"/>
      <c r="FTY46" s="274"/>
      <c r="FTZ46" s="274"/>
      <c r="FUA46" s="274"/>
      <c r="FUB46" s="274"/>
      <c r="FUC46" s="274"/>
      <c r="FUD46" s="274"/>
      <c r="FUE46" s="274"/>
      <c r="FUF46" s="275"/>
      <c r="FUG46" s="273"/>
      <c r="FUH46" s="274"/>
      <c r="FUI46" s="274"/>
      <c r="FUJ46" s="274"/>
      <c r="FUK46" s="274"/>
      <c r="FUL46" s="274"/>
      <c r="FUM46" s="274"/>
      <c r="FUN46" s="274"/>
      <c r="FUO46" s="274"/>
      <c r="FUP46" s="274"/>
      <c r="FUQ46" s="274"/>
      <c r="FUR46" s="274"/>
      <c r="FUS46" s="274"/>
      <c r="FUT46" s="274"/>
      <c r="FUU46" s="274"/>
      <c r="FUV46" s="274"/>
      <c r="FUW46" s="274"/>
      <c r="FUX46" s="275"/>
      <c r="FUY46" s="273"/>
      <c r="FUZ46" s="274"/>
      <c r="FVA46" s="274"/>
      <c r="FVB46" s="274"/>
      <c r="FVC46" s="274"/>
      <c r="FVD46" s="274"/>
      <c r="FVE46" s="274"/>
      <c r="FVF46" s="274"/>
      <c r="FVG46" s="274"/>
      <c r="FVH46" s="274"/>
      <c r="FVI46" s="274"/>
      <c r="FVJ46" s="274"/>
      <c r="FVK46" s="274"/>
      <c r="FVL46" s="274"/>
      <c r="FVM46" s="274"/>
      <c r="FVN46" s="274"/>
      <c r="FVO46" s="274"/>
      <c r="FVP46" s="275"/>
      <c r="FVQ46" s="273"/>
      <c r="FVR46" s="274"/>
      <c r="FVS46" s="274"/>
      <c r="FVT46" s="274"/>
      <c r="FVU46" s="274"/>
      <c r="FVV46" s="274"/>
      <c r="FVW46" s="274"/>
      <c r="FVX46" s="274"/>
      <c r="FVY46" s="274"/>
      <c r="FVZ46" s="274"/>
      <c r="FWA46" s="274"/>
      <c r="FWB46" s="274"/>
      <c r="FWC46" s="274"/>
      <c r="FWD46" s="274"/>
      <c r="FWE46" s="274"/>
      <c r="FWF46" s="274"/>
      <c r="FWG46" s="274"/>
      <c r="FWH46" s="275"/>
      <c r="FWI46" s="273"/>
      <c r="FWJ46" s="274"/>
      <c r="FWK46" s="274"/>
      <c r="FWL46" s="274"/>
      <c r="FWM46" s="274"/>
      <c r="FWN46" s="274"/>
      <c r="FWO46" s="274"/>
      <c r="FWP46" s="274"/>
      <c r="FWQ46" s="274"/>
      <c r="FWR46" s="274"/>
      <c r="FWS46" s="274"/>
      <c r="FWT46" s="274"/>
      <c r="FWU46" s="274"/>
      <c r="FWV46" s="274"/>
      <c r="FWW46" s="274"/>
      <c r="FWX46" s="274"/>
      <c r="FWY46" s="274"/>
      <c r="FWZ46" s="275"/>
      <c r="FXA46" s="273"/>
      <c r="FXB46" s="274"/>
      <c r="FXC46" s="274"/>
      <c r="FXD46" s="274"/>
      <c r="FXE46" s="274"/>
      <c r="FXF46" s="274"/>
      <c r="FXG46" s="274"/>
      <c r="FXH46" s="274"/>
      <c r="FXI46" s="274"/>
      <c r="FXJ46" s="274"/>
      <c r="FXK46" s="274"/>
      <c r="FXL46" s="274"/>
      <c r="FXM46" s="274"/>
      <c r="FXN46" s="274"/>
      <c r="FXO46" s="274"/>
      <c r="FXP46" s="274"/>
      <c r="FXQ46" s="274"/>
      <c r="FXR46" s="275"/>
      <c r="FXS46" s="273"/>
      <c r="FXT46" s="274"/>
      <c r="FXU46" s="274"/>
      <c r="FXV46" s="274"/>
      <c r="FXW46" s="274"/>
      <c r="FXX46" s="274"/>
      <c r="FXY46" s="274"/>
      <c r="FXZ46" s="274"/>
      <c r="FYA46" s="274"/>
      <c r="FYB46" s="274"/>
      <c r="FYC46" s="274"/>
      <c r="FYD46" s="274"/>
      <c r="FYE46" s="274"/>
      <c r="FYF46" s="274"/>
      <c r="FYG46" s="274"/>
      <c r="FYH46" s="274"/>
      <c r="FYI46" s="274"/>
      <c r="FYJ46" s="275"/>
      <c r="FYK46" s="273"/>
      <c r="FYL46" s="274"/>
      <c r="FYM46" s="274"/>
      <c r="FYN46" s="274"/>
      <c r="FYO46" s="274"/>
      <c r="FYP46" s="274"/>
      <c r="FYQ46" s="274"/>
      <c r="FYR46" s="274"/>
      <c r="FYS46" s="274"/>
      <c r="FYT46" s="274"/>
      <c r="FYU46" s="274"/>
      <c r="FYV46" s="274"/>
      <c r="FYW46" s="274"/>
      <c r="FYX46" s="274"/>
      <c r="FYY46" s="274"/>
      <c r="FYZ46" s="274"/>
      <c r="FZA46" s="274"/>
      <c r="FZB46" s="275"/>
      <c r="FZC46" s="273"/>
      <c r="FZD46" s="274"/>
      <c r="FZE46" s="274"/>
      <c r="FZF46" s="274"/>
      <c r="FZG46" s="274"/>
      <c r="FZH46" s="274"/>
      <c r="FZI46" s="274"/>
      <c r="FZJ46" s="274"/>
      <c r="FZK46" s="274"/>
      <c r="FZL46" s="274"/>
      <c r="FZM46" s="274"/>
      <c r="FZN46" s="274"/>
      <c r="FZO46" s="274"/>
      <c r="FZP46" s="274"/>
      <c r="FZQ46" s="274"/>
      <c r="FZR46" s="274"/>
      <c r="FZS46" s="274"/>
      <c r="FZT46" s="275"/>
      <c r="FZU46" s="273"/>
      <c r="FZV46" s="274"/>
      <c r="FZW46" s="274"/>
      <c r="FZX46" s="274"/>
      <c r="FZY46" s="274"/>
      <c r="FZZ46" s="274"/>
      <c r="GAA46" s="274"/>
      <c r="GAB46" s="274"/>
      <c r="GAC46" s="274"/>
      <c r="GAD46" s="274"/>
      <c r="GAE46" s="274"/>
      <c r="GAF46" s="274"/>
      <c r="GAG46" s="274"/>
      <c r="GAH46" s="274"/>
      <c r="GAI46" s="274"/>
      <c r="GAJ46" s="274"/>
      <c r="GAK46" s="274"/>
      <c r="GAL46" s="275"/>
      <c r="GAM46" s="273"/>
      <c r="GAN46" s="274"/>
      <c r="GAO46" s="274"/>
      <c r="GAP46" s="274"/>
      <c r="GAQ46" s="274"/>
      <c r="GAR46" s="274"/>
      <c r="GAS46" s="274"/>
      <c r="GAT46" s="274"/>
      <c r="GAU46" s="274"/>
      <c r="GAV46" s="274"/>
      <c r="GAW46" s="274"/>
      <c r="GAX46" s="274"/>
      <c r="GAY46" s="274"/>
      <c r="GAZ46" s="274"/>
      <c r="GBA46" s="274"/>
      <c r="GBB46" s="274"/>
      <c r="GBC46" s="274"/>
      <c r="GBD46" s="275"/>
      <c r="GBE46" s="273"/>
      <c r="GBF46" s="274"/>
      <c r="GBG46" s="274"/>
      <c r="GBH46" s="274"/>
      <c r="GBI46" s="274"/>
      <c r="GBJ46" s="274"/>
      <c r="GBK46" s="274"/>
      <c r="GBL46" s="274"/>
      <c r="GBM46" s="274"/>
      <c r="GBN46" s="274"/>
      <c r="GBO46" s="274"/>
      <c r="GBP46" s="274"/>
      <c r="GBQ46" s="274"/>
      <c r="GBR46" s="274"/>
      <c r="GBS46" s="274"/>
      <c r="GBT46" s="274"/>
      <c r="GBU46" s="274"/>
      <c r="GBV46" s="275"/>
      <c r="GBW46" s="273"/>
      <c r="GBX46" s="274"/>
      <c r="GBY46" s="274"/>
      <c r="GBZ46" s="274"/>
      <c r="GCA46" s="274"/>
      <c r="GCB46" s="274"/>
      <c r="GCC46" s="274"/>
      <c r="GCD46" s="274"/>
      <c r="GCE46" s="274"/>
      <c r="GCF46" s="274"/>
      <c r="GCG46" s="274"/>
      <c r="GCH46" s="274"/>
      <c r="GCI46" s="274"/>
      <c r="GCJ46" s="274"/>
      <c r="GCK46" s="274"/>
      <c r="GCL46" s="274"/>
      <c r="GCM46" s="274"/>
      <c r="GCN46" s="275"/>
      <c r="GCO46" s="273"/>
      <c r="GCP46" s="274"/>
      <c r="GCQ46" s="274"/>
      <c r="GCR46" s="274"/>
      <c r="GCS46" s="274"/>
      <c r="GCT46" s="274"/>
      <c r="GCU46" s="274"/>
      <c r="GCV46" s="274"/>
      <c r="GCW46" s="274"/>
      <c r="GCX46" s="274"/>
      <c r="GCY46" s="274"/>
      <c r="GCZ46" s="274"/>
      <c r="GDA46" s="274"/>
      <c r="GDB46" s="274"/>
      <c r="GDC46" s="274"/>
      <c r="GDD46" s="274"/>
      <c r="GDE46" s="274"/>
      <c r="GDF46" s="275"/>
      <c r="GDG46" s="273"/>
      <c r="GDH46" s="274"/>
      <c r="GDI46" s="274"/>
      <c r="GDJ46" s="274"/>
      <c r="GDK46" s="274"/>
      <c r="GDL46" s="274"/>
      <c r="GDM46" s="274"/>
      <c r="GDN46" s="274"/>
      <c r="GDO46" s="274"/>
      <c r="GDP46" s="274"/>
      <c r="GDQ46" s="274"/>
      <c r="GDR46" s="274"/>
      <c r="GDS46" s="274"/>
      <c r="GDT46" s="274"/>
      <c r="GDU46" s="274"/>
      <c r="GDV46" s="274"/>
      <c r="GDW46" s="274"/>
      <c r="GDX46" s="275"/>
      <c r="GDY46" s="273"/>
      <c r="GDZ46" s="274"/>
      <c r="GEA46" s="274"/>
      <c r="GEB46" s="274"/>
      <c r="GEC46" s="274"/>
      <c r="GED46" s="274"/>
      <c r="GEE46" s="274"/>
      <c r="GEF46" s="274"/>
      <c r="GEG46" s="274"/>
      <c r="GEH46" s="274"/>
      <c r="GEI46" s="274"/>
      <c r="GEJ46" s="274"/>
      <c r="GEK46" s="274"/>
      <c r="GEL46" s="274"/>
      <c r="GEM46" s="274"/>
      <c r="GEN46" s="274"/>
      <c r="GEO46" s="274"/>
      <c r="GEP46" s="275"/>
      <c r="GEQ46" s="273"/>
      <c r="GER46" s="274"/>
      <c r="GES46" s="274"/>
      <c r="GET46" s="274"/>
      <c r="GEU46" s="274"/>
      <c r="GEV46" s="274"/>
      <c r="GEW46" s="274"/>
      <c r="GEX46" s="274"/>
      <c r="GEY46" s="274"/>
      <c r="GEZ46" s="274"/>
      <c r="GFA46" s="274"/>
      <c r="GFB46" s="274"/>
      <c r="GFC46" s="274"/>
      <c r="GFD46" s="274"/>
      <c r="GFE46" s="274"/>
      <c r="GFF46" s="274"/>
      <c r="GFG46" s="274"/>
      <c r="GFH46" s="275"/>
      <c r="GFI46" s="273"/>
      <c r="GFJ46" s="274"/>
      <c r="GFK46" s="274"/>
      <c r="GFL46" s="274"/>
      <c r="GFM46" s="274"/>
      <c r="GFN46" s="274"/>
      <c r="GFO46" s="274"/>
      <c r="GFP46" s="274"/>
      <c r="GFQ46" s="274"/>
      <c r="GFR46" s="274"/>
      <c r="GFS46" s="274"/>
      <c r="GFT46" s="274"/>
      <c r="GFU46" s="274"/>
      <c r="GFV46" s="274"/>
      <c r="GFW46" s="274"/>
      <c r="GFX46" s="274"/>
      <c r="GFY46" s="274"/>
      <c r="GFZ46" s="275"/>
      <c r="GGA46" s="273"/>
      <c r="GGB46" s="274"/>
      <c r="GGC46" s="274"/>
      <c r="GGD46" s="274"/>
      <c r="GGE46" s="274"/>
      <c r="GGF46" s="274"/>
      <c r="GGG46" s="274"/>
      <c r="GGH46" s="274"/>
      <c r="GGI46" s="274"/>
      <c r="GGJ46" s="274"/>
      <c r="GGK46" s="274"/>
      <c r="GGL46" s="274"/>
      <c r="GGM46" s="274"/>
      <c r="GGN46" s="274"/>
      <c r="GGO46" s="274"/>
      <c r="GGP46" s="274"/>
      <c r="GGQ46" s="274"/>
      <c r="GGR46" s="275"/>
      <c r="GGS46" s="273"/>
      <c r="GGT46" s="274"/>
      <c r="GGU46" s="274"/>
      <c r="GGV46" s="274"/>
      <c r="GGW46" s="274"/>
      <c r="GGX46" s="274"/>
      <c r="GGY46" s="274"/>
      <c r="GGZ46" s="274"/>
      <c r="GHA46" s="274"/>
      <c r="GHB46" s="274"/>
      <c r="GHC46" s="274"/>
      <c r="GHD46" s="274"/>
      <c r="GHE46" s="274"/>
      <c r="GHF46" s="274"/>
      <c r="GHG46" s="274"/>
      <c r="GHH46" s="274"/>
      <c r="GHI46" s="274"/>
      <c r="GHJ46" s="275"/>
      <c r="GHK46" s="273"/>
      <c r="GHL46" s="274"/>
      <c r="GHM46" s="274"/>
      <c r="GHN46" s="274"/>
      <c r="GHO46" s="274"/>
      <c r="GHP46" s="274"/>
      <c r="GHQ46" s="274"/>
      <c r="GHR46" s="274"/>
      <c r="GHS46" s="274"/>
      <c r="GHT46" s="274"/>
      <c r="GHU46" s="274"/>
      <c r="GHV46" s="274"/>
      <c r="GHW46" s="274"/>
      <c r="GHX46" s="274"/>
      <c r="GHY46" s="274"/>
      <c r="GHZ46" s="274"/>
      <c r="GIA46" s="274"/>
      <c r="GIB46" s="275"/>
      <c r="GIC46" s="273"/>
      <c r="GID46" s="274"/>
      <c r="GIE46" s="274"/>
      <c r="GIF46" s="274"/>
      <c r="GIG46" s="274"/>
      <c r="GIH46" s="274"/>
      <c r="GII46" s="274"/>
      <c r="GIJ46" s="274"/>
      <c r="GIK46" s="274"/>
      <c r="GIL46" s="274"/>
      <c r="GIM46" s="274"/>
      <c r="GIN46" s="274"/>
      <c r="GIO46" s="274"/>
      <c r="GIP46" s="274"/>
      <c r="GIQ46" s="274"/>
      <c r="GIR46" s="274"/>
      <c r="GIS46" s="274"/>
      <c r="GIT46" s="275"/>
      <c r="GIU46" s="273"/>
      <c r="GIV46" s="274"/>
      <c r="GIW46" s="274"/>
      <c r="GIX46" s="274"/>
      <c r="GIY46" s="274"/>
      <c r="GIZ46" s="274"/>
      <c r="GJA46" s="274"/>
      <c r="GJB46" s="274"/>
      <c r="GJC46" s="274"/>
      <c r="GJD46" s="274"/>
      <c r="GJE46" s="274"/>
      <c r="GJF46" s="274"/>
      <c r="GJG46" s="274"/>
      <c r="GJH46" s="274"/>
      <c r="GJI46" s="274"/>
      <c r="GJJ46" s="274"/>
      <c r="GJK46" s="274"/>
      <c r="GJL46" s="275"/>
      <c r="GJM46" s="273"/>
      <c r="GJN46" s="274"/>
      <c r="GJO46" s="274"/>
      <c r="GJP46" s="274"/>
      <c r="GJQ46" s="274"/>
      <c r="GJR46" s="274"/>
      <c r="GJS46" s="274"/>
      <c r="GJT46" s="274"/>
      <c r="GJU46" s="274"/>
      <c r="GJV46" s="274"/>
      <c r="GJW46" s="274"/>
      <c r="GJX46" s="274"/>
      <c r="GJY46" s="274"/>
      <c r="GJZ46" s="274"/>
      <c r="GKA46" s="274"/>
      <c r="GKB46" s="274"/>
      <c r="GKC46" s="274"/>
      <c r="GKD46" s="275"/>
      <c r="GKE46" s="273"/>
      <c r="GKF46" s="274"/>
      <c r="GKG46" s="274"/>
      <c r="GKH46" s="274"/>
      <c r="GKI46" s="274"/>
      <c r="GKJ46" s="274"/>
      <c r="GKK46" s="274"/>
      <c r="GKL46" s="274"/>
      <c r="GKM46" s="274"/>
      <c r="GKN46" s="274"/>
      <c r="GKO46" s="274"/>
      <c r="GKP46" s="274"/>
      <c r="GKQ46" s="274"/>
      <c r="GKR46" s="274"/>
      <c r="GKS46" s="274"/>
      <c r="GKT46" s="274"/>
      <c r="GKU46" s="274"/>
      <c r="GKV46" s="275"/>
      <c r="GKW46" s="273"/>
      <c r="GKX46" s="274"/>
      <c r="GKY46" s="274"/>
      <c r="GKZ46" s="274"/>
      <c r="GLA46" s="274"/>
      <c r="GLB46" s="274"/>
      <c r="GLC46" s="274"/>
      <c r="GLD46" s="274"/>
      <c r="GLE46" s="274"/>
      <c r="GLF46" s="274"/>
      <c r="GLG46" s="274"/>
      <c r="GLH46" s="274"/>
      <c r="GLI46" s="274"/>
      <c r="GLJ46" s="274"/>
      <c r="GLK46" s="274"/>
      <c r="GLL46" s="274"/>
      <c r="GLM46" s="274"/>
      <c r="GLN46" s="275"/>
      <c r="GLO46" s="273"/>
      <c r="GLP46" s="274"/>
      <c r="GLQ46" s="274"/>
      <c r="GLR46" s="274"/>
      <c r="GLS46" s="274"/>
      <c r="GLT46" s="274"/>
      <c r="GLU46" s="274"/>
      <c r="GLV46" s="274"/>
      <c r="GLW46" s="274"/>
      <c r="GLX46" s="274"/>
      <c r="GLY46" s="274"/>
      <c r="GLZ46" s="274"/>
      <c r="GMA46" s="274"/>
      <c r="GMB46" s="274"/>
      <c r="GMC46" s="274"/>
      <c r="GMD46" s="274"/>
      <c r="GME46" s="274"/>
      <c r="GMF46" s="275"/>
      <c r="GMG46" s="273"/>
      <c r="GMH46" s="274"/>
      <c r="GMI46" s="274"/>
      <c r="GMJ46" s="274"/>
      <c r="GMK46" s="274"/>
      <c r="GML46" s="274"/>
      <c r="GMM46" s="274"/>
      <c r="GMN46" s="274"/>
      <c r="GMO46" s="274"/>
      <c r="GMP46" s="274"/>
      <c r="GMQ46" s="274"/>
      <c r="GMR46" s="274"/>
      <c r="GMS46" s="274"/>
      <c r="GMT46" s="274"/>
      <c r="GMU46" s="274"/>
      <c r="GMV46" s="274"/>
      <c r="GMW46" s="274"/>
      <c r="GMX46" s="275"/>
      <c r="GMY46" s="273"/>
      <c r="GMZ46" s="274"/>
      <c r="GNA46" s="274"/>
      <c r="GNB46" s="274"/>
      <c r="GNC46" s="274"/>
      <c r="GND46" s="274"/>
      <c r="GNE46" s="274"/>
      <c r="GNF46" s="274"/>
      <c r="GNG46" s="274"/>
      <c r="GNH46" s="274"/>
      <c r="GNI46" s="274"/>
      <c r="GNJ46" s="274"/>
      <c r="GNK46" s="274"/>
      <c r="GNL46" s="274"/>
      <c r="GNM46" s="274"/>
      <c r="GNN46" s="274"/>
      <c r="GNO46" s="274"/>
      <c r="GNP46" s="275"/>
      <c r="GNQ46" s="273"/>
      <c r="GNR46" s="274"/>
      <c r="GNS46" s="274"/>
      <c r="GNT46" s="274"/>
      <c r="GNU46" s="274"/>
      <c r="GNV46" s="274"/>
      <c r="GNW46" s="274"/>
      <c r="GNX46" s="274"/>
      <c r="GNY46" s="274"/>
      <c r="GNZ46" s="274"/>
      <c r="GOA46" s="274"/>
      <c r="GOB46" s="274"/>
      <c r="GOC46" s="274"/>
      <c r="GOD46" s="274"/>
      <c r="GOE46" s="274"/>
      <c r="GOF46" s="274"/>
      <c r="GOG46" s="274"/>
      <c r="GOH46" s="275"/>
      <c r="GOI46" s="273"/>
      <c r="GOJ46" s="274"/>
      <c r="GOK46" s="274"/>
      <c r="GOL46" s="274"/>
      <c r="GOM46" s="274"/>
      <c r="GON46" s="274"/>
      <c r="GOO46" s="274"/>
      <c r="GOP46" s="274"/>
      <c r="GOQ46" s="274"/>
      <c r="GOR46" s="274"/>
      <c r="GOS46" s="274"/>
      <c r="GOT46" s="274"/>
      <c r="GOU46" s="274"/>
      <c r="GOV46" s="274"/>
      <c r="GOW46" s="274"/>
      <c r="GOX46" s="274"/>
      <c r="GOY46" s="274"/>
      <c r="GOZ46" s="275"/>
      <c r="GPA46" s="273"/>
      <c r="GPB46" s="274"/>
      <c r="GPC46" s="274"/>
      <c r="GPD46" s="274"/>
      <c r="GPE46" s="274"/>
      <c r="GPF46" s="274"/>
      <c r="GPG46" s="274"/>
      <c r="GPH46" s="274"/>
      <c r="GPI46" s="274"/>
      <c r="GPJ46" s="274"/>
      <c r="GPK46" s="274"/>
      <c r="GPL46" s="274"/>
      <c r="GPM46" s="274"/>
      <c r="GPN46" s="274"/>
      <c r="GPO46" s="274"/>
      <c r="GPP46" s="274"/>
      <c r="GPQ46" s="274"/>
      <c r="GPR46" s="275"/>
      <c r="GPS46" s="273"/>
      <c r="GPT46" s="274"/>
      <c r="GPU46" s="274"/>
      <c r="GPV46" s="274"/>
      <c r="GPW46" s="274"/>
      <c r="GPX46" s="274"/>
      <c r="GPY46" s="274"/>
      <c r="GPZ46" s="274"/>
      <c r="GQA46" s="274"/>
      <c r="GQB46" s="274"/>
      <c r="GQC46" s="274"/>
      <c r="GQD46" s="274"/>
      <c r="GQE46" s="274"/>
      <c r="GQF46" s="274"/>
      <c r="GQG46" s="274"/>
      <c r="GQH46" s="274"/>
      <c r="GQI46" s="274"/>
      <c r="GQJ46" s="275"/>
      <c r="GQK46" s="273"/>
      <c r="GQL46" s="274"/>
      <c r="GQM46" s="274"/>
      <c r="GQN46" s="274"/>
      <c r="GQO46" s="274"/>
      <c r="GQP46" s="274"/>
      <c r="GQQ46" s="274"/>
      <c r="GQR46" s="274"/>
      <c r="GQS46" s="274"/>
      <c r="GQT46" s="274"/>
      <c r="GQU46" s="274"/>
      <c r="GQV46" s="274"/>
      <c r="GQW46" s="274"/>
      <c r="GQX46" s="274"/>
      <c r="GQY46" s="274"/>
      <c r="GQZ46" s="274"/>
      <c r="GRA46" s="274"/>
      <c r="GRB46" s="275"/>
      <c r="GRC46" s="273"/>
      <c r="GRD46" s="274"/>
      <c r="GRE46" s="274"/>
      <c r="GRF46" s="274"/>
      <c r="GRG46" s="274"/>
      <c r="GRH46" s="274"/>
      <c r="GRI46" s="274"/>
      <c r="GRJ46" s="274"/>
      <c r="GRK46" s="274"/>
      <c r="GRL46" s="274"/>
      <c r="GRM46" s="274"/>
      <c r="GRN46" s="274"/>
      <c r="GRO46" s="274"/>
      <c r="GRP46" s="274"/>
      <c r="GRQ46" s="274"/>
      <c r="GRR46" s="274"/>
      <c r="GRS46" s="274"/>
      <c r="GRT46" s="275"/>
      <c r="GRU46" s="273"/>
      <c r="GRV46" s="274"/>
      <c r="GRW46" s="274"/>
      <c r="GRX46" s="274"/>
      <c r="GRY46" s="274"/>
      <c r="GRZ46" s="274"/>
      <c r="GSA46" s="274"/>
      <c r="GSB46" s="274"/>
      <c r="GSC46" s="274"/>
      <c r="GSD46" s="274"/>
      <c r="GSE46" s="274"/>
      <c r="GSF46" s="274"/>
      <c r="GSG46" s="274"/>
      <c r="GSH46" s="274"/>
      <c r="GSI46" s="274"/>
      <c r="GSJ46" s="274"/>
      <c r="GSK46" s="274"/>
      <c r="GSL46" s="275"/>
      <c r="GSM46" s="273"/>
      <c r="GSN46" s="274"/>
      <c r="GSO46" s="274"/>
      <c r="GSP46" s="274"/>
      <c r="GSQ46" s="274"/>
      <c r="GSR46" s="274"/>
      <c r="GSS46" s="274"/>
      <c r="GST46" s="274"/>
      <c r="GSU46" s="274"/>
      <c r="GSV46" s="274"/>
      <c r="GSW46" s="274"/>
      <c r="GSX46" s="274"/>
      <c r="GSY46" s="274"/>
      <c r="GSZ46" s="274"/>
      <c r="GTA46" s="274"/>
      <c r="GTB46" s="274"/>
      <c r="GTC46" s="274"/>
      <c r="GTD46" s="275"/>
      <c r="GTE46" s="273"/>
      <c r="GTF46" s="274"/>
      <c r="GTG46" s="274"/>
      <c r="GTH46" s="274"/>
      <c r="GTI46" s="274"/>
      <c r="GTJ46" s="274"/>
      <c r="GTK46" s="274"/>
      <c r="GTL46" s="274"/>
      <c r="GTM46" s="274"/>
      <c r="GTN46" s="274"/>
      <c r="GTO46" s="274"/>
      <c r="GTP46" s="274"/>
      <c r="GTQ46" s="274"/>
      <c r="GTR46" s="274"/>
      <c r="GTS46" s="274"/>
      <c r="GTT46" s="274"/>
      <c r="GTU46" s="274"/>
      <c r="GTV46" s="275"/>
      <c r="GTW46" s="273"/>
      <c r="GTX46" s="274"/>
      <c r="GTY46" s="274"/>
      <c r="GTZ46" s="274"/>
      <c r="GUA46" s="274"/>
      <c r="GUB46" s="274"/>
      <c r="GUC46" s="274"/>
      <c r="GUD46" s="274"/>
      <c r="GUE46" s="274"/>
      <c r="GUF46" s="274"/>
      <c r="GUG46" s="274"/>
      <c r="GUH46" s="274"/>
      <c r="GUI46" s="274"/>
      <c r="GUJ46" s="274"/>
      <c r="GUK46" s="274"/>
      <c r="GUL46" s="274"/>
      <c r="GUM46" s="274"/>
      <c r="GUN46" s="275"/>
      <c r="GUO46" s="273"/>
      <c r="GUP46" s="274"/>
      <c r="GUQ46" s="274"/>
      <c r="GUR46" s="274"/>
      <c r="GUS46" s="274"/>
      <c r="GUT46" s="274"/>
      <c r="GUU46" s="274"/>
      <c r="GUV46" s="274"/>
      <c r="GUW46" s="274"/>
      <c r="GUX46" s="274"/>
      <c r="GUY46" s="274"/>
      <c r="GUZ46" s="274"/>
      <c r="GVA46" s="274"/>
      <c r="GVB46" s="274"/>
      <c r="GVC46" s="274"/>
      <c r="GVD46" s="274"/>
      <c r="GVE46" s="274"/>
      <c r="GVF46" s="275"/>
      <c r="GVG46" s="273"/>
      <c r="GVH46" s="274"/>
      <c r="GVI46" s="274"/>
      <c r="GVJ46" s="274"/>
      <c r="GVK46" s="274"/>
      <c r="GVL46" s="274"/>
      <c r="GVM46" s="274"/>
      <c r="GVN46" s="274"/>
      <c r="GVO46" s="274"/>
      <c r="GVP46" s="274"/>
      <c r="GVQ46" s="274"/>
      <c r="GVR46" s="274"/>
      <c r="GVS46" s="274"/>
      <c r="GVT46" s="274"/>
      <c r="GVU46" s="274"/>
      <c r="GVV46" s="274"/>
      <c r="GVW46" s="274"/>
      <c r="GVX46" s="275"/>
      <c r="GVY46" s="273"/>
      <c r="GVZ46" s="274"/>
      <c r="GWA46" s="274"/>
      <c r="GWB46" s="274"/>
      <c r="GWC46" s="274"/>
      <c r="GWD46" s="274"/>
      <c r="GWE46" s="274"/>
      <c r="GWF46" s="274"/>
      <c r="GWG46" s="274"/>
      <c r="GWH46" s="274"/>
      <c r="GWI46" s="274"/>
      <c r="GWJ46" s="274"/>
      <c r="GWK46" s="274"/>
      <c r="GWL46" s="274"/>
      <c r="GWM46" s="274"/>
      <c r="GWN46" s="274"/>
      <c r="GWO46" s="274"/>
      <c r="GWP46" s="275"/>
      <c r="GWQ46" s="273"/>
      <c r="GWR46" s="274"/>
      <c r="GWS46" s="274"/>
      <c r="GWT46" s="274"/>
      <c r="GWU46" s="274"/>
      <c r="GWV46" s="274"/>
      <c r="GWW46" s="274"/>
      <c r="GWX46" s="274"/>
      <c r="GWY46" s="274"/>
      <c r="GWZ46" s="274"/>
      <c r="GXA46" s="274"/>
      <c r="GXB46" s="274"/>
      <c r="GXC46" s="274"/>
      <c r="GXD46" s="274"/>
      <c r="GXE46" s="274"/>
      <c r="GXF46" s="274"/>
      <c r="GXG46" s="274"/>
      <c r="GXH46" s="275"/>
      <c r="GXI46" s="273"/>
      <c r="GXJ46" s="274"/>
      <c r="GXK46" s="274"/>
      <c r="GXL46" s="274"/>
      <c r="GXM46" s="274"/>
      <c r="GXN46" s="274"/>
      <c r="GXO46" s="274"/>
      <c r="GXP46" s="274"/>
      <c r="GXQ46" s="274"/>
      <c r="GXR46" s="274"/>
      <c r="GXS46" s="274"/>
      <c r="GXT46" s="274"/>
      <c r="GXU46" s="274"/>
      <c r="GXV46" s="274"/>
      <c r="GXW46" s="274"/>
      <c r="GXX46" s="274"/>
      <c r="GXY46" s="274"/>
      <c r="GXZ46" s="275"/>
      <c r="GYA46" s="273"/>
      <c r="GYB46" s="274"/>
      <c r="GYC46" s="274"/>
      <c r="GYD46" s="274"/>
      <c r="GYE46" s="274"/>
      <c r="GYF46" s="274"/>
      <c r="GYG46" s="274"/>
      <c r="GYH46" s="274"/>
      <c r="GYI46" s="274"/>
      <c r="GYJ46" s="274"/>
      <c r="GYK46" s="274"/>
      <c r="GYL46" s="274"/>
      <c r="GYM46" s="274"/>
      <c r="GYN46" s="274"/>
      <c r="GYO46" s="274"/>
      <c r="GYP46" s="274"/>
      <c r="GYQ46" s="274"/>
      <c r="GYR46" s="275"/>
      <c r="GYS46" s="273"/>
      <c r="GYT46" s="274"/>
      <c r="GYU46" s="274"/>
      <c r="GYV46" s="274"/>
      <c r="GYW46" s="274"/>
      <c r="GYX46" s="274"/>
      <c r="GYY46" s="274"/>
      <c r="GYZ46" s="274"/>
      <c r="GZA46" s="274"/>
      <c r="GZB46" s="274"/>
      <c r="GZC46" s="274"/>
      <c r="GZD46" s="274"/>
      <c r="GZE46" s="274"/>
      <c r="GZF46" s="274"/>
      <c r="GZG46" s="274"/>
      <c r="GZH46" s="274"/>
      <c r="GZI46" s="274"/>
      <c r="GZJ46" s="275"/>
      <c r="GZK46" s="273"/>
      <c r="GZL46" s="274"/>
      <c r="GZM46" s="274"/>
      <c r="GZN46" s="274"/>
      <c r="GZO46" s="274"/>
      <c r="GZP46" s="274"/>
      <c r="GZQ46" s="274"/>
      <c r="GZR46" s="274"/>
      <c r="GZS46" s="274"/>
      <c r="GZT46" s="274"/>
      <c r="GZU46" s="274"/>
      <c r="GZV46" s="274"/>
      <c r="GZW46" s="274"/>
      <c r="GZX46" s="274"/>
      <c r="GZY46" s="274"/>
      <c r="GZZ46" s="274"/>
      <c r="HAA46" s="274"/>
      <c r="HAB46" s="275"/>
      <c r="HAC46" s="273"/>
      <c r="HAD46" s="274"/>
      <c r="HAE46" s="274"/>
      <c r="HAF46" s="274"/>
      <c r="HAG46" s="274"/>
      <c r="HAH46" s="274"/>
      <c r="HAI46" s="274"/>
      <c r="HAJ46" s="274"/>
      <c r="HAK46" s="274"/>
      <c r="HAL46" s="274"/>
      <c r="HAM46" s="274"/>
      <c r="HAN46" s="274"/>
      <c r="HAO46" s="274"/>
      <c r="HAP46" s="274"/>
      <c r="HAQ46" s="274"/>
      <c r="HAR46" s="274"/>
      <c r="HAS46" s="274"/>
      <c r="HAT46" s="275"/>
      <c r="HAU46" s="273"/>
      <c r="HAV46" s="274"/>
      <c r="HAW46" s="274"/>
      <c r="HAX46" s="274"/>
      <c r="HAY46" s="274"/>
      <c r="HAZ46" s="274"/>
      <c r="HBA46" s="274"/>
      <c r="HBB46" s="274"/>
      <c r="HBC46" s="274"/>
      <c r="HBD46" s="274"/>
      <c r="HBE46" s="274"/>
      <c r="HBF46" s="274"/>
      <c r="HBG46" s="274"/>
      <c r="HBH46" s="274"/>
      <c r="HBI46" s="274"/>
      <c r="HBJ46" s="274"/>
      <c r="HBK46" s="274"/>
      <c r="HBL46" s="275"/>
      <c r="HBM46" s="273"/>
      <c r="HBN46" s="274"/>
      <c r="HBO46" s="274"/>
      <c r="HBP46" s="274"/>
      <c r="HBQ46" s="274"/>
      <c r="HBR46" s="274"/>
      <c r="HBS46" s="274"/>
      <c r="HBT46" s="274"/>
      <c r="HBU46" s="274"/>
      <c r="HBV46" s="274"/>
      <c r="HBW46" s="274"/>
      <c r="HBX46" s="274"/>
      <c r="HBY46" s="274"/>
      <c r="HBZ46" s="274"/>
      <c r="HCA46" s="274"/>
      <c r="HCB46" s="274"/>
      <c r="HCC46" s="274"/>
      <c r="HCD46" s="275"/>
      <c r="HCE46" s="273"/>
      <c r="HCF46" s="274"/>
      <c r="HCG46" s="274"/>
      <c r="HCH46" s="274"/>
      <c r="HCI46" s="274"/>
      <c r="HCJ46" s="274"/>
      <c r="HCK46" s="274"/>
      <c r="HCL46" s="274"/>
      <c r="HCM46" s="274"/>
      <c r="HCN46" s="274"/>
      <c r="HCO46" s="274"/>
      <c r="HCP46" s="274"/>
      <c r="HCQ46" s="274"/>
      <c r="HCR46" s="274"/>
      <c r="HCS46" s="274"/>
      <c r="HCT46" s="274"/>
      <c r="HCU46" s="274"/>
      <c r="HCV46" s="275"/>
      <c r="HCW46" s="273"/>
      <c r="HCX46" s="274"/>
      <c r="HCY46" s="274"/>
      <c r="HCZ46" s="274"/>
      <c r="HDA46" s="274"/>
      <c r="HDB46" s="274"/>
      <c r="HDC46" s="274"/>
      <c r="HDD46" s="274"/>
      <c r="HDE46" s="274"/>
      <c r="HDF46" s="274"/>
      <c r="HDG46" s="274"/>
      <c r="HDH46" s="274"/>
      <c r="HDI46" s="274"/>
      <c r="HDJ46" s="274"/>
      <c r="HDK46" s="274"/>
      <c r="HDL46" s="274"/>
      <c r="HDM46" s="274"/>
      <c r="HDN46" s="275"/>
      <c r="HDO46" s="273"/>
      <c r="HDP46" s="274"/>
      <c r="HDQ46" s="274"/>
      <c r="HDR46" s="274"/>
      <c r="HDS46" s="274"/>
      <c r="HDT46" s="274"/>
      <c r="HDU46" s="274"/>
      <c r="HDV46" s="274"/>
      <c r="HDW46" s="274"/>
      <c r="HDX46" s="274"/>
      <c r="HDY46" s="274"/>
      <c r="HDZ46" s="274"/>
      <c r="HEA46" s="274"/>
      <c r="HEB46" s="274"/>
      <c r="HEC46" s="274"/>
      <c r="HED46" s="274"/>
      <c r="HEE46" s="274"/>
      <c r="HEF46" s="275"/>
      <c r="HEG46" s="273"/>
      <c r="HEH46" s="274"/>
      <c r="HEI46" s="274"/>
      <c r="HEJ46" s="274"/>
      <c r="HEK46" s="274"/>
      <c r="HEL46" s="274"/>
      <c r="HEM46" s="274"/>
      <c r="HEN46" s="274"/>
      <c r="HEO46" s="274"/>
      <c r="HEP46" s="274"/>
      <c r="HEQ46" s="274"/>
      <c r="HER46" s="274"/>
      <c r="HES46" s="274"/>
      <c r="HET46" s="274"/>
      <c r="HEU46" s="274"/>
      <c r="HEV46" s="274"/>
      <c r="HEW46" s="274"/>
      <c r="HEX46" s="275"/>
      <c r="HEY46" s="273"/>
      <c r="HEZ46" s="274"/>
      <c r="HFA46" s="274"/>
      <c r="HFB46" s="274"/>
      <c r="HFC46" s="274"/>
      <c r="HFD46" s="274"/>
      <c r="HFE46" s="274"/>
      <c r="HFF46" s="274"/>
      <c r="HFG46" s="274"/>
      <c r="HFH46" s="274"/>
      <c r="HFI46" s="274"/>
      <c r="HFJ46" s="274"/>
      <c r="HFK46" s="274"/>
      <c r="HFL46" s="274"/>
      <c r="HFM46" s="274"/>
      <c r="HFN46" s="274"/>
      <c r="HFO46" s="274"/>
      <c r="HFP46" s="275"/>
      <c r="HFQ46" s="273"/>
      <c r="HFR46" s="274"/>
      <c r="HFS46" s="274"/>
      <c r="HFT46" s="274"/>
      <c r="HFU46" s="274"/>
      <c r="HFV46" s="274"/>
      <c r="HFW46" s="274"/>
      <c r="HFX46" s="274"/>
      <c r="HFY46" s="274"/>
      <c r="HFZ46" s="274"/>
      <c r="HGA46" s="274"/>
      <c r="HGB46" s="274"/>
      <c r="HGC46" s="274"/>
      <c r="HGD46" s="274"/>
      <c r="HGE46" s="274"/>
      <c r="HGF46" s="274"/>
      <c r="HGG46" s="274"/>
      <c r="HGH46" s="275"/>
      <c r="HGI46" s="273"/>
      <c r="HGJ46" s="274"/>
      <c r="HGK46" s="274"/>
      <c r="HGL46" s="274"/>
      <c r="HGM46" s="274"/>
      <c r="HGN46" s="274"/>
      <c r="HGO46" s="274"/>
      <c r="HGP46" s="274"/>
      <c r="HGQ46" s="274"/>
      <c r="HGR46" s="274"/>
      <c r="HGS46" s="274"/>
      <c r="HGT46" s="274"/>
      <c r="HGU46" s="274"/>
      <c r="HGV46" s="274"/>
      <c r="HGW46" s="274"/>
      <c r="HGX46" s="274"/>
      <c r="HGY46" s="274"/>
      <c r="HGZ46" s="275"/>
      <c r="HHA46" s="273"/>
      <c r="HHB46" s="274"/>
      <c r="HHC46" s="274"/>
      <c r="HHD46" s="274"/>
      <c r="HHE46" s="274"/>
      <c r="HHF46" s="274"/>
      <c r="HHG46" s="274"/>
      <c r="HHH46" s="274"/>
      <c r="HHI46" s="274"/>
      <c r="HHJ46" s="274"/>
      <c r="HHK46" s="274"/>
      <c r="HHL46" s="274"/>
      <c r="HHM46" s="274"/>
      <c r="HHN46" s="274"/>
      <c r="HHO46" s="274"/>
      <c r="HHP46" s="274"/>
      <c r="HHQ46" s="274"/>
      <c r="HHR46" s="275"/>
      <c r="HHS46" s="273"/>
      <c r="HHT46" s="274"/>
      <c r="HHU46" s="274"/>
      <c r="HHV46" s="274"/>
      <c r="HHW46" s="274"/>
      <c r="HHX46" s="274"/>
      <c r="HHY46" s="274"/>
      <c r="HHZ46" s="274"/>
      <c r="HIA46" s="274"/>
      <c r="HIB46" s="274"/>
      <c r="HIC46" s="274"/>
      <c r="HID46" s="274"/>
      <c r="HIE46" s="274"/>
      <c r="HIF46" s="274"/>
      <c r="HIG46" s="274"/>
      <c r="HIH46" s="274"/>
      <c r="HII46" s="274"/>
      <c r="HIJ46" s="275"/>
      <c r="HIK46" s="273"/>
      <c r="HIL46" s="274"/>
      <c r="HIM46" s="274"/>
      <c r="HIN46" s="274"/>
      <c r="HIO46" s="274"/>
      <c r="HIP46" s="274"/>
      <c r="HIQ46" s="274"/>
      <c r="HIR46" s="274"/>
      <c r="HIS46" s="274"/>
      <c r="HIT46" s="274"/>
      <c r="HIU46" s="274"/>
      <c r="HIV46" s="274"/>
      <c r="HIW46" s="274"/>
      <c r="HIX46" s="274"/>
      <c r="HIY46" s="274"/>
      <c r="HIZ46" s="274"/>
      <c r="HJA46" s="274"/>
      <c r="HJB46" s="275"/>
      <c r="HJC46" s="273"/>
      <c r="HJD46" s="274"/>
      <c r="HJE46" s="274"/>
      <c r="HJF46" s="274"/>
      <c r="HJG46" s="274"/>
      <c r="HJH46" s="274"/>
      <c r="HJI46" s="274"/>
      <c r="HJJ46" s="274"/>
      <c r="HJK46" s="274"/>
      <c r="HJL46" s="274"/>
      <c r="HJM46" s="274"/>
      <c r="HJN46" s="274"/>
      <c r="HJO46" s="274"/>
      <c r="HJP46" s="274"/>
      <c r="HJQ46" s="274"/>
      <c r="HJR46" s="274"/>
      <c r="HJS46" s="274"/>
      <c r="HJT46" s="275"/>
      <c r="HJU46" s="273"/>
      <c r="HJV46" s="274"/>
      <c r="HJW46" s="274"/>
      <c r="HJX46" s="274"/>
      <c r="HJY46" s="274"/>
      <c r="HJZ46" s="274"/>
      <c r="HKA46" s="274"/>
      <c r="HKB46" s="274"/>
      <c r="HKC46" s="274"/>
      <c r="HKD46" s="274"/>
      <c r="HKE46" s="274"/>
      <c r="HKF46" s="274"/>
      <c r="HKG46" s="274"/>
      <c r="HKH46" s="274"/>
      <c r="HKI46" s="274"/>
      <c r="HKJ46" s="274"/>
      <c r="HKK46" s="274"/>
      <c r="HKL46" s="275"/>
      <c r="HKM46" s="273"/>
      <c r="HKN46" s="274"/>
      <c r="HKO46" s="274"/>
      <c r="HKP46" s="274"/>
      <c r="HKQ46" s="274"/>
      <c r="HKR46" s="274"/>
      <c r="HKS46" s="274"/>
      <c r="HKT46" s="274"/>
      <c r="HKU46" s="274"/>
      <c r="HKV46" s="274"/>
      <c r="HKW46" s="274"/>
      <c r="HKX46" s="274"/>
      <c r="HKY46" s="274"/>
      <c r="HKZ46" s="274"/>
      <c r="HLA46" s="274"/>
      <c r="HLB46" s="274"/>
      <c r="HLC46" s="274"/>
      <c r="HLD46" s="275"/>
      <c r="HLE46" s="273"/>
      <c r="HLF46" s="274"/>
      <c r="HLG46" s="274"/>
      <c r="HLH46" s="274"/>
      <c r="HLI46" s="274"/>
      <c r="HLJ46" s="274"/>
      <c r="HLK46" s="274"/>
      <c r="HLL46" s="274"/>
      <c r="HLM46" s="274"/>
      <c r="HLN46" s="274"/>
      <c r="HLO46" s="274"/>
      <c r="HLP46" s="274"/>
      <c r="HLQ46" s="274"/>
      <c r="HLR46" s="274"/>
      <c r="HLS46" s="274"/>
      <c r="HLT46" s="274"/>
      <c r="HLU46" s="274"/>
      <c r="HLV46" s="275"/>
      <c r="HLW46" s="273"/>
      <c r="HLX46" s="274"/>
      <c r="HLY46" s="274"/>
      <c r="HLZ46" s="274"/>
      <c r="HMA46" s="274"/>
      <c r="HMB46" s="274"/>
      <c r="HMC46" s="274"/>
      <c r="HMD46" s="274"/>
      <c r="HME46" s="274"/>
      <c r="HMF46" s="274"/>
      <c r="HMG46" s="274"/>
      <c r="HMH46" s="274"/>
      <c r="HMI46" s="274"/>
      <c r="HMJ46" s="274"/>
      <c r="HMK46" s="274"/>
      <c r="HML46" s="274"/>
      <c r="HMM46" s="274"/>
      <c r="HMN46" s="275"/>
      <c r="HMO46" s="273"/>
      <c r="HMP46" s="274"/>
      <c r="HMQ46" s="274"/>
      <c r="HMR46" s="274"/>
      <c r="HMS46" s="274"/>
      <c r="HMT46" s="274"/>
      <c r="HMU46" s="274"/>
      <c r="HMV46" s="274"/>
      <c r="HMW46" s="274"/>
      <c r="HMX46" s="274"/>
      <c r="HMY46" s="274"/>
      <c r="HMZ46" s="274"/>
      <c r="HNA46" s="274"/>
      <c r="HNB46" s="274"/>
      <c r="HNC46" s="274"/>
      <c r="HND46" s="274"/>
      <c r="HNE46" s="274"/>
      <c r="HNF46" s="275"/>
      <c r="HNG46" s="273"/>
      <c r="HNH46" s="274"/>
      <c r="HNI46" s="274"/>
      <c r="HNJ46" s="274"/>
      <c r="HNK46" s="274"/>
      <c r="HNL46" s="274"/>
      <c r="HNM46" s="274"/>
      <c r="HNN46" s="274"/>
      <c r="HNO46" s="274"/>
      <c r="HNP46" s="274"/>
      <c r="HNQ46" s="274"/>
      <c r="HNR46" s="274"/>
      <c r="HNS46" s="274"/>
      <c r="HNT46" s="274"/>
      <c r="HNU46" s="274"/>
      <c r="HNV46" s="274"/>
      <c r="HNW46" s="274"/>
      <c r="HNX46" s="275"/>
      <c r="HNY46" s="273"/>
      <c r="HNZ46" s="274"/>
      <c r="HOA46" s="274"/>
      <c r="HOB46" s="274"/>
      <c r="HOC46" s="274"/>
      <c r="HOD46" s="274"/>
      <c r="HOE46" s="274"/>
      <c r="HOF46" s="274"/>
      <c r="HOG46" s="274"/>
      <c r="HOH46" s="274"/>
      <c r="HOI46" s="274"/>
      <c r="HOJ46" s="274"/>
      <c r="HOK46" s="274"/>
      <c r="HOL46" s="274"/>
      <c r="HOM46" s="274"/>
      <c r="HON46" s="274"/>
      <c r="HOO46" s="274"/>
      <c r="HOP46" s="275"/>
      <c r="HOQ46" s="273"/>
      <c r="HOR46" s="274"/>
      <c r="HOS46" s="274"/>
      <c r="HOT46" s="274"/>
      <c r="HOU46" s="274"/>
      <c r="HOV46" s="274"/>
      <c r="HOW46" s="274"/>
      <c r="HOX46" s="274"/>
      <c r="HOY46" s="274"/>
      <c r="HOZ46" s="274"/>
      <c r="HPA46" s="274"/>
      <c r="HPB46" s="274"/>
      <c r="HPC46" s="274"/>
      <c r="HPD46" s="274"/>
      <c r="HPE46" s="274"/>
      <c r="HPF46" s="274"/>
      <c r="HPG46" s="274"/>
      <c r="HPH46" s="275"/>
      <c r="HPI46" s="273"/>
      <c r="HPJ46" s="274"/>
      <c r="HPK46" s="274"/>
      <c r="HPL46" s="274"/>
      <c r="HPM46" s="274"/>
      <c r="HPN46" s="274"/>
      <c r="HPO46" s="274"/>
      <c r="HPP46" s="274"/>
      <c r="HPQ46" s="274"/>
      <c r="HPR46" s="274"/>
      <c r="HPS46" s="274"/>
      <c r="HPT46" s="274"/>
      <c r="HPU46" s="274"/>
      <c r="HPV46" s="274"/>
      <c r="HPW46" s="274"/>
      <c r="HPX46" s="274"/>
      <c r="HPY46" s="274"/>
      <c r="HPZ46" s="275"/>
      <c r="HQA46" s="273"/>
      <c r="HQB46" s="274"/>
      <c r="HQC46" s="274"/>
      <c r="HQD46" s="274"/>
      <c r="HQE46" s="274"/>
      <c r="HQF46" s="274"/>
      <c r="HQG46" s="274"/>
      <c r="HQH46" s="274"/>
      <c r="HQI46" s="274"/>
      <c r="HQJ46" s="274"/>
      <c r="HQK46" s="274"/>
      <c r="HQL46" s="274"/>
      <c r="HQM46" s="274"/>
      <c r="HQN46" s="274"/>
      <c r="HQO46" s="274"/>
      <c r="HQP46" s="274"/>
      <c r="HQQ46" s="274"/>
      <c r="HQR46" s="275"/>
      <c r="HQS46" s="273"/>
      <c r="HQT46" s="274"/>
      <c r="HQU46" s="274"/>
      <c r="HQV46" s="274"/>
      <c r="HQW46" s="274"/>
      <c r="HQX46" s="274"/>
      <c r="HQY46" s="274"/>
      <c r="HQZ46" s="274"/>
      <c r="HRA46" s="274"/>
      <c r="HRB46" s="274"/>
      <c r="HRC46" s="274"/>
      <c r="HRD46" s="274"/>
      <c r="HRE46" s="274"/>
      <c r="HRF46" s="274"/>
      <c r="HRG46" s="274"/>
      <c r="HRH46" s="274"/>
      <c r="HRI46" s="274"/>
      <c r="HRJ46" s="275"/>
      <c r="HRK46" s="273"/>
      <c r="HRL46" s="274"/>
      <c r="HRM46" s="274"/>
      <c r="HRN46" s="274"/>
      <c r="HRO46" s="274"/>
      <c r="HRP46" s="274"/>
      <c r="HRQ46" s="274"/>
      <c r="HRR46" s="274"/>
      <c r="HRS46" s="274"/>
      <c r="HRT46" s="274"/>
      <c r="HRU46" s="274"/>
      <c r="HRV46" s="274"/>
      <c r="HRW46" s="274"/>
      <c r="HRX46" s="274"/>
      <c r="HRY46" s="274"/>
      <c r="HRZ46" s="274"/>
      <c r="HSA46" s="274"/>
      <c r="HSB46" s="275"/>
      <c r="HSC46" s="273"/>
      <c r="HSD46" s="274"/>
      <c r="HSE46" s="274"/>
      <c r="HSF46" s="274"/>
      <c r="HSG46" s="274"/>
      <c r="HSH46" s="274"/>
      <c r="HSI46" s="274"/>
      <c r="HSJ46" s="274"/>
      <c r="HSK46" s="274"/>
      <c r="HSL46" s="274"/>
      <c r="HSM46" s="274"/>
      <c r="HSN46" s="274"/>
      <c r="HSO46" s="274"/>
      <c r="HSP46" s="274"/>
      <c r="HSQ46" s="274"/>
      <c r="HSR46" s="274"/>
      <c r="HSS46" s="274"/>
      <c r="HST46" s="275"/>
      <c r="HSU46" s="273"/>
      <c r="HSV46" s="274"/>
      <c r="HSW46" s="274"/>
      <c r="HSX46" s="274"/>
      <c r="HSY46" s="274"/>
      <c r="HSZ46" s="274"/>
      <c r="HTA46" s="274"/>
      <c r="HTB46" s="274"/>
      <c r="HTC46" s="274"/>
      <c r="HTD46" s="274"/>
      <c r="HTE46" s="274"/>
      <c r="HTF46" s="274"/>
      <c r="HTG46" s="274"/>
      <c r="HTH46" s="274"/>
      <c r="HTI46" s="274"/>
      <c r="HTJ46" s="274"/>
      <c r="HTK46" s="274"/>
      <c r="HTL46" s="275"/>
      <c r="HTM46" s="273"/>
      <c r="HTN46" s="274"/>
      <c r="HTO46" s="274"/>
      <c r="HTP46" s="274"/>
      <c r="HTQ46" s="274"/>
      <c r="HTR46" s="274"/>
      <c r="HTS46" s="274"/>
      <c r="HTT46" s="274"/>
      <c r="HTU46" s="274"/>
      <c r="HTV46" s="274"/>
      <c r="HTW46" s="274"/>
      <c r="HTX46" s="274"/>
      <c r="HTY46" s="274"/>
      <c r="HTZ46" s="274"/>
      <c r="HUA46" s="274"/>
      <c r="HUB46" s="274"/>
      <c r="HUC46" s="274"/>
      <c r="HUD46" s="275"/>
      <c r="HUE46" s="273"/>
      <c r="HUF46" s="274"/>
      <c r="HUG46" s="274"/>
      <c r="HUH46" s="274"/>
      <c r="HUI46" s="274"/>
      <c r="HUJ46" s="274"/>
      <c r="HUK46" s="274"/>
      <c r="HUL46" s="274"/>
      <c r="HUM46" s="274"/>
      <c r="HUN46" s="274"/>
      <c r="HUO46" s="274"/>
      <c r="HUP46" s="274"/>
      <c r="HUQ46" s="274"/>
      <c r="HUR46" s="274"/>
      <c r="HUS46" s="274"/>
      <c r="HUT46" s="274"/>
      <c r="HUU46" s="274"/>
      <c r="HUV46" s="275"/>
      <c r="HUW46" s="273"/>
      <c r="HUX46" s="274"/>
      <c r="HUY46" s="274"/>
      <c r="HUZ46" s="274"/>
      <c r="HVA46" s="274"/>
      <c r="HVB46" s="274"/>
      <c r="HVC46" s="274"/>
      <c r="HVD46" s="274"/>
      <c r="HVE46" s="274"/>
      <c r="HVF46" s="274"/>
      <c r="HVG46" s="274"/>
      <c r="HVH46" s="274"/>
      <c r="HVI46" s="274"/>
      <c r="HVJ46" s="274"/>
      <c r="HVK46" s="274"/>
      <c r="HVL46" s="274"/>
      <c r="HVM46" s="274"/>
      <c r="HVN46" s="275"/>
      <c r="HVO46" s="273"/>
      <c r="HVP46" s="274"/>
      <c r="HVQ46" s="274"/>
      <c r="HVR46" s="274"/>
      <c r="HVS46" s="274"/>
      <c r="HVT46" s="274"/>
      <c r="HVU46" s="274"/>
      <c r="HVV46" s="274"/>
      <c r="HVW46" s="274"/>
      <c r="HVX46" s="274"/>
      <c r="HVY46" s="274"/>
      <c r="HVZ46" s="274"/>
      <c r="HWA46" s="274"/>
      <c r="HWB46" s="274"/>
      <c r="HWC46" s="274"/>
      <c r="HWD46" s="274"/>
      <c r="HWE46" s="274"/>
      <c r="HWF46" s="275"/>
      <c r="HWG46" s="273"/>
      <c r="HWH46" s="274"/>
      <c r="HWI46" s="274"/>
      <c r="HWJ46" s="274"/>
      <c r="HWK46" s="274"/>
      <c r="HWL46" s="274"/>
      <c r="HWM46" s="274"/>
      <c r="HWN46" s="274"/>
      <c r="HWO46" s="274"/>
      <c r="HWP46" s="274"/>
      <c r="HWQ46" s="274"/>
      <c r="HWR46" s="274"/>
      <c r="HWS46" s="274"/>
      <c r="HWT46" s="274"/>
      <c r="HWU46" s="274"/>
      <c r="HWV46" s="274"/>
      <c r="HWW46" s="274"/>
      <c r="HWX46" s="275"/>
      <c r="HWY46" s="273"/>
      <c r="HWZ46" s="274"/>
      <c r="HXA46" s="274"/>
      <c r="HXB46" s="274"/>
      <c r="HXC46" s="274"/>
      <c r="HXD46" s="274"/>
      <c r="HXE46" s="274"/>
      <c r="HXF46" s="274"/>
      <c r="HXG46" s="274"/>
      <c r="HXH46" s="274"/>
      <c r="HXI46" s="274"/>
      <c r="HXJ46" s="274"/>
      <c r="HXK46" s="274"/>
      <c r="HXL46" s="274"/>
      <c r="HXM46" s="274"/>
      <c r="HXN46" s="274"/>
      <c r="HXO46" s="274"/>
      <c r="HXP46" s="275"/>
      <c r="HXQ46" s="273"/>
      <c r="HXR46" s="274"/>
      <c r="HXS46" s="274"/>
      <c r="HXT46" s="274"/>
      <c r="HXU46" s="274"/>
      <c r="HXV46" s="274"/>
      <c r="HXW46" s="274"/>
      <c r="HXX46" s="274"/>
      <c r="HXY46" s="274"/>
      <c r="HXZ46" s="274"/>
      <c r="HYA46" s="274"/>
      <c r="HYB46" s="274"/>
      <c r="HYC46" s="274"/>
      <c r="HYD46" s="274"/>
      <c r="HYE46" s="274"/>
      <c r="HYF46" s="274"/>
      <c r="HYG46" s="274"/>
      <c r="HYH46" s="275"/>
      <c r="HYI46" s="273"/>
      <c r="HYJ46" s="274"/>
      <c r="HYK46" s="274"/>
      <c r="HYL46" s="274"/>
      <c r="HYM46" s="274"/>
      <c r="HYN46" s="274"/>
      <c r="HYO46" s="274"/>
      <c r="HYP46" s="274"/>
      <c r="HYQ46" s="274"/>
      <c r="HYR46" s="274"/>
      <c r="HYS46" s="274"/>
      <c r="HYT46" s="274"/>
      <c r="HYU46" s="274"/>
      <c r="HYV46" s="274"/>
      <c r="HYW46" s="274"/>
      <c r="HYX46" s="274"/>
      <c r="HYY46" s="274"/>
      <c r="HYZ46" s="275"/>
      <c r="HZA46" s="273"/>
      <c r="HZB46" s="274"/>
      <c r="HZC46" s="274"/>
      <c r="HZD46" s="274"/>
      <c r="HZE46" s="274"/>
      <c r="HZF46" s="274"/>
      <c r="HZG46" s="274"/>
      <c r="HZH46" s="274"/>
      <c r="HZI46" s="274"/>
      <c r="HZJ46" s="274"/>
      <c r="HZK46" s="274"/>
      <c r="HZL46" s="274"/>
      <c r="HZM46" s="274"/>
      <c r="HZN46" s="274"/>
      <c r="HZO46" s="274"/>
      <c r="HZP46" s="274"/>
      <c r="HZQ46" s="274"/>
      <c r="HZR46" s="275"/>
      <c r="HZS46" s="273"/>
      <c r="HZT46" s="274"/>
      <c r="HZU46" s="274"/>
      <c r="HZV46" s="274"/>
      <c r="HZW46" s="274"/>
      <c r="HZX46" s="274"/>
      <c r="HZY46" s="274"/>
      <c r="HZZ46" s="274"/>
      <c r="IAA46" s="274"/>
      <c r="IAB46" s="274"/>
      <c r="IAC46" s="274"/>
      <c r="IAD46" s="274"/>
      <c r="IAE46" s="274"/>
      <c r="IAF46" s="274"/>
      <c r="IAG46" s="274"/>
      <c r="IAH46" s="274"/>
      <c r="IAI46" s="274"/>
      <c r="IAJ46" s="275"/>
      <c r="IAK46" s="273"/>
      <c r="IAL46" s="274"/>
      <c r="IAM46" s="274"/>
      <c r="IAN46" s="274"/>
      <c r="IAO46" s="274"/>
      <c r="IAP46" s="274"/>
      <c r="IAQ46" s="274"/>
      <c r="IAR46" s="274"/>
      <c r="IAS46" s="274"/>
      <c r="IAT46" s="274"/>
      <c r="IAU46" s="274"/>
      <c r="IAV46" s="274"/>
      <c r="IAW46" s="274"/>
      <c r="IAX46" s="274"/>
      <c r="IAY46" s="274"/>
      <c r="IAZ46" s="274"/>
      <c r="IBA46" s="274"/>
      <c r="IBB46" s="275"/>
      <c r="IBC46" s="273"/>
      <c r="IBD46" s="274"/>
      <c r="IBE46" s="274"/>
      <c r="IBF46" s="274"/>
      <c r="IBG46" s="274"/>
      <c r="IBH46" s="274"/>
      <c r="IBI46" s="274"/>
      <c r="IBJ46" s="274"/>
      <c r="IBK46" s="274"/>
      <c r="IBL46" s="274"/>
      <c r="IBM46" s="274"/>
      <c r="IBN46" s="274"/>
      <c r="IBO46" s="274"/>
      <c r="IBP46" s="274"/>
      <c r="IBQ46" s="274"/>
      <c r="IBR46" s="274"/>
      <c r="IBS46" s="274"/>
      <c r="IBT46" s="275"/>
      <c r="IBU46" s="273"/>
      <c r="IBV46" s="274"/>
      <c r="IBW46" s="274"/>
      <c r="IBX46" s="274"/>
      <c r="IBY46" s="274"/>
      <c r="IBZ46" s="274"/>
      <c r="ICA46" s="274"/>
      <c r="ICB46" s="274"/>
      <c r="ICC46" s="274"/>
      <c r="ICD46" s="274"/>
      <c r="ICE46" s="274"/>
      <c r="ICF46" s="274"/>
      <c r="ICG46" s="274"/>
      <c r="ICH46" s="274"/>
      <c r="ICI46" s="274"/>
      <c r="ICJ46" s="274"/>
      <c r="ICK46" s="274"/>
      <c r="ICL46" s="275"/>
      <c r="ICM46" s="273"/>
      <c r="ICN46" s="274"/>
      <c r="ICO46" s="274"/>
      <c r="ICP46" s="274"/>
      <c r="ICQ46" s="274"/>
      <c r="ICR46" s="274"/>
      <c r="ICS46" s="274"/>
      <c r="ICT46" s="274"/>
      <c r="ICU46" s="274"/>
      <c r="ICV46" s="274"/>
      <c r="ICW46" s="274"/>
      <c r="ICX46" s="274"/>
      <c r="ICY46" s="274"/>
      <c r="ICZ46" s="274"/>
      <c r="IDA46" s="274"/>
      <c r="IDB46" s="274"/>
      <c r="IDC46" s="274"/>
      <c r="IDD46" s="275"/>
      <c r="IDE46" s="273"/>
      <c r="IDF46" s="274"/>
      <c r="IDG46" s="274"/>
      <c r="IDH46" s="274"/>
      <c r="IDI46" s="274"/>
      <c r="IDJ46" s="274"/>
      <c r="IDK46" s="274"/>
      <c r="IDL46" s="274"/>
      <c r="IDM46" s="274"/>
      <c r="IDN46" s="274"/>
      <c r="IDO46" s="274"/>
      <c r="IDP46" s="274"/>
      <c r="IDQ46" s="274"/>
      <c r="IDR46" s="274"/>
      <c r="IDS46" s="274"/>
      <c r="IDT46" s="274"/>
      <c r="IDU46" s="274"/>
      <c r="IDV46" s="275"/>
      <c r="IDW46" s="273"/>
      <c r="IDX46" s="274"/>
      <c r="IDY46" s="274"/>
      <c r="IDZ46" s="274"/>
      <c r="IEA46" s="274"/>
      <c r="IEB46" s="274"/>
      <c r="IEC46" s="274"/>
      <c r="IED46" s="274"/>
      <c r="IEE46" s="274"/>
      <c r="IEF46" s="274"/>
      <c r="IEG46" s="274"/>
      <c r="IEH46" s="274"/>
      <c r="IEI46" s="274"/>
      <c r="IEJ46" s="274"/>
      <c r="IEK46" s="274"/>
      <c r="IEL46" s="274"/>
      <c r="IEM46" s="274"/>
      <c r="IEN46" s="275"/>
      <c r="IEO46" s="273"/>
      <c r="IEP46" s="274"/>
      <c r="IEQ46" s="274"/>
      <c r="IER46" s="274"/>
      <c r="IES46" s="274"/>
      <c r="IET46" s="274"/>
      <c r="IEU46" s="274"/>
      <c r="IEV46" s="274"/>
      <c r="IEW46" s="274"/>
      <c r="IEX46" s="274"/>
      <c r="IEY46" s="274"/>
      <c r="IEZ46" s="274"/>
      <c r="IFA46" s="274"/>
      <c r="IFB46" s="274"/>
      <c r="IFC46" s="274"/>
      <c r="IFD46" s="274"/>
      <c r="IFE46" s="274"/>
      <c r="IFF46" s="275"/>
      <c r="IFG46" s="273"/>
      <c r="IFH46" s="274"/>
      <c r="IFI46" s="274"/>
      <c r="IFJ46" s="274"/>
      <c r="IFK46" s="274"/>
      <c r="IFL46" s="274"/>
      <c r="IFM46" s="274"/>
      <c r="IFN46" s="274"/>
      <c r="IFO46" s="274"/>
      <c r="IFP46" s="274"/>
      <c r="IFQ46" s="274"/>
      <c r="IFR46" s="274"/>
      <c r="IFS46" s="274"/>
      <c r="IFT46" s="274"/>
      <c r="IFU46" s="274"/>
      <c r="IFV46" s="274"/>
      <c r="IFW46" s="274"/>
      <c r="IFX46" s="275"/>
      <c r="IFY46" s="273"/>
      <c r="IFZ46" s="274"/>
      <c r="IGA46" s="274"/>
      <c r="IGB46" s="274"/>
      <c r="IGC46" s="274"/>
      <c r="IGD46" s="274"/>
      <c r="IGE46" s="274"/>
      <c r="IGF46" s="274"/>
      <c r="IGG46" s="274"/>
      <c r="IGH46" s="274"/>
      <c r="IGI46" s="274"/>
      <c r="IGJ46" s="274"/>
      <c r="IGK46" s="274"/>
      <c r="IGL46" s="274"/>
      <c r="IGM46" s="274"/>
      <c r="IGN46" s="274"/>
      <c r="IGO46" s="274"/>
      <c r="IGP46" s="275"/>
      <c r="IGQ46" s="273"/>
      <c r="IGR46" s="274"/>
      <c r="IGS46" s="274"/>
      <c r="IGT46" s="274"/>
      <c r="IGU46" s="274"/>
      <c r="IGV46" s="274"/>
      <c r="IGW46" s="274"/>
      <c r="IGX46" s="274"/>
      <c r="IGY46" s="274"/>
      <c r="IGZ46" s="274"/>
      <c r="IHA46" s="274"/>
      <c r="IHB46" s="274"/>
      <c r="IHC46" s="274"/>
      <c r="IHD46" s="274"/>
      <c r="IHE46" s="274"/>
      <c r="IHF46" s="274"/>
      <c r="IHG46" s="274"/>
      <c r="IHH46" s="275"/>
      <c r="IHI46" s="273"/>
      <c r="IHJ46" s="274"/>
      <c r="IHK46" s="274"/>
      <c r="IHL46" s="274"/>
      <c r="IHM46" s="274"/>
      <c r="IHN46" s="274"/>
      <c r="IHO46" s="274"/>
      <c r="IHP46" s="274"/>
      <c r="IHQ46" s="274"/>
      <c r="IHR46" s="274"/>
      <c r="IHS46" s="274"/>
      <c r="IHT46" s="274"/>
      <c r="IHU46" s="274"/>
      <c r="IHV46" s="274"/>
      <c r="IHW46" s="274"/>
      <c r="IHX46" s="274"/>
      <c r="IHY46" s="274"/>
      <c r="IHZ46" s="275"/>
      <c r="IIA46" s="273"/>
      <c r="IIB46" s="274"/>
      <c r="IIC46" s="274"/>
      <c r="IID46" s="274"/>
      <c r="IIE46" s="274"/>
      <c r="IIF46" s="274"/>
      <c r="IIG46" s="274"/>
      <c r="IIH46" s="274"/>
      <c r="III46" s="274"/>
      <c r="IIJ46" s="274"/>
      <c r="IIK46" s="274"/>
      <c r="IIL46" s="274"/>
      <c r="IIM46" s="274"/>
      <c r="IIN46" s="274"/>
      <c r="IIO46" s="274"/>
      <c r="IIP46" s="274"/>
      <c r="IIQ46" s="274"/>
      <c r="IIR46" s="275"/>
      <c r="IIS46" s="273"/>
      <c r="IIT46" s="274"/>
      <c r="IIU46" s="274"/>
      <c r="IIV46" s="274"/>
      <c r="IIW46" s="274"/>
      <c r="IIX46" s="274"/>
      <c r="IIY46" s="274"/>
      <c r="IIZ46" s="274"/>
      <c r="IJA46" s="274"/>
      <c r="IJB46" s="274"/>
      <c r="IJC46" s="274"/>
      <c r="IJD46" s="274"/>
      <c r="IJE46" s="274"/>
      <c r="IJF46" s="274"/>
      <c r="IJG46" s="274"/>
      <c r="IJH46" s="274"/>
      <c r="IJI46" s="274"/>
      <c r="IJJ46" s="275"/>
      <c r="IJK46" s="273"/>
      <c r="IJL46" s="274"/>
      <c r="IJM46" s="274"/>
      <c r="IJN46" s="274"/>
      <c r="IJO46" s="274"/>
      <c r="IJP46" s="274"/>
      <c r="IJQ46" s="274"/>
      <c r="IJR46" s="274"/>
      <c r="IJS46" s="274"/>
      <c r="IJT46" s="274"/>
      <c r="IJU46" s="274"/>
      <c r="IJV46" s="274"/>
      <c r="IJW46" s="274"/>
      <c r="IJX46" s="274"/>
      <c r="IJY46" s="274"/>
      <c r="IJZ46" s="274"/>
      <c r="IKA46" s="274"/>
      <c r="IKB46" s="275"/>
      <c r="IKC46" s="273"/>
      <c r="IKD46" s="274"/>
      <c r="IKE46" s="274"/>
      <c r="IKF46" s="274"/>
      <c r="IKG46" s="274"/>
      <c r="IKH46" s="274"/>
      <c r="IKI46" s="274"/>
      <c r="IKJ46" s="274"/>
      <c r="IKK46" s="274"/>
      <c r="IKL46" s="274"/>
      <c r="IKM46" s="274"/>
      <c r="IKN46" s="274"/>
      <c r="IKO46" s="274"/>
      <c r="IKP46" s="274"/>
      <c r="IKQ46" s="274"/>
      <c r="IKR46" s="274"/>
      <c r="IKS46" s="274"/>
      <c r="IKT46" s="275"/>
      <c r="IKU46" s="273"/>
      <c r="IKV46" s="274"/>
      <c r="IKW46" s="274"/>
      <c r="IKX46" s="274"/>
      <c r="IKY46" s="274"/>
      <c r="IKZ46" s="274"/>
      <c r="ILA46" s="274"/>
      <c r="ILB46" s="274"/>
      <c r="ILC46" s="274"/>
      <c r="ILD46" s="274"/>
      <c r="ILE46" s="274"/>
      <c r="ILF46" s="274"/>
      <c r="ILG46" s="274"/>
      <c r="ILH46" s="274"/>
      <c r="ILI46" s="274"/>
      <c r="ILJ46" s="274"/>
      <c r="ILK46" s="274"/>
      <c r="ILL46" s="275"/>
      <c r="ILM46" s="273"/>
      <c r="ILN46" s="274"/>
      <c r="ILO46" s="274"/>
      <c r="ILP46" s="274"/>
      <c r="ILQ46" s="274"/>
      <c r="ILR46" s="274"/>
      <c r="ILS46" s="274"/>
      <c r="ILT46" s="274"/>
      <c r="ILU46" s="274"/>
      <c r="ILV46" s="274"/>
      <c r="ILW46" s="274"/>
      <c r="ILX46" s="274"/>
      <c r="ILY46" s="274"/>
      <c r="ILZ46" s="274"/>
      <c r="IMA46" s="274"/>
      <c r="IMB46" s="274"/>
      <c r="IMC46" s="274"/>
      <c r="IMD46" s="275"/>
      <c r="IME46" s="273"/>
      <c r="IMF46" s="274"/>
      <c r="IMG46" s="274"/>
      <c r="IMH46" s="274"/>
      <c r="IMI46" s="274"/>
      <c r="IMJ46" s="274"/>
      <c r="IMK46" s="274"/>
      <c r="IML46" s="274"/>
      <c r="IMM46" s="274"/>
      <c r="IMN46" s="274"/>
      <c r="IMO46" s="274"/>
      <c r="IMP46" s="274"/>
      <c r="IMQ46" s="274"/>
      <c r="IMR46" s="274"/>
      <c r="IMS46" s="274"/>
      <c r="IMT46" s="274"/>
      <c r="IMU46" s="274"/>
      <c r="IMV46" s="275"/>
      <c r="IMW46" s="273"/>
      <c r="IMX46" s="274"/>
      <c r="IMY46" s="274"/>
      <c r="IMZ46" s="274"/>
      <c r="INA46" s="274"/>
      <c r="INB46" s="274"/>
      <c r="INC46" s="274"/>
      <c r="IND46" s="274"/>
      <c r="INE46" s="274"/>
      <c r="INF46" s="274"/>
      <c r="ING46" s="274"/>
      <c r="INH46" s="274"/>
      <c r="INI46" s="274"/>
      <c r="INJ46" s="274"/>
      <c r="INK46" s="274"/>
      <c r="INL46" s="274"/>
      <c r="INM46" s="274"/>
      <c r="INN46" s="275"/>
      <c r="INO46" s="273"/>
      <c r="INP46" s="274"/>
      <c r="INQ46" s="274"/>
      <c r="INR46" s="274"/>
      <c r="INS46" s="274"/>
      <c r="INT46" s="274"/>
      <c r="INU46" s="274"/>
      <c r="INV46" s="274"/>
      <c r="INW46" s="274"/>
      <c r="INX46" s="274"/>
      <c r="INY46" s="274"/>
      <c r="INZ46" s="274"/>
      <c r="IOA46" s="274"/>
      <c r="IOB46" s="274"/>
      <c r="IOC46" s="274"/>
      <c r="IOD46" s="274"/>
      <c r="IOE46" s="274"/>
      <c r="IOF46" s="275"/>
      <c r="IOG46" s="273"/>
      <c r="IOH46" s="274"/>
      <c r="IOI46" s="274"/>
      <c r="IOJ46" s="274"/>
      <c r="IOK46" s="274"/>
      <c r="IOL46" s="274"/>
      <c r="IOM46" s="274"/>
      <c r="ION46" s="274"/>
      <c r="IOO46" s="274"/>
      <c r="IOP46" s="274"/>
      <c r="IOQ46" s="274"/>
      <c r="IOR46" s="274"/>
      <c r="IOS46" s="274"/>
      <c r="IOT46" s="274"/>
      <c r="IOU46" s="274"/>
      <c r="IOV46" s="274"/>
      <c r="IOW46" s="274"/>
      <c r="IOX46" s="275"/>
      <c r="IOY46" s="273"/>
      <c r="IOZ46" s="274"/>
      <c r="IPA46" s="274"/>
      <c r="IPB46" s="274"/>
      <c r="IPC46" s="274"/>
      <c r="IPD46" s="274"/>
      <c r="IPE46" s="274"/>
      <c r="IPF46" s="274"/>
      <c r="IPG46" s="274"/>
      <c r="IPH46" s="274"/>
      <c r="IPI46" s="274"/>
      <c r="IPJ46" s="274"/>
      <c r="IPK46" s="274"/>
      <c r="IPL46" s="274"/>
      <c r="IPM46" s="274"/>
      <c r="IPN46" s="274"/>
      <c r="IPO46" s="274"/>
      <c r="IPP46" s="275"/>
      <c r="IPQ46" s="273"/>
      <c r="IPR46" s="274"/>
      <c r="IPS46" s="274"/>
      <c r="IPT46" s="274"/>
      <c r="IPU46" s="274"/>
      <c r="IPV46" s="274"/>
      <c r="IPW46" s="274"/>
      <c r="IPX46" s="274"/>
      <c r="IPY46" s="274"/>
      <c r="IPZ46" s="274"/>
      <c r="IQA46" s="274"/>
      <c r="IQB46" s="274"/>
      <c r="IQC46" s="274"/>
      <c r="IQD46" s="274"/>
      <c r="IQE46" s="274"/>
      <c r="IQF46" s="274"/>
      <c r="IQG46" s="274"/>
      <c r="IQH46" s="275"/>
      <c r="IQI46" s="273"/>
      <c r="IQJ46" s="274"/>
      <c r="IQK46" s="274"/>
      <c r="IQL46" s="274"/>
      <c r="IQM46" s="274"/>
      <c r="IQN46" s="274"/>
      <c r="IQO46" s="274"/>
      <c r="IQP46" s="274"/>
      <c r="IQQ46" s="274"/>
      <c r="IQR46" s="274"/>
      <c r="IQS46" s="274"/>
      <c r="IQT46" s="274"/>
      <c r="IQU46" s="274"/>
      <c r="IQV46" s="274"/>
      <c r="IQW46" s="274"/>
      <c r="IQX46" s="274"/>
      <c r="IQY46" s="274"/>
      <c r="IQZ46" s="275"/>
      <c r="IRA46" s="273"/>
      <c r="IRB46" s="274"/>
      <c r="IRC46" s="274"/>
      <c r="IRD46" s="274"/>
      <c r="IRE46" s="274"/>
      <c r="IRF46" s="274"/>
      <c r="IRG46" s="274"/>
      <c r="IRH46" s="274"/>
      <c r="IRI46" s="274"/>
      <c r="IRJ46" s="274"/>
      <c r="IRK46" s="274"/>
      <c r="IRL46" s="274"/>
      <c r="IRM46" s="274"/>
      <c r="IRN46" s="274"/>
      <c r="IRO46" s="274"/>
      <c r="IRP46" s="274"/>
      <c r="IRQ46" s="274"/>
      <c r="IRR46" s="275"/>
      <c r="IRS46" s="273"/>
      <c r="IRT46" s="274"/>
      <c r="IRU46" s="274"/>
      <c r="IRV46" s="274"/>
      <c r="IRW46" s="274"/>
      <c r="IRX46" s="274"/>
      <c r="IRY46" s="274"/>
      <c r="IRZ46" s="274"/>
      <c r="ISA46" s="274"/>
      <c r="ISB46" s="274"/>
      <c r="ISC46" s="274"/>
      <c r="ISD46" s="274"/>
      <c r="ISE46" s="274"/>
      <c r="ISF46" s="274"/>
      <c r="ISG46" s="274"/>
      <c r="ISH46" s="274"/>
      <c r="ISI46" s="274"/>
      <c r="ISJ46" s="275"/>
      <c r="ISK46" s="273"/>
      <c r="ISL46" s="274"/>
      <c r="ISM46" s="274"/>
      <c r="ISN46" s="274"/>
      <c r="ISO46" s="274"/>
      <c r="ISP46" s="274"/>
      <c r="ISQ46" s="274"/>
      <c r="ISR46" s="274"/>
      <c r="ISS46" s="274"/>
      <c r="IST46" s="274"/>
      <c r="ISU46" s="274"/>
      <c r="ISV46" s="274"/>
      <c r="ISW46" s="274"/>
      <c r="ISX46" s="274"/>
      <c r="ISY46" s="274"/>
      <c r="ISZ46" s="274"/>
      <c r="ITA46" s="274"/>
      <c r="ITB46" s="275"/>
      <c r="ITC46" s="273"/>
      <c r="ITD46" s="274"/>
      <c r="ITE46" s="274"/>
      <c r="ITF46" s="274"/>
      <c r="ITG46" s="274"/>
      <c r="ITH46" s="274"/>
      <c r="ITI46" s="274"/>
      <c r="ITJ46" s="274"/>
      <c r="ITK46" s="274"/>
      <c r="ITL46" s="274"/>
      <c r="ITM46" s="274"/>
      <c r="ITN46" s="274"/>
      <c r="ITO46" s="274"/>
      <c r="ITP46" s="274"/>
      <c r="ITQ46" s="274"/>
      <c r="ITR46" s="274"/>
      <c r="ITS46" s="274"/>
      <c r="ITT46" s="275"/>
      <c r="ITU46" s="273"/>
      <c r="ITV46" s="274"/>
      <c r="ITW46" s="274"/>
      <c r="ITX46" s="274"/>
      <c r="ITY46" s="274"/>
      <c r="ITZ46" s="274"/>
      <c r="IUA46" s="274"/>
      <c r="IUB46" s="274"/>
      <c r="IUC46" s="274"/>
      <c r="IUD46" s="274"/>
      <c r="IUE46" s="274"/>
      <c r="IUF46" s="274"/>
      <c r="IUG46" s="274"/>
      <c r="IUH46" s="274"/>
      <c r="IUI46" s="274"/>
      <c r="IUJ46" s="274"/>
      <c r="IUK46" s="274"/>
      <c r="IUL46" s="275"/>
      <c r="IUM46" s="273"/>
      <c r="IUN46" s="274"/>
      <c r="IUO46" s="274"/>
      <c r="IUP46" s="274"/>
      <c r="IUQ46" s="274"/>
      <c r="IUR46" s="274"/>
      <c r="IUS46" s="274"/>
      <c r="IUT46" s="274"/>
      <c r="IUU46" s="274"/>
      <c r="IUV46" s="274"/>
      <c r="IUW46" s="274"/>
      <c r="IUX46" s="274"/>
      <c r="IUY46" s="274"/>
      <c r="IUZ46" s="274"/>
      <c r="IVA46" s="274"/>
      <c r="IVB46" s="274"/>
      <c r="IVC46" s="274"/>
      <c r="IVD46" s="275"/>
      <c r="IVE46" s="273"/>
      <c r="IVF46" s="274"/>
      <c r="IVG46" s="274"/>
      <c r="IVH46" s="274"/>
      <c r="IVI46" s="274"/>
      <c r="IVJ46" s="274"/>
      <c r="IVK46" s="274"/>
      <c r="IVL46" s="274"/>
      <c r="IVM46" s="274"/>
      <c r="IVN46" s="274"/>
      <c r="IVO46" s="274"/>
      <c r="IVP46" s="274"/>
      <c r="IVQ46" s="274"/>
      <c r="IVR46" s="274"/>
      <c r="IVS46" s="274"/>
      <c r="IVT46" s="274"/>
      <c r="IVU46" s="274"/>
      <c r="IVV46" s="275"/>
      <c r="IVW46" s="273"/>
      <c r="IVX46" s="274"/>
      <c r="IVY46" s="274"/>
      <c r="IVZ46" s="274"/>
      <c r="IWA46" s="274"/>
      <c r="IWB46" s="274"/>
      <c r="IWC46" s="274"/>
      <c r="IWD46" s="274"/>
      <c r="IWE46" s="274"/>
      <c r="IWF46" s="274"/>
      <c r="IWG46" s="274"/>
      <c r="IWH46" s="274"/>
      <c r="IWI46" s="274"/>
      <c r="IWJ46" s="274"/>
      <c r="IWK46" s="274"/>
      <c r="IWL46" s="274"/>
      <c r="IWM46" s="274"/>
      <c r="IWN46" s="275"/>
      <c r="IWO46" s="273"/>
      <c r="IWP46" s="274"/>
      <c r="IWQ46" s="274"/>
      <c r="IWR46" s="274"/>
      <c r="IWS46" s="274"/>
      <c r="IWT46" s="274"/>
      <c r="IWU46" s="274"/>
      <c r="IWV46" s="274"/>
      <c r="IWW46" s="274"/>
      <c r="IWX46" s="274"/>
      <c r="IWY46" s="274"/>
      <c r="IWZ46" s="274"/>
      <c r="IXA46" s="274"/>
      <c r="IXB46" s="274"/>
      <c r="IXC46" s="274"/>
      <c r="IXD46" s="274"/>
      <c r="IXE46" s="274"/>
      <c r="IXF46" s="275"/>
      <c r="IXG46" s="273"/>
      <c r="IXH46" s="274"/>
      <c r="IXI46" s="274"/>
      <c r="IXJ46" s="274"/>
      <c r="IXK46" s="274"/>
      <c r="IXL46" s="274"/>
      <c r="IXM46" s="274"/>
      <c r="IXN46" s="274"/>
      <c r="IXO46" s="274"/>
      <c r="IXP46" s="274"/>
      <c r="IXQ46" s="274"/>
      <c r="IXR46" s="274"/>
      <c r="IXS46" s="274"/>
      <c r="IXT46" s="274"/>
      <c r="IXU46" s="274"/>
      <c r="IXV46" s="274"/>
      <c r="IXW46" s="274"/>
      <c r="IXX46" s="275"/>
      <c r="IXY46" s="273"/>
      <c r="IXZ46" s="274"/>
      <c r="IYA46" s="274"/>
      <c r="IYB46" s="274"/>
      <c r="IYC46" s="274"/>
      <c r="IYD46" s="274"/>
      <c r="IYE46" s="274"/>
      <c r="IYF46" s="274"/>
      <c r="IYG46" s="274"/>
      <c r="IYH46" s="274"/>
      <c r="IYI46" s="274"/>
      <c r="IYJ46" s="274"/>
      <c r="IYK46" s="274"/>
      <c r="IYL46" s="274"/>
      <c r="IYM46" s="274"/>
      <c r="IYN46" s="274"/>
      <c r="IYO46" s="274"/>
      <c r="IYP46" s="275"/>
      <c r="IYQ46" s="273"/>
      <c r="IYR46" s="274"/>
      <c r="IYS46" s="274"/>
      <c r="IYT46" s="274"/>
      <c r="IYU46" s="274"/>
      <c r="IYV46" s="274"/>
      <c r="IYW46" s="274"/>
      <c r="IYX46" s="274"/>
      <c r="IYY46" s="274"/>
      <c r="IYZ46" s="274"/>
      <c r="IZA46" s="274"/>
      <c r="IZB46" s="274"/>
      <c r="IZC46" s="274"/>
      <c r="IZD46" s="274"/>
      <c r="IZE46" s="274"/>
      <c r="IZF46" s="274"/>
      <c r="IZG46" s="274"/>
      <c r="IZH46" s="275"/>
      <c r="IZI46" s="273"/>
      <c r="IZJ46" s="274"/>
      <c r="IZK46" s="274"/>
      <c r="IZL46" s="274"/>
      <c r="IZM46" s="274"/>
      <c r="IZN46" s="274"/>
      <c r="IZO46" s="274"/>
      <c r="IZP46" s="274"/>
      <c r="IZQ46" s="274"/>
      <c r="IZR46" s="274"/>
      <c r="IZS46" s="274"/>
      <c r="IZT46" s="274"/>
      <c r="IZU46" s="274"/>
      <c r="IZV46" s="274"/>
      <c r="IZW46" s="274"/>
      <c r="IZX46" s="274"/>
      <c r="IZY46" s="274"/>
      <c r="IZZ46" s="275"/>
      <c r="JAA46" s="273"/>
      <c r="JAB46" s="274"/>
      <c r="JAC46" s="274"/>
      <c r="JAD46" s="274"/>
      <c r="JAE46" s="274"/>
      <c r="JAF46" s="274"/>
      <c r="JAG46" s="274"/>
      <c r="JAH46" s="274"/>
      <c r="JAI46" s="274"/>
      <c r="JAJ46" s="274"/>
      <c r="JAK46" s="274"/>
      <c r="JAL46" s="274"/>
      <c r="JAM46" s="274"/>
      <c r="JAN46" s="274"/>
      <c r="JAO46" s="274"/>
      <c r="JAP46" s="274"/>
      <c r="JAQ46" s="274"/>
      <c r="JAR46" s="275"/>
      <c r="JAS46" s="273"/>
      <c r="JAT46" s="274"/>
      <c r="JAU46" s="274"/>
      <c r="JAV46" s="274"/>
      <c r="JAW46" s="274"/>
      <c r="JAX46" s="274"/>
      <c r="JAY46" s="274"/>
      <c r="JAZ46" s="274"/>
      <c r="JBA46" s="274"/>
      <c r="JBB46" s="274"/>
      <c r="JBC46" s="274"/>
      <c r="JBD46" s="274"/>
      <c r="JBE46" s="274"/>
      <c r="JBF46" s="274"/>
      <c r="JBG46" s="274"/>
      <c r="JBH46" s="274"/>
      <c r="JBI46" s="274"/>
      <c r="JBJ46" s="275"/>
      <c r="JBK46" s="273"/>
      <c r="JBL46" s="274"/>
      <c r="JBM46" s="274"/>
      <c r="JBN46" s="274"/>
      <c r="JBO46" s="274"/>
      <c r="JBP46" s="274"/>
      <c r="JBQ46" s="274"/>
      <c r="JBR46" s="274"/>
      <c r="JBS46" s="274"/>
      <c r="JBT46" s="274"/>
      <c r="JBU46" s="274"/>
      <c r="JBV46" s="274"/>
      <c r="JBW46" s="274"/>
      <c r="JBX46" s="274"/>
      <c r="JBY46" s="274"/>
      <c r="JBZ46" s="274"/>
      <c r="JCA46" s="274"/>
      <c r="JCB46" s="275"/>
      <c r="JCC46" s="273"/>
      <c r="JCD46" s="274"/>
      <c r="JCE46" s="274"/>
      <c r="JCF46" s="274"/>
      <c r="JCG46" s="274"/>
      <c r="JCH46" s="274"/>
      <c r="JCI46" s="274"/>
      <c r="JCJ46" s="274"/>
      <c r="JCK46" s="274"/>
      <c r="JCL46" s="274"/>
      <c r="JCM46" s="274"/>
      <c r="JCN46" s="274"/>
      <c r="JCO46" s="274"/>
      <c r="JCP46" s="274"/>
      <c r="JCQ46" s="274"/>
      <c r="JCR46" s="274"/>
      <c r="JCS46" s="274"/>
      <c r="JCT46" s="275"/>
      <c r="JCU46" s="273"/>
      <c r="JCV46" s="274"/>
      <c r="JCW46" s="274"/>
      <c r="JCX46" s="274"/>
      <c r="JCY46" s="274"/>
      <c r="JCZ46" s="274"/>
      <c r="JDA46" s="274"/>
      <c r="JDB46" s="274"/>
      <c r="JDC46" s="274"/>
      <c r="JDD46" s="274"/>
      <c r="JDE46" s="274"/>
      <c r="JDF46" s="274"/>
      <c r="JDG46" s="274"/>
      <c r="JDH46" s="274"/>
      <c r="JDI46" s="274"/>
      <c r="JDJ46" s="274"/>
      <c r="JDK46" s="274"/>
      <c r="JDL46" s="275"/>
      <c r="JDM46" s="273"/>
      <c r="JDN46" s="274"/>
      <c r="JDO46" s="274"/>
      <c r="JDP46" s="274"/>
      <c r="JDQ46" s="274"/>
      <c r="JDR46" s="274"/>
      <c r="JDS46" s="274"/>
      <c r="JDT46" s="274"/>
      <c r="JDU46" s="274"/>
      <c r="JDV46" s="274"/>
      <c r="JDW46" s="274"/>
      <c r="JDX46" s="274"/>
      <c r="JDY46" s="274"/>
      <c r="JDZ46" s="274"/>
      <c r="JEA46" s="274"/>
      <c r="JEB46" s="274"/>
      <c r="JEC46" s="274"/>
      <c r="JED46" s="275"/>
      <c r="JEE46" s="273"/>
      <c r="JEF46" s="274"/>
      <c r="JEG46" s="274"/>
      <c r="JEH46" s="274"/>
      <c r="JEI46" s="274"/>
      <c r="JEJ46" s="274"/>
      <c r="JEK46" s="274"/>
      <c r="JEL46" s="274"/>
      <c r="JEM46" s="274"/>
      <c r="JEN46" s="274"/>
      <c r="JEO46" s="274"/>
      <c r="JEP46" s="274"/>
      <c r="JEQ46" s="274"/>
      <c r="JER46" s="274"/>
      <c r="JES46" s="274"/>
      <c r="JET46" s="274"/>
      <c r="JEU46" s="274"/>
      <c r="JEV46" s="275"/>
      <c r="JEW46" s="273"/>
      <c r="JEX46" s="274"/>
      <c r="JEY46" s="274"/>
      <c r="JEZ46" s="274"/>
      <c r="JFA46" s="274"/>
      <c r="JFB46" s="274"/>
      <c r="JFC46" s="274"/>
      <c r="JFD46" s="274"/>
      <c r="JFE46" s="274"/>
      <c r="JFF46" s="274"/>
      <c r="JFG46" s="274"/>
      <c r="JFH46" s="274"/>
      <c r="JFI46" s="274"/>
      <c r="JFJ46" s="274"/>
      <c r="JFK46" s="274"/>
      <c r="JFL46" s="274"/>
      <c r="JFM46" s="274"/>
      <c r="JFN46" s="275"/>
      <c r="JFO46" s="273"/>
      <c r="JFP46" s="274"/>
      <c r="JFQ46" s="274"/>
      <c r="JFR46" s="274"/>
      <c r="JFS46" s="274"/>
      <c r="JFT46" s="274"/>
      <c r="JFU46" s="274"/>
      <c r="JFV46" s="274"/>
      <c r="JFW46" s="274"/>
      <c r="JFX46" s="274"/>
      <c r="JFY46" s="274"/>
      <c r="JFZ46" s="274"/>
      <c r="JGA46" s="274"/>
      <c r="JGB46" s="274"/>
      <c r="JGC46" s="274"/>
      <c r="JGD46" s="274"/>
      <c r="JGE46" s="274"/>
      <c r="JGF46" s="275"/>
      <c r="JGG46" s="273"/>
      <c r="JGH46" s="274"/>
      <c r="JGI46" s="274"/>
      <c r="JGJ46" s="274"/>
      <c r="JGK46" s="274"/>
      <c r="JGL46" s="274"/>
      <c r="JGM46" s="274"/>
      <c r="JGN46" s="274"/>
      <c r="JGO46" s="274"/>
      <c r="JGP46" s="274"/>
      <c r="JGQ46" s="274"/>
      <c r="JGR46" s="274"/>
      <c r="JGS46" s="274"/>
      <c r="JGT46" s="274"/>
      <c r="JGU46" s="274"/>
      <c r="JGV46" s="274"/>
      <c r="JGW46" s="274"/>
      <c r="JGX46" s="275"/>
      <c r="JGY46" s="273"/>
      <c r="JGZ46" s="274"/>
      <c r="JHA46" s="274"/>
      <c r="JHB46" s="274"/>
      <c r="JHC46" s="274"/>
      <c r="JHD46" s="274"/>
      <c r="JHE46" s="274"/>
      <c r="JHF46" s="274"/>
      <c r="JHG46" s="274"/>
      <c r="JHH46" s="274"/>
      <c r="JHI46" s="274"/>
      <c r="JHJ46" s="274"/>
      <c r="JHK46" s="274"/>
      <c r="JHL46" s="274"/>
      <c r="JHM46" s="274"/>
      <c r="JHN46" s="274"/>
      <c r="JHO46" s="274"/>
      <c r="JHP46" s="275"/>
      <c r="JHQ46" s="273"/>
      <c r="JHR46" s="274"/>
      <c r="JHS46" s="274"/>
      <c r="JHT46" s="274"/>
      <c r="JHU46" s="274"/>
      <c r="JHV46" s="274"/>
      <c r="JHW46" s="274"/>
      <c r="JHX46" s="274"/>
      <c r="JHY46" s="274"/>
      <c r="JHZ46" s="274"/>
      <c r="JIA46" s="274"/>
      <c r="JIB46" s="274"/>
      <c r="JIC46" s="274"/>
      <c r="JID46" s="274"/>
      <c r="JIE46" s="274"/>
      <c r="JIF46" s="274"/>
      <c r="JIG46" s="274"/>
      <c r="JIH46" s="275"/>
      <c r="JII46" s="273"/>
      <c r="JIJ46" s="274"/>
      <c r="JIK46" s="274"/>
      <c r="JIL46" s="274"/>
      <c r="JIM46" s="274"/>
      <c r="JIN46" s="274"/>
      <c r="JIO46" s="274"/>
      <c r="JIP46" s="274"/>
      <c r="JIQ46" s="274"/>
      <c r="JIR46" s="274"/>
      <c r="JIS46" s="274"/>
      <c r="JIT46" s="274"/>
      <c r="JIU46" s="274"/>
      <c r="JIV46" s="274"/>
      <c r="JIW46" s="274"/>
      <c r="JIX46" s="274"/>
      <c r="JIY46" s="274"/>
      <c r="JIZ46" s="275"/>
      <c r="JJA46" s="273"/>
      <c r="JJB46" s="274"/>
      <c r="JJC46" s="274"/>
      <c r="JJD46" s="274"/>
      <c r="JJE46" s="274"/>
      <c r="JJF46" s="274"/>
      <c r="JJG46" s="274"/>
      <c r="JJH46" s="274"/>
      <c r="JJI46" s="274"/>
      <c r="JJJ46" s="274"/>
      <c r="JJK46" s="274"/>
      <c r="JJL46" s="274"/>
      <c r="JJM46" s="274"/>
      <c r="JJN46" s="274"/>
      <c r="JJO46" s="274"/>
      <c r="JJP46" s="274"/>
      <c r="JJQ46" s="274"/>
      <c r="JJR46" s="275"/>
      <c r="JJS46" s="273"/>
      <c r="JJT46" s="274"/>
      <c r="JJU46" s="274"/>
      <c r="JJV46" s="274"/>
      <c r="JJW46" s="274"/>
      <c r="JJX46" s="274"/>
      <c r="JJY46" s="274"/>
      <c r="JJZ46" s="274"/>
      <c r="JKA46" s="274"/>
      <c r="JKB46" s="274"/>
      <c r="JKC46" s="274"/>
      <c r="JKD46" s="274"/>
      <c r="JKE46" s="274"/>
      <c r="JKF46" s="274"/>
      <c r="JKG46" s="274"/>
      <c r="JKH46" s="274"/>
      <c r="JKI46" s="274"/>
      <c r="JKJ46" s="275"/>
      <c r="JKK46" s="273"/>
      <c r="JKL46" s="274"/>
      <c r="JKM46" s="274"/>
      <c r="JKN46" s="274"/>
      <c r="JKO46" s="274"/>
      <c r="JKP46" s="274"/>
      <c r="JKQ46" s="274"/>
      <c r="JKR46" s="274"/>
      <c r="JKS46" s="274"/>
      <c r="JKT46" s="274"/>
      <c r="JKU46" s="274"/>
      <c r="JKV46" s="274"/>
      <c r="JKW46" s="274"/>
      <c r="JKX46" s="274"/>
      <c r="JKY46" s="274"/>
      <c r="JKZ46" s="274"/>
      <c r="JLA46" s="274"/>
      <c r="JLB46" s="275"/>
      <c r="JLC46" s="273"/>
      <c r="JLD46" s="274"/>
      <c r="JLE46" s="274"/>
      <c r="JLF46" s="274"/>
      <c r="JLG46" s="274"/>
      <c r="JLH46" s="274"/>
      <c r="JLI46" s="274"/>
      <c r="JLJ46" s="274"/>
      <c r="JLK46" s="274"/>
      <c r="JLL46" s="274"/>
      <c r="JLM46" s="274"/>
      <c r="JLN46" s="274"/>
      <c r="JLO46" s="274"/>
      <c r="JLP46" s="274"/>
      <c r="JLQ46" s="274"/>
      <c r="JLR46" s="274"/>
      <c r="JLS46" s="274"/>
      <c r="JLT46" s="275"/>
      <c r="JLU46" s="273"/>
      <c r="JLV46" s="274"/>
      <c r="JLW46" s="274"/>
      <c r="JLX46" s="274"/>
      <c r="JLY46" s="274"/>
      <c r="JLZ46" s="274"/>
      <c r="JMA46" s="274"/>
      <c r="JMB46" s="274"/>
      <c r="JMC46" s="274"/>
      <c r="JMD46" s="274"/>
      <c r="JME46" s="274"/>
      <c r="JMF46" s="274"/>
      <c r="JMG46" s="274"/>
      <c r="JMH46" s="274"/>
      <c r="JMI46" s="274"/>
      <c r="JMJ46" s="274"/>
      <c r="JMK46" s="274"/>
      <c r="JML46" s="275"/>
      <c r="JMM46" s="273"/>
      <c r="JMN46" s="274"/>
      <c r="JMO46" s="274"/>
      <c r="JMP46" s="274"/>
      <c r="JMQ46" s="274"/>
      <c r="JMR46" s="274"/>
      <c r="JMS46" s="274"/>
      <c r="JMT46" s="274"/>
      <c r="JMU46" s="274"/>
      <c r="JMV46" s="274"/>
      <c r="JMW46" s="274"/>
      <c r="JMX46" s="274"/>
      <c r="JMY46" s="274"/>
      <c r="JMZ46" s="274"/>
      <c r="JNA46" s="274"/>
      <c r="JNB46" s="274"/>
      <c r="JNC46" s="274"/>
      <c r="JND46" s="275"/>
      <c r="JNE46" s="273"/>
      <c r="JNF46" s="274"/>
      <c r="JNG46" s="274"/>
      <c r="JNH46" s="274"/>
      <c r="JNI46" s="274"/>
      <c r="JNJ46" s="274"/>
      <c r="JNK46" s="274"/>
      <c r="JNL46" s="274"/>
      <c r="JNM46" s="274"/>
      <c r="JNN46" s="274"/>
      <c r="JNO46" s="274"/>
      <c r="JNP46" s="274"/>
      <c r="JNQ46" s="274"/>
      <c r="JNR46" s="274"/>
      <c r="JNS46" s="274"/>
      <c r="JNT46" s="274"/>
      <c r="JNU46" s="274"/>
      <c r="JNV46" s="275"/>
      <c r="JNW46" s="273"/>
      <c r="JNX46" s="274"/>
      <c r="JNY46" s="274"/>
      <c r="JNZ46" s="274"/>
      <c r="JOA46" s="274"/>
      <c r="JOB46" s="274"/>
      <c r="JOC46" s="274"/>
      <c r="JOD46" s="274"/>
      <c r="JOE46" s="274"/>
      <c r="JOF46" s="274"/>
      <c r="JOG46" s="274"/>
      <c r="JOH46" s="274"/>
      <c r="JOI46" s="274"/>
      <c r="JOJ46" s="274"/>
      <c r="JOK46" s="274"/>
      <c r="JOL46" s="274"/>
      <c r="JOM46" s="274"/>
      <c r="JON46" s="275"/>
      <c r="JOO46" s="273"/>
      <c r="JOP46" s="274"/>
      <c r="JOQ46" s="274"/>
      <c r="JOR46" s="274"/>
      <c r="JOS46" s="274"/>
      <c r="JOT46" s="274"/>
      <c r="JOU46" s="274"/>
      <c r="JOV46" s="274"/>
      <c r="JOW46" s="274"/>
      <c r="JOX46" s="274"/>
      <c r="JOY46" s="274"/>
      <c r="JOZ46" s="274"/>
      <c r="JPA46" s="274"/>
      <c r="JPB46" s="274"/>
      <c r="JPC46" s="274"/>
      <c r="JPD46" s="274"/>
      <c r="JPE46" s="274"/>
      <c r="JPF46" s="275"/>
      <c r="JPG46" s="273"/>
      <c r="JPH46" s="274"/>
      <c r="JPI46" s="274"/>
      <c r="JPJ46" s="274"/>
      <c r="JPK46" s="274"/>
      <c r="JPL46" s="274"/>
      <c r="JPM46" s="274"/>
      <c r="JPN46" s="274"/>
      <c r="JPO46" s="274"/>
      <c r="JPP46" s="274"/>
      <c r="JPQ46" s="274"/>
      <c r="JPR46" s="274"/>
      <c r="JPS46" s="274"/>
      <c r="JPT46" s="274"/>
      <c r="JPU46" s="274"/>
      <c r="JPV46" s="274"/>
      <c r="JPW46" s="274"/>
      <c r="JPX46" s="275"/>
      <c r="JPY46" s="273"/>
      <c r="JPZ46" s="274"/>
      <c r="JQA46" s="274"/>
      <c r="JQB46" s="274"/>
      <c r="JQC46" s="274"/>
      <c r="JQD46" s="274"/>
      <c r="JQE46" s="274"/>
      <c r="JQF46" s="274"/>
      <c r="JQG46" s="274"/>
      <c r="JQH46" s="274"/>
      <c r="JQI46" s="274"/>
      <c r="JQJ46" s="274"/>
      <c r="JQK46" s="274"/>
      <c r="JQL46" s="274"/>
      <c r="JQM46" s="274"/>
      <c r="JQN46" s="274"/>
      <c r="JQO46" s="274"/>
      <c r="JQP46" s="275"/>
      <c r="JQQ46" s="273"/>
      <c r="JQR46" s="274"/>
      <c r="JQS46" s="274"/>
      <c r="JQT46" s="274"/>
      <c r="JQU46" s="274"/>
      <c r="JQV46" s="274"/>
      <c r="JQW46" s="274"/>
      <c r="JQX46" s="274"/>
      <c r="JQY46" s="274"/>
      <c r="JQZ46" s="274"/>
      <c r="JRA46" s="274"/>
      <c r="JRB46" s="274"/>
      <c r="JRC46" s="274"/>
      <c r="JRD46" s="274"/>
      <c r="JRE46" s="274"/>
      <c r="JRF46" s="274"/>
      <c r="JRG46" s="274"/>
      <c r="JRH46" s="275"/>
      <c r="JRI46" s="273"/>
      <c r="JRJ46" s="274"/>
      <c r="JRK46" s="274"/>
      <c r="JRL46" s="274"/>
      <c r="JRM46" s="274"/>
      <c r="JRN46" s="274"/>
      <c r="JRO46" s="274"/>
      <c r="JRP46" s="274"/>
      <c r="JRQ46" s="274"/>
      <c r="JRR46" s="274"/>
      <c r="JRS46" s="274"/>
      <c r="JRT46" s="274"/>
      <c r="JRU46" s="274"/>
      <c r="JRV46" s="274"/>
      <c r="JRW46" s="274"/>
      <c r="JRX46" s="274"/>
      <c r="JRY46" s="274"/>
      <c r="JRZ46" s="275"/>
      <c r="JSA46" s="273"/>
      <c r="JSB46" s="274"/>
      <c r="JSC46" s="274"/>
      <c r="JSD46" s="274"/>
      <c r="JSE46" s="274"/>
      <c r="JSF46" s="274"/>
      <c r="JSG46" s="274"/>
      <c r="JSH46" s="274"/>
      <c r="JSI46" s="274"/>
      <c r="JSJ46" s="274"/>
      <c r="JSK46" s="274"/>
      <c r="JSL46" s="274"/>
      <c r="JSM46" s="274"/>
      <c r="JSN46" s="274"/>
      <c r="JSO46" s="274"/>
      <c r="JSP46" s="274"/>
      <c r="JSQ46" s="274"/>
      <c r="JSR46" s="275"/>
      <c r="JSS46" s="273"/>
      <c r="JST46" s="274"/>
      <c r="JSU46" s="274"/>
      <c r="JSV46" s="274"/>
      <c r="JSW46" s="274"/>
      <c r="JSX46" s="274"/>
      <c r="JSY46" s="274"/>
      <c r="JSZ46" s="274"/>
      <c r="JTA46" s="274"/>
      <c r="JTB46" s="274"/>
      <c r="JTC46" s="274"/>
      <c r="JTD46" s="274"/>
      <c r="JTE46" s="274"/>
      <c r="JTF46" s="274"/>
      <c r="JTG46" s="274"/>
      <c r="JTH46" s="274"/>
      <c r="JTI46" s="274"/>
      <c r="JTJ46" s="275"/>
      <c r="JTK46" s="273"/>
      <c r="JTL46" s="274"/>
      <c r="JTM46" s="274"/>
      <c r="JTN46" s="274"/>
      <c r="JTO46" s="274"/>
      <c r="JTP46" s="274"/>
      <c r="JTQ46" s="274"/>
      <c r="JTR46" s="274"/>
      <c r="JTS46" s="274"/>
      <c r="JTT46" s="274"/>
      <c r="JTU46" s="274"/>
      <c r="JTV46" s="274"/>
      <c r="JTW46" s="274"/>
      <c r="JTX46" s="274"/>
      <c r="JTY46" s="274"/>
      <c r="JTZ46" s="274"/>
      <c r="JUA46" s="274"/>
      <c r="JUB46" s="275"/>
      <c r="JUC46" s="273"/>
      <c r="JUD46" s="274"/>
      <c r="JUE46" s="274"/>
      <c r="JUF46" s="274"/>
      <c r="JUG46" s="274"/>
      <c r="JUH46" s="274"/>
      <c r="JUI46" s="274"/>
      <c r="JUJ46" s="274"/>
      <c r="JUK46" s="274"/>
      <c r="JUL46" s="274"/>
      <c r="JUM46" s="274"/>
      <c r="JUN46" s="274"/>
      <c r="JUO46" s="274"/>
      <c r="JUP46" s="274"/>
      <c r="JUQ46" s="274"/>
      <c r="JUR46" s="274"/>
      <c r="JUS46" s="274"/>
      <c r="JUT46" s="275"/>
      <c r="JUU46" s="273"/>
      <c r="JUV46" s="274"/>
      <c r="JUW46" s="274"/>
      <c r="JUX46" s="274"/>
      <c r="JUY46" s="274"/>
      <c r="JUZ46" s="274"/>
      <c r="JVA46" s="274"/>
      <c r="JVB46" s="274"/>
      <c r="JVC46" s="274"/>
      <c r="JVD46" s="274"/>
      <c r="JVE46" s="274"/>
      <c r="JVF46" s="274"/>
      <c r="JVG46" s="274"/>
      <c r="JVH46" s="274"/>
      <c r="JVI46" s="274"/>
      <c r="JVJ46" s="274"/>
      <c r="JVK46" s="274"/>
      <c r="JVL46" s="275"/>
      <c r="JVM46" s="273"/>
      <c r="JVN46" s="274"/>
      <c r="JVO46" s="274"/>
      <c r="JVP46" s="274"/>
      <c r="JVQ46" s="274"/>
      <c r="JVR46" s="274"/>
      <c r="JVS46" s="274"/>
      <c r="JVT46" s="274"/>
      <c r="JVU46" s="274"/>
      <c r="JVV46" s="274"/>
      <c r="JVW46" s="274"/>
      <c r="JVX46" s="274"/>
      <c r="JVY46" s="274"/>
      <c r="JVZ46" s="274"/>
      <c r="JWA46" s="274"/>
      <c r="JWB46" s="274"/>
      <c r="JWC46" s="274"/>
      <c r="JWD46" s="275"/>
      <c r="JWE46" s="273"/>
      <c r="JWF46" s="274"/>
      <c r="JWG46" s="274"/>
      <c r="JWH46" s="274"/>
      <c r="JWI46" s="274"/>
      <c r="JWJ46" s="274"/>
      <c r="JWK46" s="274"/>
      <c r="JWL46" s="274"/>
      <c r="JWM46" s="274"/>
      <c r="JWN46" s="274"/>
      <c r="JWO46" s="274"/>
      <c r="JWP46" s="274"/>
      <c r="JWQ46" s="274"/>
      <c r="JWR46" s="274"/>
      <c r="JWS46" s="274"/>
      <c r="JWT46" s="274"/>
      <c r="JWU46" s="274"/>
      <c r="JWV46" s="275"/>
      <c r="JWW46" s="273"/>
      <c r="JWX46" s="274"/>
      <c r="JWY46" s="274"/>
      <c r="JWZ46" s="274"/>
      <c r="JXA46" s="274"/>
      <c r="JXB46" s="274"/>
      <c r="JXC46" s="274"/>
      <c r="JXD46" s="274"/>
      <c r="JXE46" s="274"/>
      <c r="JXF46" s="274"/>
      <c r="JXG46" s="274"/>
      <c r="JXH46" s="274"/>
      <c r="JXI46" s="274"/>
      <c r="JXJ46" s="274"/>
      <c r="JXK46" s="274"/>
      <c r="JXL46" s="274"/>
      <c r="JXM46" s="274"/>
      <c r="JXN46" s="275"/>
      <c r="JXO46" s="273"/>
      <c r="JXP46" s="274"/>
      <c r="JXQ46" s="274"/>
      <c r="JXR46" s="274"/>
      <c r="JXS46" s="274"/>
      <c r="JXT46" s="274"/>
      <c r="JXU46" s="274"/>
      <c r="JXV46" s="274"/>
      <c r="JXW46" s="274"/>
      <c r="JXX46" s="274"/>
      <c r="JXY46" s="274"/>
      <c r="JXZ46" s="274"/>
      <c r="JYA46" s="274"/>
      <c r="JYB46" s="274"/>
      <c r="JYC46" s="274"/>
      <c r="JYD46" s="274"/>
      <c r="JYE46" s="274"/>
      <c r="JYF46" s="275"/>
      <c r="JYG46" s="273"/>
      <c r="JYH46" s="274"/>
      <c r="JYI46" s="274"/>
      <c r="JYJ46" s="274"/>
      <c r="JYK46" s="274"/>
      <c r="JYL46" s="274"/>
      <c r="JYM46" s="274"/>
      <c r="JYN46" s="274"/>
      <c r="JYO46" s="274"/>
      <c r="JYP46" s="274"/>
      <c r="JYQ46" s="274"/>
      <c r="JYR46" s="274"/>
      <c r="JYS46" s="274"/>
      <c r="JYT46" s="274"/>
      <c r="JYU46" s="274"/>
      <c r="JYV46" s="274"/>
      <c r="JYW46" s="274"/>
      <c r="JYX46" s="275"/>
      <c r="JYY46" s="273"/>
      <c r="JYZ46" s="274"/>
      <c r="JZA46" s="274"/>
      <c r="JZB46" s="274"/>
      <c r="JZC46" s="274"/>
      <c r="JZD46" s="274"/>
      <c r="JZE46" s="274"/>
      <c r="JZF46" s="274"/>
      <c r="JZG46" s="274"/>
      <c r="JZH46" s="274"/>
      <c r="JZI46" s="274"/>
      <c r="JZJ46" s="274"/>
      <c r="JZK46" s="274"/>
      <c r="JZL46" s="274"/>
      <c r="JZM46" s="274"/>
      <c r="JZN46" s="274"/>
      <c r="JZO46" s="274"/>
      <c r="JZP46" s="275"/>
      <c r="JZQ46" s="273"/>
      <c r="JZR46" s="274"/>
      <c r="JZS46" s="274"/>
      <c r="JZT46" s="274"/>
      <c r="JZU46" s="274"/>
      <c r="JZV46" s="274"/>
      <c r="JZW46" s="274"/>
      <c r="JZX46" s="274"/>
      <c r="JZY46" s="274"/>
      <c r="JZZ46" s="274"/>
      <c r="KAA46" s="274"/>
      <c r="KAB46" s="274"/>
      <c r="KAC46" s="274"/>
      <c r="KAD46" s="274"/>
      <c r="KAE46" s="274"/>
      <c r="KAF46" s="274"/>
      <c r="KAG46" s="274"/>
      <c r="KAH46" s="275"/>
      <c r="KAI46" s="273"/>
      <c r="KAJ46" s="274"/>
      <c r="KAK46" s="274"/>
      <c r="KAL46" s="274"/>
      <c r="KAM46" s="274"/>
      <c r="KAN46" s="274"/>
      <c r="KAO46" s="274"/>
      <c r="KAP46" s="274"/>
      <c r="KAQ46" s="274"/>
      <c r="KAR46" s="274"/>
      <c r="KAS46" s="274"/>
      <c r="KAT46" s="274"/>
      <c r="KAU46" s="274"/>
      <c r="KAV46" s="274"/>
      <c r="KAW46" s="274"/>
      <c r="KAX46" s="274"/>
      <c r="KAY46" s="274"/>
      <c r="KAZ46" s="275"/>
      <c r="KBA46" s="273"/>
      <c r="KBB46" s="274"/>
      <c r="KBC46" s="274"/>
      <c r="KBD46" s="274"/>
      <c r="KBE46" s="274"/>
      <c r="KBF46" s="274"/>
      <c r="KBG46" s="274"/>
      <c r="KBH46" s="274"/>
      <c r="KBI46" s="274"/>
      <c r="KBJ46" s="274"/>
      <c r="KBK46" s="274"/>
      <c r="KBL46" s="274"/>
      <c r="KBM46" s="274"/>
      <c r="KBN46" s="274"/>
      <c r="KBO46" s="274"/>
      <c r="KBP46" s="274"/>
      <c r="KBQ46" s="274"/>
      <c r="KBR46" s="275"/>
      <c r="KBS46" s="273"/>
      <c r="KBT46" s="274"/>
      <c r="KBU46" s="274"/>
      <c r="KBV46" s="274"/>
      <c r="KBW46" s="274"/>
      <c r="KBX46" s="274"/>
      <c r="KBY46" s="274"/>
      <c r="KBZ46" s="274"/>
      <c r="KCA46" s="274"/>
      <c r="KCB46" s="274"/>
      <c r="KCC46" s="274"/>
      <c r="KCD46" s="274"/>
      <c r="KCE46" s="274"/>
      <c r="KCF46" s="274"/>
      <c r="KCG46" s="274"/>
      <c r="KCH46" s="274"/>
      <c r="KCI46" s="274"/>
      <c r="KCJ46" s="275"/>
      <c r="KCK46" s="273"/>
      <c r="KCL46" s="274"/>
      <c r="KCM46" s="274"/>
      <c r="KCN46" s="274"/>
      <c r="KCO46" s="274"/>
      <c r="KCP46" s="274"/>
      <c r="KCQ46" s="274"/>
      <c r="KCR46" s="274"/>
      <c r="KCS46" s="274"/>
      <c r="KCT46" s="274"/>
      <c r="KCU46" s="274"/>
      <c r="KCV46" s="274"/>
      <c r="KCW46" s="274"/>
      <c r="KCX46" s="274"/>
      <c r="KCY46" s="274"/>
      <c r="KCZ46" s="274"/>
      <c r="KDA46" s="274"/>
      <c r="KDB46" s="275"/>
      <c r="KDC46" s="273"/>
      <c r="KDD46" s="274"/>
      <c r="KDE46" s="274"/>
      <c r="KDF46" s="274"/>
      <c r="KDG46" s="274"/>
      <c r="KDH46" s="274"/>
      <c r="KDI46" s="274"/>
      <c r="KDJ46" s="274"/>
      <c r="KDK46" s="274"/>
      <c r="KDL46" s="274"/>
      <c r="KDM46" s="274"/>
      <c r="KDN46" s="274"/>
      <c r="KDO46" s="274"/>
      <c r="KDP46" s="274"/>
      <c r="KDQ46" s="274"/>
      <c r="KDR46" s="274"/>
      <c r="KDS46" s="274"/>
      <c r="KDT46" s="275"/>
      <c r="KDU46" s="273"/>
      <c r="KDV46" s="274"/>
      <c r="KDW46" s="274"/>
      <c r="KDX46" s="274"/>
      <c r="KDY46" s="274"/>
      <c r="KDZ46" s="274"/>
      <c r="KEA46" s="274"/>
      <c r="KEB46" s="274"/>
      <c r="KEC46" s="274"/>
      <c r="KED46" s="274"/>
      <c r="KEE46" s="274"/>
      <c r="KEF46" s="274"/>
      <c r="KEG46" s="274"/>
      <c r="KEH46" s="274"/>
      <c r="KEI46" s="274"/>
      <c r="KEJ46" s="274"/>
      <c r="KEK46" s="274"/>
      <c r="KEL46" s="275"/>
      <c r="KEM46" s="273"/>
      <c r="KEN46" s="274"/>
      <c r="KEO46" s="274"/>
      <c r="KEP46" s="274"/>
      <c r="KEQ46" s="274"/>
      <c r="KER46" s="274"/>
      <c r="KES46" s="274"/>
      <c r="KET46" s="274"/>
      <c r="KEU46" s="274"/>
      <c r="KEV46" s="274"/>
      <c r="KEW46" s="274"/>
      <c r="KEX46" s="274"/>
      <c r="KEY46" s="274"/>
      <c r="KEZ46" s="274"/>
      <c r="KFA46" s="274"/>
      <c r="KFB46" s="274"/>
      <c r="KFC46" s="274"/>
      <c r="KFD46" s="275"/>
      <c r="KFE46" s="273"/>
      <c r="KFF46" s="274"/>
      <c r="KFG46" s="274"/>
      <c r="KFH46" s="274"/>
      <c r="KFI46" s="274"/>
      <c r="KFJ46" s="274"/>
      <c r="KFK46" s="274"/>
      <c r="KFL46" s="274"/>
      <c r="KFM46" s="274"/>
      <c r="KFN46" s="274"/>
      <c r="KFO46" s="274"/>
      <c r="KFP46" s="274"/>
      <c r="KFQ46" s="274"/>
      <c r="KFR46" s="274"/>
      <c r="KFS46" s="274"/>
      <c r="KFT46" s="274"/>
      <c r="KFU46" s="274"/>
      <c r="KFV46" s="275"/>
      <c r="KFW46" s="273"/>
      <c r="KFX46" s="274"/>
      <c r="KFY46" s="274"/>
      <c r="KFZ46" s="274"/>
      <c r="KGA46" s="274"/>
      <c r="KGB46" s="274"/>
      <c r="KGC46" s="274"/>
      <c r="KGD46" s="274"/>
      <c r="KGE46" s="274"/>
      <c r="KGF46" s="274"/>
      <c r="KGG46" s="274"/>
      <c r="KGH46" s="274"/>
      <c r="KGI46" s="274"/>
      <c r="KGJ46" s="274"/>
      <c r="KGK46" s="274"/>
      <c r="KGL46" s="274"/>
      <c r="KGM46" s="274"/>
      <c r="KGN46" s="275"/>
      <c r="KGO46" s="273"/>
      <c r="KGP46" s="274"/>
      <c r="KGQ46" s="274"/>
      <c r="KGR46" s="274"/>
      <c r="KGS46" s="274"/>
      <c r="KGT46" s="274"/>
      <c r="KGU46" s="274"/>
      <c r="KGV46" s="274"/>
      <c r="KGW46" s="274"/>
      <c r="KGX46" s="274"/>
      <c r="KGY46" s="274"/>
      <c r="KGZ46" s="274"/>
      <c r="KHA46" s="274"/>
      <c r="KHB46" s="274"/>
      <c r="KHC46" s="274"/>
      <c r="KHD46" s="274"/>
      <c r="KHE46" s="274"/>
      <c r="KHF46" s="275"/>
      <c r="KHG46" s="273"/>
      <c r="KHH46" s="274"/>
      <c r="KHI46" s="274"/>
      <c r="KHJ46" s="274"/>
      <c r="KHK46" s="274"/>
      <c r="KHL46" s="274"/>
      <c r="KHM46" s="274"/>
      <c r="KHN46" s="274"/>
      <c r="KHO46" s="274"/>
      <c r="KHP46" s="274"/>
      <c r="KHQ46" s="274"/>
      <c r="KHR46" s="274"/>
      <c r="KHS46" s="274"/>
      <c r="KHT46" s="274"/>
      <c r="KHU46" s="274"/>
      <c r="KHV46" s="274"/>
      <c r="KHW46" s="274"/>
      <c r="KHX46" s="275"/>
      <c r="KHY46" s="273"/>
      <c r="KHZ46" s="274"/>
      <c r="KIA46" s="274"/>
      <c r="KIB46" s="274"/>
      <c r="KIC46" s="274"/>
      <c r="KID46" s="274"/>
      <c r="KIE46" s="274"/>
      <c r="KIF46" s="274"/>
      <c r="KIG46" s="274"/>
      <c r="KIH46" s="274"/>
      <c r="KII46" s="274"/>
      <c r="KIJ46" s="274"/>
      <c r="KIK46" s="274"/>
      <c r="KIL46" s="274"/>
      <c r="KIM46" s="274"/>
      <c r="KIN46" s="274"/>
      <c r="KIO46" s="274"/>
      <c r="KIP46" s="275"/>
      <c r="KIQ46" s="273"/>
      <c r="KIR46" s="274"/>
      <c r="KIS46" s="274"/>
      <c r="KIT46" s="274"/>
      <c r="KIU46" s="274"/>
      <c r="KIV46" s="274"/>
      <c r="KIW46" s="274"/>
      <c r="KIX46" s="274"/>
      <c r="KIY46" s="274"/>
      <c r="KIZ46" s="274"/>
      <c r="KJA46" s="274"/>
      <c r="KJB46" s="274"/>
      <c r="KJC46" s="274"/>
      <c r="KJD46" s="274"/>
      <c r="KJE46" s="274"/>
      <c r="KJF46" s="274"/>
      <c r="KJG46" s="274"/>
      <c r="KJH46" s="275"/>
      <c r="KJI46" s="273"/>
      <c r="KJJ46" s="274"/>
      <c r="KJK46" s="274"/>
      <c r="KJL46" s="274"/>
      <c r="KJM46" s="274"/>
      <c r="KJN46" s="274"/>
      <c r="KJO46" s="274"/>
      <c r="KJP46" s="274"/>
      <c r="KJQ46" s="274"/>
      <c r="KJR46" s="274"/>
      <c r="KJS46" s="274"/>
      <c r="KJT46" s="274"/>
      <c r="KJU46" s="274"/>
      <c r="KJV46" s="274"/>
      <c r="KJW46" s="274"/>
      <c r="KJX46" s="274"/>
      <c r="KJY46" s="274"/>
      <c r="KJZ46" s="275"/>
      <c r="KKA46" s="273"/>
      <c r="KKB46" s="274"/>
      <c r="KKC46" s="274"/>
      <c r="KKD46" s="274"/>
      <c r="KKE46" s="274"/>
      <c r="KKF46" s="274"/>
      <c r="KKG46" s="274"/>
      <c r="KKH46" s="274"/>
      <c r="KKI46" s="274"/>
      <c r="KKJ46" s="274"/>
      <c r="KKK46" s="274"/>
      <c r="KKL46" s="274"/>
      <c r="KKM46" s="274"/>
      <c r="KKN46" s="274"/>
      <c r="KKO46" s="274"/>
      <c r="KKP46" s="274"/>
      <c r="KKQ46" s="274"/>
      <c r="KKR46" s="275"/>
      <c r="KKS46" s="273"/>
      <c r="KKT46" s="274"/>
      <c r="KKU46" s="274"/>
      <c r="KKV46" s="274"/>
      <c r="KKW46" s="274"/>
      <c r="KKX46" s="274"/>
      <c r="KKY46" s="274"/>
      <c r="KKZ46" s="274"/>
      <c r="KLA46" s="274"/>
      <c r="KLB46" s="274"/>
      <c r="KLC46" s="274"/>
      <c r="KLD46" s="274"/>
      <c r="KLE46" s="274"/>
      <c r="KLF46" s="274"/>
      <c r="KLG46" s="274"/>
      <c r="KLH46" s="274"/>
      <c r="KLI46" s="274"/>
      <c r="KLJ46" s="275"/>
      <c r="KLK46" s="273"/>
      <c r="KLL46" s="274"/>
      <c r="KLM46" s="274"/>
      <c r="KLN46" s="274"/>
      <c r="KLO46" s="274"/>
      <c r="KLP46" s="274"/>
      <c r="KLQ46" s="274"/>
      <c r="KLR46" s="274"/>
      <c r="KLS46" s="274"/>
      <c r="KLT46" s="274"/>
      <c r="KLU46" s="274"/>
      <c r="KLV46" s="274"/>
      <c r="KLW46" s="274"/>
      <c r="KLX46" s="274"/>
      <c r="KLY46" s="274"/>
      <c r="KLZ46" s="274"/>
      <c r="KMA46" s="274"/>
      <c r="KMB46" s="275"/>
      <c r="KMC46" s="273"/>
      <c r="KMD46" s="274"/>
      <c r="KME46" s="274"/>
      <c r="KMF46" s="274"/>
      <c r="KMG46" s="274"/>
      <c r="KMH46" s="274"/>
      <c r="KMI46" s="274"/>
      <c r="KMJ46" s="274"/>
      <c r="KMK46" s="274"/>
      <c r="KML46" s="274"/>
      <c r="KMM46" s="274"/>
      <c r="KMN46" s="274"/>
      <c r="KMO46" s="274"/>
      <c r="KMP46" s="274"/>
      <c r="KMQ46" s="274"/>
      <c r="KMR46" s="274"/>
      <c r="KMS46" s="274"/>
      <c r="KMT46" s="275"/>
      <c r="KMU46" s="273"/>
      <c r="KMV46" s="274"/>
      <c r="KMW46" s="274"/>
      <c r="KMX46" s="274"/>
      <c r="KMY46" s="274"/>
      <c r="KMZ46" s="274"/>
      <c r="KNA46" s="274"/>
      <c r="KNB46" s="274"/>
      <c r="KNC46" s="274"/>
      <c r="KND46" s="274"/>
      <c r="KNE46" s="274"/>
      <c r="KNF46" s="274"/>
      <c r="KNG46" s="274"/>
      <c r="KNH46" s="274"/>
      <c r="KNI46" s="274"/>
      <c r="KNJ46" s="274"/>
      <c r="KNK46" s="274"/>
      <c r="KNL46" s="275"/>
      <c r="KNM46" s="273"/>
      <c r="KNN46" s="274"/>
      <c r="KNO46" s="274"/>
      <c r="KNP46" s="274"/>
      <c r="KNQ46" s="274"/>
      <c r="KNR46" s="274"/>
      <c r="KNS46" s="274"/>
      <c r="KNT46" s="274"/>
      <c r="KNU46" s="274"/>
      <c r="KNV46" s="274"/>
      <c r="KNW46" s="274"/>
      <c r="KNX46" s="274"/>
      <c r="KNY46" s="274"/>
      <c r="KNZ46" s="274"/>
      <c r="KOA46" s="274"/>
      <c r="KOB46" s="274"/>
      <c r="KOC46" s="274"/>
      <c r="KOD46" s="275"/>
      <c r="KOE46" s="273"/>
      <c r="KOF46" s="274"/>
      <c r="KOG46" s="274"/>
      <c r="KOH46" s="274"/>
      <c r="KOI46" s="274"/>
      <c r="KOJ46" s="274"/>
      <c r="KOK46" s="274"/>
      <c r="KOL46" s="274"/>
      <c r="KOM46" s="274"/>
      <c r="KON46" s="274"/>
      <c r="KOO46" s="274"/>
      <c r="KOP46" s="274"/>
      <c r="KOQ46" s="274"/>
      <c r="KOR46" s="274"/>
      <c r="KOS46" s="274"/>
      <c r="KOT46" s="274"/>
      <c r="KOU46" s="274"/>
      <c r="KOV46" s="275"/>
      <c r="KOW46" s="273"/>
      <c r="KOX46" s="274"/>
      <c r="KOY46" s="274"/>
      <c r="KOZ46" s="274"/>
      <c r="KPA46" s="274"/>
      <c r="KPB46" s="274"/>
      <c r="KPC46" s="274"/>
      <c r="KPD46" s="274"/>
      <c r="KPE46" s="274"/>
      <c r="KPF46" s="274"/>
      <c r="KPG46" s="274"/>
      <c r="KPH46" s="274"/>
      <c r="KPI46" s="274"/>
      <c r="KPJ46" s="274"/>
      <c r="KPK46" s="274"/>
      <c r="KPL46" s="274"/>
      <c r="KPM46" s="274"/>
      <c r="KPN46" s="275"/>
      <c r="KPO46" s="273"/>
      <c r="KPP46" s="274"/>
      <c r="KPQ46" s="274"/>
      <c r="KPR46" s="274"/>
      <c r="KPS46" s="274"/>
      <c r="KPT46" s="274"/>
      <c r="KPU46" s="274"/>
      <c r="KPV46" s="274"/>
      <c r="KPW46" s="274"/>
      <c r="KPX46" s="274"/>
      <c r="KPY46" s="274"/>
      <c r="KPZ46" s="274"/>
      <c r="KQA46" s="274"/>
      <c r="KQB46" s="274"/>
      <c r="KQC46" s="274"/>
      <c r="KQD46" s="274"/>
      <c r="KQE46" s="274"/>
      <c r="KQF46" s="275"/>
      <c r="KQG46" s="273"/>
      <c r="KQH46" s="274"/>
      <c r="KQI46" s="274"/>
      <c r="KQJ46" s="274"/>
      <c r="KQK46" s="274"/>
      <c r="KQL46" s="274"/>
      <c r="KQM46" s="274"/>
      <c r="KQN46" s="274"/>
      <c r="KQO46" s="274"/>
      <c r="KQP46" s="274"/>
      <c r="KQQ46" s="274"/>
      <c r="KQR46" s="274"/>
      <c r="KQS46" s="274"/>
      <c r="KQT46" s="274"/>
      <c r="KQU46" s="274"/>
      <c r="KQV46" s="274"/>
      <c r="KQW46" s="274"/>
      <c r="KQX46" s="275"/>
      <c r="KQY46" s="273"/>
      <c r="KQZ46" s="274"/>
      <c r="KRA46" s="274"/>
      <c r="KRB46" s="274"/>
      <c r="KRC46" s="274"/>
      <c r="KRD46" s="274"/>
      <c r="KRE46" s="274"/>
      <c r="KRF46" s="274"/>
      <c r="KRG46" s="274"/>
      <c r="KRH46" s="274"/>
      <c r="KRI46" s="274"/>
      <c r="KRJ46" s="274"/>
      <c r="KRK46" s="274"/>
      <c r="KRL46" s="274"/>
      <c r="KRM46" s="274"/>
      <c r="KRN46" s="274"/>
      <c r="KRO46" s="274"/>
      <c r="KRP46" s="275"/>
      <c r="KRQ46" s="273"/>
      <c r="KRR46" s="274"/>
      <c r="KRS46" s="274"/>
      <c r="KRT46" s="274"/>
      <c r="KRU46" s="274"/>
      <c r="KRV46" s="274"/>
      <c r="KRW46" s="274"/>
      <c r="KRX46" s="274"/>
      <c r="KRY46" s="274"/>
      <c r="KRZ46" s="274"/>
      <c r="KSA46" s="274"/>
      <c r="KSB46" s="274"/>
      <c r="KSC46" s="274"/>
      <c r="KSD46" s="274"/>
      <c r="KSE46" s="274"/>
      <c r="KSF46" s="274"/>
      <c r="KSG46" s="274"/>
      <c r="KSH46" s="275"/>
      <c r="KSI46" s="273"/>
      <c r="KSJ46" s="274"/>
      <c r="KSK46" s="274"/>
      <c r="KSL46" s="274"/>
      <c r="KSM46" s="274"/>
      <c r="KSN46" s="274"/>
      <c r="KSO46" s="274"/>
      <c r="KSP46" s="274"/>
      <c r="KSQ46" s="274"/>
      <c r="KSR46" s="274"/>
      <c r="KSS46" s="274"/>
      <c r="KST46" s="274"/>
      <c r="KSU46" s="274"/>
      <c r="KSV46" s="274"/>
      <c r="KSW46" s="274"/>
      <c r="KSX46" s="274"/>
      <c r="KSY46" s="274"/>
      <c r="KSZ46" s="275"/>
      <c r="KTA46" s="273"/>
      <c r="KTB46" s="274"/>
      <c r="KTC46" s="274"/>
      <c r="KTD46" s="274"/>
      <c r="KTE46" s="274"/>
      <c r="KTF46" s="274"/>
      <c r="KTG46" s="274"/>
      <c r="KTH46" s="274"/>
      <c r="KTI46" s="274"/>
      <c r="KTJ46" s="274"/>
      <c r="KTK46" s="274"/>
      <c r="KTL46" s="274"/>
      <c r="KTM46" s="274"/>
      <c r="KTN46" s="274"/>
      <c r="KTO46" s="274"/>
      <c r="KTP46" s="274"/>
      <c r="KTQ46" s="274"/>
      <c r="KTR46" s="275"/>
      <c r="KTS46" s="273"/>
      <c r="KTT46" s="274"/>
      <c r="KTU46" s="274"/>
      <c r="KTV46" s="274"/>
      <c r="KTW46" s="274"/>
      <c r="KTX46" s="274"/>
      <c r="KTY46" s="274"/>
      <c r="KTZ46" s="274"/>
      <c r="KUA46" s="274"/>
      <c r="KUB46" s="274"/>
      <c r="KUC46" s="274"/>
      <c r="KUD46" s="274"/>
      <c r="KUE46" s="274"/>
      <c r="KUF46" s="274"/>
      <c r="KUG46" s="274"/>
      <c r="KUH46" s="274"/>
      <c r="KUI46" s="274"/>
      <c r="KUJ46" s="275"/>
      <c r="KUK46" s="273"/>
      <c r="KUL46" s="274"/>
      <c r="KUM46" s="274"/>
      <c r="KUN46" s="274"/>
      <c r="KUO46" s="274"/>
      <c r="KUP46" s="274"/>
      <c r="KUQ46" s="274"/>
      <c r="KUR46" s="274"/>
      <c r="KUS46" s="274"/>
      <c r="KUT46" s="274"/>
      <c r="KUU46" s="274"/>
      <c r="KUV46" s="274"/>
      <c r="KUW46" s="274"/>
      <c r="KUX46" s="274"/>
      <c r="KUY46" s="274"/>
      <c r="KUZ46" s="274"/>
      <c r="KVA46" s="274"/>
      <c r="KVB46" s="275"/>
      <c r="KVC46" s="273"/>
      <c r="KVD46" s="274"/>
      <c r="KVE46" s="274"/>
      <c r="KVF46" s="274"/>
      <c r="KVG46" s="274"/>
      <c r="KVH46" s="274"/>
      <c r="KVI46" s="274"/>
      <c r="KVJ46" s="274"/>
      <c r="KVK46" s="274"/>
      <c r="KVL46" s="274"/>
      <c r="KVM46" s="274"/>
      <c r="KVN46" s="274"/>
      <c r="KVO46" s="274"/>
      <c r="KVP46" s="274"/>
      <c r="KVQ46" s="274"/>
      <c r="KVR46" s="274"/>
      <c r="KVS46" s="274"/>
      <c r="KVT46" s="275"/>
      <c r="KVU46" s="273"/>
      <c r="KVV46" s="274"/>
      <c r="KVW46" s="274"/>
      <c r="KVX46" s="274"/>
      <c r="KVY46" s="274"/>
      <c r="KVZ46" s="274"/>
      <c r="KWA46" s="274"/>
      <c r="KWB46" s="274"/>
      <c r="KWC46" s="274"/>
      <c r="KWD46" s="274"/>
      <c r="KWE46" s="274"/>
      <c r="KWF46" s="274"/>
      <c r="KWG46" s="274"/>
      <c r="KWH46" s="274"/>
      <c r="KWI46" s="274"/>
      <c r="KWJ46" s="274"/>
      <c r="KWK46" s="274"/>
      <c r="KWL46" s="275"/>
      <c r="KWM46" s="273"/>
      <c r="KWN46" s="274"/>
      <c r="KWO46" s="274"/>
      <c r="KWP46" s="274"/>
      <c r="KWQ46" s="274"/>
      <c r="KWR46" s="274"/>
      <c r="KWS46" s="274"/>
      <c r="KWT46" s="274"/>
      <c r="KWU46" s="274"/>
      <c r="KWV46" s="274"/>
      <c r="KWW46" s="274"/>
      <c r="KWX46" s="274"/>
      <c r="KWY46" s="274"/>
      <c r="KWZ46" s="274"/>
      <c r="KXA46" s="274"/>
      <c r="KXB46" s="274"/>
      <c r="KXC46" s="274"/>
      <c r="KXD46" s="275"/>
      <c r="KXE46" s="273"/>
      <c r="KXF46" s="274"/>
      <c r="KXG46" s="274"/>
      <c r="KXH46" s="274"/>
      <c r="KXI46" s="274"/>
      <c r="KXJ46" s="274"/>
      <c r="KXK46" s="274"/>
      <c r="KXL46" s="274"/>
      <c r="KXM46" s="274"/>
      <c r="KXN46" s="274"/>
      <c r="KXO46" s="274"/>
      <c r="KXP46" s="274"/>
      <c r="KXQ46" s="274"/>
      <c r="KXR46" s="274"/>
      <c r="KXS46" s="274"/>
      <c r="KXT46" s="274"/>
      <c r="KXU46" s="274"/>
      <c r="KXV46" s="275"/>
      <c r="KXW46" s="273"/>
      <c r="KXX46" s="274"/>
      <c r="KXY46" s="274"/>
      <c r="KXZ46" s="274"/>
      <c r="KYA46" s="274"/>
      <c r="KYB46" s="274"/>
      <c r="KYC46" s="274"/>
      <c r="KYD46" s="274"/>
      <c r="KYE46" s="274"/>
      <c r="KYF46" s="274"/>
      <c r="KYG46" s="274"/>
      <c r="KYH46" s="274"/>
      <c r="KYI46" s="274"/>
      <c r="KYJ46" s="274"/>
      <c r="KYK46" s="274"/>
      <c r="KYL46" s="274"/>
      <c r="KYM46" s="274"/>
      <c r="KYN46" s="275"/>
      <c r="KYO46" s="273"/>
      <c r="KYP46" s="274"/>
      <c r="KYQ46" s="274"/>
      <c r="KYR46" s="274"/>
      <c r="KYS46" s="274"/>
      <c r="KYT46" s="274"/>
      <c r="KYU46" s="274"/>
      <c r="KYV46" s="274"/>
      <c r="KYW46" s="274"/>
      <c r="KYX46" s="274"/>
      <c r="KYY46" s="274"/>
      <c r="KYZ46" s="274"/>
      <c r="KZA46" s="274"/>
      <c r="KZB46" s="274"/>
      <c r="KZC46" s="274"/>
      <c r="KZD46" s="274"/>
      <c r="KZE46" s="274"/>
      <c r="KZF46" s="275"/>
      <c r="KZG46" s="273"/>
      <c r="KZH46" s="274"/>
      <c r="KZI46" s="274"/>
      <c r="KZJ46" s="274"/>
      <c r="KZK46" s="274"/>
      <c r="KZL46" s="274"/>
      <c r="KZM46" s="274"/>
      <c r="KZN46" s="274"/>
      <c r="KZO46" s="274"/>
      <c r="KZP46" s="274"/>
      <c r="KZQ46" s="274"/>
      <c r="KZR46" s="274"/>
      <c r="KZS46" s="274"/>
      <c r="KZT46" s="274"/>
      <c r="KZU46" s="274"/>
      <c r="KZV46" s="274"/>
      <c r="KZW46" s="274"/>
      <c r="KZX46" s="275"/>
      <c r="KZY46" s="273"/>
      <c r="KZZ46" s="274"/>
      <c r="LAA46" s="274"/>
      <c r="LAB46" s="274"/>
      <c r="LAC46" s="274"/>
      <c r="LAD46" s="274"/>
      <c r="LAE46" s="274"/>
      <c r="LAF46" s="274"/>
      <c r="LAG46" s="274"/>
      <c r="LAH46" s="274"/>
      <c r="LAI46" s="274"/>
      <c r="LAJ46" s="274"/>
      <c r="LAK46" s="274"/>
      <c r="LAL46" s="274"/>
      <c r="LAM46" s="274"/>
      <c r="LAN46" s="274"/>
      <c r="LAO46" s="274"/>
      <c r="LAP46" s="275"/>
      <c r="LAQ46" s="273"/>
      <c r="LAR46" s="274"/>
      <c r="LAS46" s="274"/>
      <c r="LAT46" s="274"/>
      <c r="LAU46" s="274"/>
      <c r="LAV46" s="274"/>
      <c r="LAW46" s="274"/>
      <c r="LAX46" s="274"/>
      <c r="LAY46" s="274"/>
      <c r="LAZ46" s="274"/>
      <c r="LBA46" s="274"/>
      <c r="LBB46" s="274"/>
      <c r="LBC46" s="274"/>
      <c r="LBD46" s="274"/>
      <c r="LBE46" s="274"/>
      <c r="LBF46" s="274"/>
      <c r="LBG46" s="274"/>
      <c r="LBH46" s="275"/>
      <c r="LBI46" s="273"/>
      <c r="LBJ46" s="274"/>
      <c r="LBK46" s="274"/>
      <c r="LBL46" s="274"/>
      <c r="LBM46" s="274"/>
      <c r="LBN46" s="274"/>
      <c r="LBO46" s="274"/>
      <c r="LBP46" s="274"/>
      <c r="LBQ46" s="274"/>
      <c r="LBR46" s="274"/>
      <c r="LBS46" s="274"/>
      <c r="LBT46" s="274"/>
      <c r="LBU46" s="274"/>
      <c r="LBV46" s="274"/>
      <c r="LBW46" s="274"/>
      <c r="LBX46" s="274"/>
      <c r="LBY46" s="274"/>
      <c r="LBZ46" s="275"/>
      <c r="LCA46" s="273"/>
      <c r="LCB46" s="274"/>
      <c r="LCC46" s="274"/>
      <c r="LCD46" s="274"/>
      <c r="LCE46" s="274"/>
      <c r="LCF46" s="274"/>
      <c r="LCG46" s="274"/>
      <c r="LCH46" s="274"/>
      <c r="LCI46" s="274"/>
      <c r="LCJ46" s="274"/>
      <c r="LCK46" s="274"/>
      <c r="LCL46" s="274"/>
      <c r="LCM46" s="274"/>
      <c r="LCN46" s="274"/>
      <c r="LCO46" s="274"/>
      <c r="LCP46" s="274"/>
      <c r="LCQ46" s="274"/>
      <c r="LCR46" s="275"/>
      <c r="LCS46" s="273"/>
      <c r="LCT46" s="274"/>
      <c r="LCU46" s="274"/>
      <c r="LCV46" s="274"/>
      <c r="LCW46" s="274"/>
      <c r="LCX46" s="274"/>
      <c r="LCY46" s="274"/>
      <c r="LCZ46" s="274"/>
      <c r="LDA46" s="274"/>
      <c r="LDB46" s="274"/>
      <c r="LDC46" s="274"/>
      <c r="LDD46" s="274"/>
      <c r="LDE46" s="274"/>
      <c r="LDF46" s="274"/>
      <c r="LDG46" s="274"/>
      <c r="LDH46" s="274"/>
      <c r="LDI46" s="274"/>
      <c r="LDJ46" s="275"/>
      <c r="LDK46" s="273"/>
      <c r="LDL46" s="274"/>
      <c r="LDM46" s="274"/>
      <c r="LDN46" s="274"/>
      <c r="LDO46" s="274"/>
      <c r="LDP46" s="274"/>
      <c r="LDQ46" s="274"/>
      <c r="LDR46" s="274"/>
      <c r="LDS46" s="274"/>
      <c r="LDT46" s="274"/>
      <c r="LDU46" s="274"/>
      <c r="LDV46" s="274"/>
      <c r="LDW46" s="274"/>
      <c r="LDX46" s="274"/>
      <c r="LDY46" s="274"/>
      <c r="LDZ46" s="274"/>
      <c r="LEA46" s="274"/>
      <c r="LEB46" s="275"/>
      <c r="LEC46" s="273"/>
      <c r="LED46" s="274"/>
      <c r="LEE46" s="274"/>
      <c r="LEF46" s="274"/>
      <c r="LEG46" s="274"/>
      <c r="LEH46" s="274"/>
      <c r="LEI46" s="274"/>
      <c r="LEJ46" s="274"/>
      <c r="LEK46" s="274"/>
      <c r="LEL46" s="274"/>
      <c r="LEM46" s="274"/>
      <c r="LEN46" s="274"/>
      <c r="LEO46" s="274"/>
      <c r="LEP46" s="274"/>
      <c r="LEQ46" s="274"/>
      <c r="LER46" s="274"/>
      <c r="LES46" s="274"/>
      <c r="LET46" s="275"/>
      <c r="LEU46" s="273"/>
      <c r="LEV46" s="274"/>
      <c r="LEW46" s="274"/>
      <c r="LEX46" s="274"/>
      <c r="LEY46" s="274"/>
      <c r="LEZ46" s="274"/>
      <c r="LFA46" s="274"/>
      <c r="LFB46" s="274"/>
      <c r="LFC46" s="274"/>
      <c r="LFD46" s="274"/>
      <c r="LFE46" s="274"/>
      <c r="LFF46" s="274"/>
      <c r="LFG46" s="274"/>
      <c r="LFH46" s="274"/>
      <c r="LFI46" s="274"/>
      <c r="LFJ46" s="274"/>
      <c r="LFK46" s="274"/>
      <c r="LFL46" s="275"/>
      <c r="LFM46" s="273"/>
      <c r="LFN46" s="274"/>
      <c r="LFO46" s="274"/>
      <c r="LFP46" s="274"/>
      <c r="LFQ46" s="274"/>
      <c r="LFR46" s="274"/>
      <c r="LFS46" s="274"/>
      <c r="LFT46" s="274"/>
      <c r="LFU46" s="274"/>
      <c r="LFV46" s="274"/>
      <c r="LFW46" s="274"/>
      <c r="LFX46" s="274"/>
      <c r="LFY46" s="274"/>
      <c r="LFZ46" s="274"/>
      <c r="LGA46" s="274"/>
      <c r="LGB46" s="274"/>
      <c r="LGC46" s="274"/>
      <c r="LGD46" s="275"/>
      <c r="LGE46" s="273"/>
      <c r="LGF46" s="274"/>
      <c r="LGG46" s="274"/>
      <c r="LGH46" s="274"/>
      <c r="LGI46" s="274"/>
      <c r="LGJ46" s="274"/>
      <c r="LGK46" s="274"/>
      <c r="LGL46" s="274"/>
      <c r="LGM46" s="274"/>
      <c r="LGN46" s="274"/>
      <c r="LGO46" s="274"/>
      <c r="LGP46" s="274"/>
      <c r="LGQ46" s="274"/>
      <c r="LGR46" s="274"/>
      <c r="LGS46" s="274"/>
      <c r="LGT46" s="274"/>
      <c r="LGU46" s="274"/>
      <c r="LGV46" s="275"/>
      <c r="LGW46" s="273"/>
      <c r="LGX46" s="274"/>
      <c r="LGY46" s="274"/>
      <c r="LGZ46" s="274"/>
      <c r="LHA46" s="274"/>
      <c r="LHB46" s="274"/>
      <c r="LHC46" s="274"/>
      <c r="LHD46" s="274"/>
      <c r="LHE46" s="274"/>
      <c r="LHF46" s="274"/>
      <c r="LHG46" s="274"/>
      <c r="LHH46" s="274"/>
      <c r="LHI46" s="274"/>
      <c r="LHJ46" s="274"/>
      <c r="LHK46" s="274"/>
      <c r="LHL46" s="274"/>
      <c r="LHM46" s="274"/>
      <c r="LHN46" s="275"/>
      <c r="LHO46" s="273"/>
      <c r="LHP46" s="274"/>
      <c r="LHQ46" s="274"/>
      <c r="LHR46" s="274"/>
      <c r="LHS46" s="274"/>
      <c r="LHT46" s="274"/>
      <c r="LHU46" s="274"/>
      <c r="LHV46" s="274"/>
      <c r="LHW46" s="274"/>
      <c r="LHX46" s="274"/>
      <c r="LHY46" s="274"/>
      <c r="LHZ46" s="274"/>
      <c r="LIA46" s="274"/>
      <c r="LIB46" s="274"/>
      <c r="LIC46" s="274"/>
      <c r="LID46" s="274"/>
      <c r="LIE46" s="274"/>
      <c r="LIF46" s="275"/>
      <c r="LIG46" s="273"/>
      <c r="LIH46" s="274"/>
      <c r="LII46" s="274"/>
      <c r="LIJ46" s="274"/>
      <c r="LIK46" s="274"/>
      <c r="LIL46" s="274"/>
      <c r="LIM46" s="274"/>
      <c r="LIN46" s="274"/>
      <c r="LIO46" s="274"/>
      <c r="LIP46" s="274"/>
      <c r="LIQ46" s="274"/>
      <c r="LIR46" s="274"/>
      <c r="LIS46" s="274"/>
      <c r="LIT46" s="274"/>
      <c r="LIU46" s="274"/>
      <c r="LIV46" s="274"/>
      <c r="LIW46" s="274"/>
      <c r="LIX46" s="275"/>
      <c r="LIY46" s="273"/>
      <c r="LIZ46" s="274"/>
      <c r="LJA46" s="274"/>
      <c r="LJB46" s="274"/>
      <c r="LJC46" s="274"/>
      <c r="LJD46" s="274"/>
      <c r="LJE46" s="274"/>
      <c r="LJF46" s="274"/>
      <c r="LJG46" s="274"/>
      <c r="LJH46" s="274"/>
      <c r="LJI46" s="274"/>
      <c r="LJJ46" s="274"/>
      <c r="LJK46" s="274"/>
      <c r="LJL46" s="274"/>
      <c r="LJM46" s="274"/>
      <c r="LJN46" s="274"/>
      <c r="LJO46" s="274"/>
      <c r="LJP46" s="275"/>
      <c r="LJQ46" s="273"/>
      <c r="LJR46" s="274"/>
      <c r="LJS46" s="274"/>
      <c r="LJT46" s="274"/>
      <c r="LJU46" s="274"/>
      <c r="LJV46" s="274"/>
      <c r="LJW46" s="274"/>
      <c r="LJX46" s="274"/>
      <c r="LJY46" s="274"/>
      <c r="LJZ46" s="274"/>
      <c r="LKA46" s="274"/>
      <c r="LKB46" s="274"/>
      <c r="LKC46" s="274"/>
      <c r="LKD46" s="274"/>
      <c r="LKE46" s="274"/>
      <c r="LKF46" s="274"/>
      <c r="LKG46" s="274"/>
      <c r="LKH46" s="275"/>
      <c r="LKI46" s="273"/>
      <c r="LKJ46" s="274"/>
      <c r="LKK46" s="274"/>
      <c r="LKL46" s="274"/>
      <c r="LKM46" s="274"/>
      <c r="LKN46" s="274"/>
      <c r="LKO46" s="274"/>
      <c r="LKP46" s="274"/>
      <c r="LKQ46" s="274"/>
      <c r="LKR46" s="274"/>
      <c r="LKS46" s="274"/>
      <c r="LKT46" s="274"/>
      <c r="LKU46" s="274"/>
      <c r="LKV46" s="274"/>
      <c r="LKW46" s="274"/>
      <c r="LKX46" s="274"/>
      <c r="LKY46" s="274"/>
      <c r="LKZ46" s="275"/>
      <c r="LLA46" s="273"/>
      <c r="LLB46" s="274"/>
      <c r="LLC46" s="274"/>
      <c r="LLD46" s="274"/>
      <c r="LLE46" s="274"/>
      <c r="LLF46" s="274"/>
      <c r="LLG46" s="274"/>
      <c r="LLH46" s="274"/>
      <c r="LLI46" s="274"/>
      <c r="LLJ46" s="274"/>
      <c r="LLK46" s="274"/>
      <c r="LLL46" s="274"/>
      <c r="LLM46" s="274"/>
      <c r="LLN46" s="274"/>
      <c r="LLO46" s="274"/>
      <c r="LLP46" s="274"/>
      <c r="LLQ46" s="274"/>
      <c r="LLR46" s="275"/>
      <c r="LLS46" s="273"/>
      <c r="LLT46" s="274"/>
      <c r="LLU46" s="274"/>
      <c r="LLV46" s="274"/>
      <c r="LLW46" s="274"/>
      <c r="LLX46" s="274"/>
      <c r="LLY46" s="274"/>
      <c r="LLZ46" s="274"/>
      <c r="LMA46" s="274"/>
      <c r="LMB46" s="274"/>
      <c r="LMC46" s="274"/>
      <c r="LMD46" s="274"/>
      <c r="LME46" s="274"/>
      <c r="LMF46" s="274"/>
      <c r="LMG46" s="274"/>
      <c r="LMH46" s="274"/>
      <c r="LMI46" s="274"/>
      <c r="LMJ46" s="275"/>
      <c r="LMK46" s="273"/>
      <c r="LML46" s="274"/>
      <c r="LMM46" s="274"/>
      <c r="LMN46" s="274"/>
      <c r="LMO46" s="274"/>
      <c r="LMP46" s="274"/>
      <c r="LMQ46" s="274"/>
      <c r="LMR46" s="274"/>
      <c r="LMS46" s="274"/>
      <c r="LMT46" s="274"/>
      <c r="LMU46" s="274"/>
      <c r="LMV46" s="274"/>
      <c r="LMW46" s="274"/>
      <c r="LMX46" s="274"/>
      <c r="LMY46" s="274"/>
      <c r="LMZ46" s="274"/>
      <c r="LNA46" s="274"/>
      <c r="LNB46" s="275"/>
      <c r="LNC46" s="273"/>
      <c r="LND46" s="274"/>
      <c r="LNE46" s="274"/>
      <c r="LNF46" s="274"/>
      <c r="LNG46" s="274"/>
      <c r="LNH46" s="274"/>
      <c r="LNI46" s="274"/>
      <c r="LNJ46" s="274"/>
      <c r="LNK46" s="274"/>
      <c r="LNL46" s="274"/>
      <c r="LNM46" s="274"/>
      <c r="LNN46" s="274"/>
      <c r="LNO46" s="274"/>
      <c r="LNP46" s="274"/>
      <c r="LNQ46" s="274"/>
      <c r="LNR46" s="274"/>
      <c r="LNS46" s="274"/>
      <c r="LNT46" s="275"/>
      <c r="LNU46" s="273"/>
      <c r="LNV46" s="274"/>
      <c r="LNW46" s="274"/>
      <c r="LNX46" s="274"/>
      <c r="LNY46" s="274"/>
      <c r="LNZ46" s="274"/>
      <c r="LOA46" s="274"/>
      <c r="LOB46" s="274"/>
      <c r="LOC46" s="274"/>
      <c r="LOD46" s="274"/>
      <c r="LOE46" s="274"/>
      <c r="LOF46" s="274"/>
      <c r="LOG46" s="274"/>
      <c r="LOH46" s="274"/>
      <c r="LOI46" s="274"/>
      <c r="LOJ46" s="274"/>
      <c r="LOK46" s="274"/>
      <c r="LOL46" s="275"/>
      <c r="LOM46" s="273"/>
      <c r="LON46" s="274"/>
      <c r="LOO46" s="274"/>
      <c r="LOP46" s="274"/>
      <c r="LOQ46" s="274"/>
      <c r="LOR46" s="274"/>
      <c r="LOS46" s="274"/>
      <c r="LOT46" s="274"/>
      <c r="LOU46" s="274"/>
      <c r="LOV46" s="274"/>
      <c r="LOW46" s="274"/>
      <c r="LOX46" s="274"/>
      <c r="LOY46" s="274"/>
      <c r="LOZ46" s="274"/>
      <c r="LPA46" s="274"/>
      <c r="LPB46" s="274"/>
      <c r="LPC46" s="274"/>
      <c r="LPD46" s="275"/>
      <c r="LPE46" s="273"/>
      <c r="LPF46" s="274"/>
      <c r="LPG46" s="274"/>
      <c r="LPH46" s="274"/>
      <c r="LPI46" s="274"/>
      <c r="LPJ46" s="274"/>
      <c r="LPK46" s="274"/>
      <c r="LPL46" s="274"/>
      <c r="LPM46" s="274"/>
      <c r="LPN46" s="274"/>
      <c r="LPO46" s="274"/>
      <c r="LPP46" s="274"/>
      <c r="LPQ46" s="274"/>
      <c r="LPR46" s="274"/>
      <c r="LPS46" s="274"/>
      <c r="LPT46" s="274"/>
      <c r="LPU46" s="274"/>
      <c r="LPV46" s="275"/>
      <c r="LPW46" s="273"/>
      <c r="LPX46" s="274"/>
      <c r="LPY46" s="274"/>
      <c r="LPZ46" s="274"/>
      <c r="LQA46" s="274"/>
      <c r="LQB46" s="274"/>
      <c r="LQC46" s="274"/>
      <c r="LQD46" s="274"/>
      <c r="LQE46" s="274"/>
      <c r="LQF46" s="274"/>
      <c r="LQG46" s="274"/>
      <c r="LQH46" s="274"/>
      <c r="LQI46" s="274"/>
      <c r="LQJ46" s="274"/>
      <c r="LQK46" s="274"/>
      <c r="LQL46" s="274"/>
      <c r="LQM46" s="274"/>
      <c r="LQN46" s="275"/>
      <c r="LQO46" s="273"/>
      <c r="LQP46" s="274"/>
      <c r="LQQ46" s="274"/>
      <c r="LQR46" s="274"/>
      <c r="LQS46" s="274"/>
      <c r="LQT46" s="274"/>
      <c r="LQU46" s="274"/>
      <c r="LQV46" s="274"/>
      <c r="LQW46" s="274"/>
      <c r="LQX46" s="274"/>
      <c r="LQY46" s="274"/>
      <c r="LQZ46" s="274"/>
      <c r="LRA46" s="274"/>
      <c r="LRB46" s="274"/>
      <c r="LRC46" s="274"/>
      <c r="LRD46" s="274"/>
      <c r="LRE46" s="274"/>
      <c r="LRF46" s="275"/>
      <c r="LRG46" s="273"/>
      <c r="LRH46" s="274"/>
      <c r="LRI46" s="274"/>
      <c r="LRJ46" s="274"/>
      <c r="LRK46" s="274"/>
      <c r="LRL46" s="274"/>
      <c r="LRM46" s="274"/>
      <c r="LRN46" s="274"/>
      <c r="LRO46" s="274"/>
      <c r="LRP46" s="274"/>
      <c r="LRQ46" s="274"/>
      <c r="LRR46" s="274"/>
      <c r="LRS46" s="274"/>
      <c r="LRT46" s="274"/>
      <c r="LRU46" s="274"/>
      <c r="LRV46" s="274"/>
      <c r="LRW46" s="274"/>
      <c r="LRX46" s="275"/>
      <c r="LRY46" s="273"/>
      <c r="LRZ46" s="274"/>
      <c r="LSA46" s="274"/>
      <c r="LSB46" s="274"/>
      <c r="LSC46" s="274"/>
      <c r="LSD46" s="274"/>
      <c r="LSE46" s="274"/>
      <c r="LSF46" s="274"/>
      <c r="LSG46" s="274"/>
      <c r="LSH46" s="274"/>
      <c r="LSI46" s="274"/>
      <c r="LSJ46" s="274"/>
      <c r="LSK46" s="274"/>
      <c r="LSL46" s="274"/>
      <c r="LSM46" s="274"/>
      <c r="LSN46" s="274"/>
      <c r="LSO46" s="274"/>
      <c r="LSP46" s="275"/>
      <c r="LSQ46" s="273"/>
      <c r="LSR46" s="274"/>
      <c r="LSS46" s="274"/>
      <c r="LST46" s="274"/>
      <c r="LSU46" s="274"/>
      <c r="LSV46" s="274"/>
      <c r="LSW46" s="274"/>
      <c r="LSX46" s="274"/>
      <c r="LSY46" s="274"/>
      <c r="LSZ46" s="274"/>
      <c r="LTA46" s="274"/>
      <c r="LTB46" s="274"/>
      <c r="LTC46" s="274"/>
      <c r="LTD46" s="274"/>
      <c r="LTE46" s="274"/>
      <c r="LTF46" s="274"/>
      <c r="LTG46" s="274"/>
      <c r="LTH46" s="275"/>
      <c r="LTI46" s="273"/>
      <c r="LTJ46" s="274"/>
      <c r="LTK46" s="274"/>
      <c r="LTL46" s="274"/>
      <c r="LTM46" s="274"/>
      <c r="LTN46" s="274"/>
      <c r="LTO46" s="274"/>
      <c r="LTP46" s="274"/>
      <c r="LTQ46" s="274"/>
      <c r="LTR46" s="274"/>
      <c r="LTS46" s="274"/>
      <c r="LTT46" s="274"/>
      <c r="LTU46" s="274"/>
      <c r="LTV46" s="274"/>
      <c r="LTW46" s="274"/>
      <c r="LTX46" s="274"/>
      <c r="LTY46" s="274"/>
      <c r="LTZ46" s="275"/>
      <c r="LUA46" s="273"/>
      <c r="LUB46" s="274"/>
      <c r="LUC46" s="274"/>
      <c r="LUD46" s="274"/>
      <c r="LUE46" s="274"/>
      <c r="LUF46" s="274"/>
      <c r="LUG46" s="274"/>
      <c r="LUH46" s="274"/>
      <c r="LUI46" s="274"/>
      <c r="LUJ46" s="274"/>
      <c r="LUK46" s="274"/>
      <c r="LUL46" s="274"/>
      <c r="LUM46" s="274"/>
      <c r="LUN46" s="274"/>
      <c r="LUO46" s="274"/>
      <c r="LUP46" s="274"/>
      <c r="LUQ46" s="274"/>
      <c r="LUR46" s="275"/>
      <c r="LUS46" s="273"/>
      <c r="LUT46" s="274"/>
      <c r="LUU46" s="274"/>
      <c r="LUV46" s="274"/>
      <c r="LUW46" s="274"/>
      <c r="LUX46" s="274"/>
      <c r="LUY46" s="274"/>
      <c r="LUZ46" s="274"/>
      <c r="LVA46" s="274"/>
      <c r="LVB46" s="274"/>
      <c r="LVC46" s="274"/>
      <c r="LVD46" s="274"/>
      <c r="LVE46" s="274"/>
      <c r="LVF46" s="274"/>
      <c r="LVG46" s="274"/>
      <c r="LVH46" s="274"/>
      <c r="LVI46" s="274"/>
      <c r="LVJ46" s="275"/>
      <c r="LVK46" s="273"/>
      <c r="LVL46" s="274"/>
      <c r="LVM46" s="274"/>
      <c r="LVN46" s="274"/>
      <c r="LVO46" s="274"/>
      <c r="LVP46" s="274"/>
      <c r="LVQ46" s="274"/>
      <c r="LVR46" s="274"/>
      <c r="LVS46" s="274"/>
      <c r="LVT46" s="274"/>
      <c r="LVU46" s="274"/>
      <c r="LVV46" s="274"/>
      <c r="LVW46" s="274"/>
      <c r="LVX46" s="274"/>
      <c r="LVY46" s="274"/>
      <c r="LVZ46" s="274"/>
      <c r="LWA46" s="274"/>
      <c r="LWB46" s="275"/>
      <c r="LWC46" s="273"/>
      <c r="LWD46" s="274"/>
      <c r="LWE46" s="274"/>
      <c r="LWF46" s="274"/>
      <c r="LWG46" s="274"/>
      <c r="LWH46" s="274"/>
      <c r="LWI46" s="274"/>
      <c r="LWJ46" s="274"/>
      <c r="LWK46" s="274"/>
      <c r="LWL46" s="274"/>
      <c r="LWM46" s="274"/>
      <c r="LWN46" s="274"/>
      <c r="LWO46" s="274"/>
      <c r="LWP46" s="274"/>
      <c r="LWQ46" s="274"/>
      <c r="LWR46" s="274"/>
      <c r="LWS46" s="274"/>
      <c r="LWT46" s="275"/>
      <c r="LWU46" s="273"/>
      <c r="LWV46" s="274"/>
      <c r="LWW46" s="274"/>
      <c r="LWX46" s="274"/>
      <c r="LWY46" s="274"/>
      <c r="LWZ46" s="274"/>
      <c r="LXA46" s="274"/>
      <c r="LXB46" s="274"/>
      <c r="LXC46" s="274"/>
      <c r="LXD46" s="274"/>
      <c r="LXE46" s="274"/>
      <c r="LXF46" s="274"/>
      <c r="LXG46" s="274"/>
      <c r="LXH46" s="274"/>
      <c r="LXI46" s="274"/>
      <c r="LXJ46" s="274"/>
      <c r="LXK46" s="274"/>
      <c r="LXL46" s="275"/>
      <c r="LXM46" s="273"/>
      <c r="LXN46" s="274"/>
      <c r="LXO46" s="274"/>
      <c r="LXP46" s="274"/>
      <c r="LXQ46" s="274"/>
      <c r="LXR46" s="274"/>
      <c r="LXS46" s="274"/>
      <c r="LXT46" s="274"/>
      <c r="LXU46" s="274"/>
      <c r="LXV46" s="274"/>
      <c r="LXW46" s="274"/>
      <c r="LXX46" s="274"/>
      <c r="LXY46" s="274"/>
      <c r="LXZ46" s="274"/>
      <c r="LYA46" s="274"/>
      <c r="LYB46" s="274"/>
      <c r="LYC46" s="274"/>
      <c r="LYD46" s="275"/>
      <c r="LYE46" s="273"/>
      <c r="LYF46" s="274"/>
      <c r="LYG46" s="274"/>
      <c r="LYH46" s="274"/>
      <c r="LYI46" s="274"/>
      <c r="LYJ46" s="274"/>
      <c r="LYK46" s="274"/>
      <c r="LYL46" s="274"/>
      <c r="LYM46" s="274"/>
      <c r="LYN46" s="274"/>
      <c r="LYO46" s="274"/>
      <c r="LYP46" s="274"/>
      <c r="LYQ46" s="274"/>
      <c r="LYR46" s="274"/>
      <c r="LYS46" s="274"/>
      <c r="LYT46" s="274"/>
      <c r="LYU46" s="274"/>
      <c r="LYV46" s="275"/>
      <c r="LYW46" s="273"/>
      <c r="LYX46" s="274"/>
      <c r="LYY46" s="274"/>
      <c r="LYZ46" s="274"/>
      <c r="LZA46" s="274"/>
      <c r="LZB46" s="274"/>
      <c r="LZC46" s="274"/>
      <c r="LZD46" s="274"/>
      <c r="LZE46" s="274"/>
      <c r="LZF46" s="274"/>
      <c r="LZG46" s="274"/>
      <c r="LZH46" s="274"/>
      <c r="LZI46" s="274"/>
      <c r="LZJ46" s="274"/>
      <c r="LZK46" s="274"/>
      <c r="LZL46" s="274"/>
      <c r="LZM46" s="274"/>
      <c r="LZN46" s="275"/>
      <c r="LZO46" s="273"/>
      <c r="LZP46" s="274"/>
      <c r="LZQ46" s="274"/>
      <c r="LZR46" s="274"/>
      <c r="LZS46" s="274"/>
      <c r="LZT46" s="274"/>
      <c r="LZU46" s="274"/>
      <c r="LZV46" s="274"/>
      <c r="LZW46" s="274"/>
      <c r="LZX46" s="274"/>
      <c r="LZY46" s="274"/>
      <c r="LZZ46" s="274"/>
      <c r="MAA46" s="274"/>
      <c r="MAB46" s="274"/>
      <c r="MAC46" s="274"/>
      <c r="MAD46" s="274"/>
      <c r="MAE46" s="274"/>
      <c r="MAF46" s="275"/>
      <c r="MAG46" s="273"/>
      <c r="MAH46" s="274"/>
      <c r="MAI46" s="274"/>
      <c r="MAJ46" s="274"/>
      <c r="MAK46" s="274"/>
      <c r="MAL46" s="274"/>
      <c r="MAM46" s="274"/>
      <c r="MAN46" s="274"/>
      <c r="MAO46" s="274"/>
      <c r="MAP46" s="274"/>
      <c r="MAQ46" s="274"/>
      <c r="MAR46" s="274"/>
      <c r="MAS46" s="274"/>
      <c r="MAT46" s="274"/>
      <c r="MAU46" s="274"/>
      <c r="MAV46" s="274"/>
      <c r="MAW46" s="274"/>
      <c r="MAX46" s="275"/>
      <c r="MAY46" s="273"/>
      <c r="MAZ46" s="274"/>
      <c r="MBA46" s="274"/>
      <c r="MBB46" s="274"/>
      <c r="MBC46" s="274"/>
      <c r="MBD46" s="274"/>
      <c r="MBE46" s="274"/>
      <c r="MBF46" s="274"/>
      <c r="MBG46" s="274"/>
      <c r="MBH46" s="274"/>
      <c r="MBI46" s="274"/>
      <c r="MBJ46" s="274"/>
      <c r="MBK46" s="274"/>
      <c r="MBL46" s="274"/>
      <c r="MBM46" s="274"/>
      <c r="MBN46" s="274"/>
      <c r="MBO46" s="274"/>
      <c r="MBP46" s="275"/>
      <c r="MBQ46" s="273"/>
      <c r="MBR46" s="274"/>
      <c r="MBS46" s="274"/>
      <c r="MBT46" s="274"/>
      <c r="MBU46" s="274"/>
      <c r="MBV46" s="274"/>
      <c r="MBW46" s="274"/>
      <c r="MBX46" s="274"/>
      <c r="MBY46" s="274"/>
      <c r="MBZ46" s="274"/>
      <c r="MCA46" s="274"/>
      <c r="MCB46" s="274"/>
      <c r="MCC46" s="274"/>
      <c r="MCD46" s="274"/>
      <c r="MCE46" s="274"/>
      <c r="MCF46" s="274"/>
      <c r="MCG46" s="274"/>
      <c r="MCH46" s="275"/>
      <c r="MCI46" s="273"/>
      <c r="MCJ46" s="274"/>
      <c r="MCK46" s="274"/>
      <c r="MCL46" s="274"/>
      <c r="MCM46" s="274"/>
      <c r="MCN46" s="274"/>
      <c r="MCO46" s="274"/>
      <c r="MCP46" s="274"/>
      <c r="MCQ46" s="274"/>
      <c r="MCR46" s="274"/>
      <c r="MCS46" s="274"/>
      <c r="MCT46" s="274"/>
      <c r="MCU46" s="274"/>
      <c r="MCV46" s="274"/>
      <c r="MCW46" s="274"/>
      <c r="MCX46" s="274"/>
      <c r="MCY46" s="274"/>
      <c r="MCZ46" s="275"/>
      <c r="MDA46" s="273"/>
      <c r="MDB46" s="274"/>
      <c r="MDC46" s="274"/>
      <c r="MDD46" s="274"/>
      <c r="MDE46" s="274"/>
      <c r="MDF46" s="274"/>
      <c r="MDG46" s="274"/>
      <c r="MDH46" s="274"/>
      <c r="MDI46" s="274"/>
      <c r="MDJ46" s="274"/>
      <c r="MDK46" s="274"/>
      <c r="MDL46" s="274"/>
      <c r="MDM46" s="274"/>
      <c r="MDN46" s="274"/>
      <c r="MDO46" s="274"/>
      <c r="MDP46" s="274"/>
      <c r="MDQ46" s="274"/>
      <c r="MDR46" s="275"/>
      <c r="MDS46" s="273"/>
      <c r="MDT46" s="274"/>
      <c r="MDU46" s="274"/>
      <c r="MDV46" s="274"/>
      <c r="MDW46" s="274"/>
      <c r="MDX46" s="274"/>
      <c r="MDY46" s="274"/>
      <c r="MDZ46" s="274"/>
      <c r="MEA46" s="274"/>
      <c r="MEB46" s="274"/>
      <c r="MEC46" s="274"/>
      <c r="MED46" s="274"/>
      <c r="MEE46" s="274"/>
      <c r="MEF46" s="274"/>
      <c r="MEG46" s="274"/>
      <c r="MEH46" s="274"/>
      <c r="MEI46" s="274"/>
      <c r="MEJ46" s="275"/>
      <c r="MEK46" s="273"/>
      <c r="MEL46" s="274"/>
      <c r="MEM46" s="274"/>
      <c r="MEN46" s="274"/>
      <c r="MEO46" s="274"/>
      <c r="MEP46" s="274"/>
      <c r="MEQ46" s="274"/>
      <c r="MER46" s="274"/>
      <c r="MES46" s="274"/>
      <c r="MET46" s="274"/>
      <c r="MEU46" s="274"/>
      <c r="MEV46" s="274"/>
      <c r="MEW46" s="274"/>
      <c r="MEX46" s="274"/>
      <c r="MEY46" s="274"/>
      <c r="MEZ46" s="274"/>
      <c r="MFA46" s="274"/>
      <c r="MFB46" s="275"/>
      <c r="MFC46" s="273"/>
      <c r="MFD46" s="274"/>
      <c r="MFE46" s="274"/>
      <c r="MFF46" s="274"/>
      <c r="MFG46" s="274"/>
      <c r="MFH46" s="274"/>
      <c r="MFI46" s="274"/>
      <c r="MFJ46" s="274"/>
      <c r="MFK46" s="274"/>
      <c r="MFL46" s="274"/>
      <c r="MFM46" s="274"/>
      <c r="MFN46" s="274"/>
      <c r="MFO46" s="274"/>
      <c r="MFP46" s="274"/>
      <c r="MFQ46" s="274"/>
      <c r="MFR46" s="274"/>
      <c r="MFS46" s="274"/>
      <c r="MFT46" s="275"/>
      <c r="MFU46" s="273"/>
      <c r="MFV46" s="274"/>
      <c r="MFW46" s="274"/>
      <c r="MFX46" s="274"/>
      <c r="MFY46" s="274"/>
      <c r="MFZ46" s="274"/>
      <c r="MGA46" s="274"/>
      <c r="MGB46" s="274"/>
      <c r="MGC46" s="274"/>
      <c r="MGD46" s="274"/>
      <c r="MGE46" s="274"/>
      <c r="MGF46" s="274"/>
      <c r="MGG46" s="274"/>
      <c r="MGH46" s="274"/>
      <c r="MGI46" s="274"/>
      <c r="MGJ46" s="274"/>
      <c r="MGK46" s="274"/>
      <c r="MGL46" s="275"/>
      <c r="MGM46" s="273"/>
      <c r="MGN46" s="274"/>
      <c r="MGO46" s="274"/>
      <c r="MGP46" s="274"/>
      <c r="MGQ46" s="274"/>
      <c r="MGR46" s="274"/>
      <c r="MGS46" s="274"/>
      <c r="MGT46" s="274"/>
      <c r="MGU46" s="274"/>
      <c r="MGV46" s="274"/>
      <c r="MGW46" s="274"/>
      <c r="MGX46" s="274"/>
      <c r="MGY46" s="274"/>
      <c r="MGZ46" s="274"/>
      <c r="MHA46" s="274"/>
      <c r="MHB46" s="274"/>
      <c r="MHC46" s="274"/>
      <c r="MHD46" s="275"/>
      <c r="MHE46" s="273"/>
      <c r="MHF46" s="274"/>
      <c r="MHG46" s="274"/>
      <c r="MHH46" s="274"/>
      <c r="MHI46" s="274"/>
      <c r="MHJ46" s="274"/>
      <c r="MHK46" s="274"/>
      <c r="MHL46" s="274"/>
      <c r="MHM46" s="274"/>
      <c r="MHN46" s="274"/>
      <c r="MHO46" s="274"/>
      <c r="MHP46" s="274"/>
      <c r="MHQ46" s="274"/>
      <c r="MHR46" s="274"/>
      <c r="MHS46" s="274"/>
      <c r="MHT46" s="274"/>
      <c r="MHU46" s="274"/>
      <c r="MHV46" s="275"/>
      <c r="MHW46" s="273"/>
      <c r="MHX46" s="274"/>
      <c r="MHY46" s="274"/>
      <c r="MHZ46" s="274"/>
      <c r="MIA46" s="274"/>
      <c r="MIB46" s="274"/>
      <c r="MIC46" s="274"/>
      <c r="MID46" s="274"/>
      <c r="MIE46" s="274"/>
      <c r="MIF46" s="274"/>
      <c r="MIG46" s="274"/>
      <c r="MIH46" s="274"/>
      <c r="MII46" s="274"/>
      <c r="MIJ46" s="274"/>
      <c r="MIK46" s="274"/>
      <c r="MIL46" s="274"/>
      <c r="MIM46" s="274"/>
      <c r="MIN46" s="275"/>
      <c r="MIO46" s="273"/>
      <c r="MIP46" s="274"/>
      <c r="MIQ46" s="274"/>
      <c r="MIR46" s="274"/>
      <c r="MIS46" s="274"/>
      <c r="MIT46" s="274"/>
      <c r="MIU46" s="274"/>
      <c r="MIV46" s="274"/>
      <c r="MIW46" s="274"/>
      <c r="MIX46" s="274"/>
      <c r="MIY46" s="274"/>
      <c r="MIZ46" s="274"/>
      <c r="MJA46" s="274"/>
      <c r="MJB46" s="274"/>
      <c r="MJC46" s="274"/>
      <c r="MJD46" s="274"/>
      <c r="MJE46" s="274"/>
      <c r="MJF46" s="275"/>
      <c r="MJG46" s="273"/>
      <c r="MJH46" s="274"/>
      <c r="MJI46" s="274"/>
      <c r="MJJ46" s="274"/>
      <c r="MJK46" s="274"/>
      <c r="MJL46" s="274"/>
      <c r="MJM46" s="274"/>
      <c r="MJN46" s="274"/>
      <c r="MJO46" s="274"/>
      <c r="MJP46" s="274"/>
      <c r="MJQ46" s="274"/>
      <c r="MJR46" s="274"/>
      <c r="MJS46" s="274"/>
      <c r="MJT46" s="274"/>
      <c r="MJU46" s="274"/>
      <c r="MJV46" s="274"/>
      <c r="MJW46" s="274"/>
      <c r="MJX46" s="275"/>
      <c r="MJY46" s="273"/>
      <c r="MJZ46" s="274"/>
      <c r="MKA46" s="274"/>
      <c r="MKB46" s="274"/>
      <c r="MKC46" s="274"/>
      <c r="MKD46" s="274"/>
      <c r="MKE46" s="274"/>
      <c r="MKF46" s="274"/>
      <c r="MKG46" s="274"/>
      <c r="MKH46" s="274"/>
      <c r="MKI46" s="274"/>
      <c r="MKJ46" s="274"/>
      <c r="MKK46" s="274"/>
      <c r="MKL46" s="274"/>
      <c r="MKM46" s="274"/>
      <c r="MKN46" s="274"/>
      <c r="MKO46" s="274"/>
      <c r="MKP46" s="275"/>
      <c r="MKQ46" s="273"/>
      <c r="MKR46" s="274"/>
      <c r="MKS46" s="274"/>
      <c r="MKT46" s="274"/>
      <c r="MKU46" s="274"/>
      <c r="MKV46" s="274"/>
      <c r="MKW46" s="274"/>
      <c r="MKX46" s="274"/>
      <c r="MKY46" s="274"/>
      <c r="MKZ46" s="274"/>
      <c r="MLA46" s="274"/>
      <c r="MLB46" s="274"/>
      <c r="MLC46" s="274"/>
      <c r="MLD46" s="274"/>
      <c r="MLE46" s="274"/>
      <c r="MLF46" s="274"/>
      <c r="MLG46" s="274"/>
      <c r="MLH46" s="275"/>
      <c r="MLI46" s="273"/>
      <c r="MLJ46" s="274"/>
      <c r="MLK46" s="274"/>
      <c r="MLL46" s="274"/>
      <c r="MLM46" s="274"/>
      <c r="MLN46" s="274"/>
      <c r="MLO46" s="274"/>
      <c r="MLP46" s="274"/>
      <c r="MLQ46" s="274"/>
      <c r="MLR46" s="274"/>
      <c r="MLS46" s="274"/>
      <c r="MLT46" s="274"/>
      <c r="MLU46" s="274"/>
      <c r="MLV46" s="274"/>
      <c r="MLW46" s="274"/>
      <c r="MLX46" s="274"/>
      <c r="MLY46" s="274"/>
      <c r="MLZ46" s="275"/>
      <c r="MMA46" s="273"/>
      <c r="MMB46" s="274"/>
      <c r="MMC46" s="274"/>
      <c r="MMD46" s="274"/>
      <c r="MME46" s="274"/>
      <c r="MMF46" s="274"/>
      <c r="MMG46" s="274"/>
      <c r="MMH46" s="274"/>
      <c r="MMI46" s="274"/>
      <c r="MMJ46" s="274"/>
      <c r="MMK46" s="274"/>
      <c r="MML46" s="274"/>
      <c r="MMM46" s="274"/>
      <c r="MMN46" s="274"/>
      <c r="MMO46" s="274"/>
      <c r="MMP46" s="274"/>
      <c r="MMQ46" s="274"/>
      <c r="MMR46" s="275"/>
      <c r="MMS46" s="273"/>
      <c r="MMT46" s="274"/>
      <c r="MMU46" s="274"/>
      <c r="MMV46" s="274"/>
      <c r="MMW46" s="274"/>
      <c r="MMX46" s="274"/>
      <c r="MMY46" s="274"/>
      <c r="MMZ46" s="274"/>
      <c r="MNA46" s="274"/>
      <c r="MNB46" s="274"/>
      <c r="MNC46" s="274"/>
      <c r="MND46" s="274"/>
      <c r="MNE46" s="274"/>
      <c r="MNF46" s="274"/>
      <c r="MNG46" s="274"/>
      <c r="MNH46" s="274"/>
      <c r="MNI46" s="274"/>
      <c r="MNJ46" s="275"/>
      <c r="MNK46" s="273"/>
      <c r="MNL46" s="274"/>
      <c r="MNM46" s="274"/>
      <c r="MNN46" s="274"/>
      <c r="MNO46" s="274"/>
      <c r="MNP46" s="274"/>
      <c r="MNQ46" s="274"/>
      <c r="MNR46" s="274"/>
      <c r="MNS46" s="274"/>
      <c r="MNT46" s="274"/>
      <c r="MNU46" s="274"/>
      <c r="MNV46" s="274"/>
      <c r="MNW46" s="274"/>
      <c r="MNX46" s="274"/>
      <c r="MNY46" s="274"/>
      <c r="MNZ46" s="274"/>
      <c r="MOA46" s="274"/>
      <c r="MOB46" s="275"/>
      <c r="MOC46" s="273"/>
      <c r="MOD46" s="274"/>
      <c r="MOE46" s="274"/>
      <c r="MOF46" s="274"/>
      <c r="MOG46" s="274"/>
      <c r="MOH46" s="274"/>
      <c r="MOI46" s="274"/>
      <c r="MOJ46" s="274"/>
      <c r="MOK46" s="274"/>
      <c r="MOL46" s="274"/>
      <c r="MOM46" s="274"/>
      <c r="MON46" s="274"/>
      <c r="MOO46" s="274"/>
      <c r="MOP46" s="274"/>
      <c r="MOQ46" s="274"/>
      <c r="MOR46" s="274"/>
      <c r="MOS46" s="274"/>
      <c r="MOT46" s="275"/>
      <c r="MOU46" s="273"/>
      <c r="MOV46" s="274"/>
      <c r="MOW46" s="274"/>
      <c r="MOX46" s="274"/>
      <c r="MOY46" s="274"/>
      <c r="MOZ46" s="274"/>
      <c r="MPA46" s="274"/>
      <c r="MPB46" s="274"/>
      <c r="MPC46" s="274"/>
      <c r="MPD46" s="274"/>
      <c r="MPE46" s="274"/>
      <c r="MPF46" s="274"/>
      <c r="MPG46" s="274"/>
      <c r="MPH46" s="274"/>
      <c r="MPI46" s="274"/>
      <c r="MPJ46" s="274"/>
      <c r="MPK46" s="274"/>
      <c r="MPL46" s="275"/>
      <c r="MPM46" s="273"/>
      <c r="MPN46" s="274"/>
      <c r="MPO46" s="274"/>
      <c r="MPP46" s="274"/>
      <c r="MPQ46" s="274"/>
      <c r="MPR46" s="274"/>
      <c r="MPS46" s="274"/>
      <c r="MPT46" s="274"/>
      <c r="MPU46" s="274"/>
      <c r="MPV46" s="274"/>
      <c r="MPW46" s="274"/>
      <c r="MPX46" s="274"/>
      <c r="MPY46" s="274"/>
      <c r="MPZ46" s="274"/>
      <c r="MQA46" s="274"/>
      <c r="MQB46" s="274"/>
      <c r="MQC46" s="274"/>
      <c r="MQD46" s="275"/>
      <c r="MQE46" s="273"/>
      <c r="MQF46" s="274"/>
      <c r="MQG46" s="274"/>
      <c r="MQH46" s="274"/>
      <c r="MQI46" s="274"/>
      <c r="MQJ46" s="274"/>
      <c r="MQK46" s="274"/>
      <c r="MQL46" s="274"/>
      <c r="MQM46" s="274"/>
      <c r="MQN46" s="274"/>
      <c r="MQO46" s="274"/>
      <c r="MQP46" s="274"/>
      <c r="MQQ46" s="274"/>
      <c r="MQR46" s="274"/>
      <c r="MQS46" s="274"/>
      <c r="MQT46" s="274"/>
      <c r="MQU46" s="274"/>
      <c r="MQV46" s="275"/>
      <c r="MQW46" s="273"/>
      <c r="MQX46" s="274"/>
      <c r="MQY46" s="274"/>
      <c r="MQZ46" s="274"/>
      <c r="MRA46" s="274"/>
      <c r="MRB46" s="274"/>
      <c r="MRC46" s="274"/>
      <c r="MRD46" s="274"/>
      <c r="MRE46" s="274"/>
      <c r="MRF46" s="274"/>
      <c r="MRG46" s="274"/>
      <c r="MRH46" s="274"/>
      <c r="MRI46" s="274"/>
      <c r="MRJ46" s="274"/>
      <c r="MRK46" s="274"/>
      <c r="MRL46" s="274"/>
      <c r="MRM46" s="274"/>
      <c r="MRN46" s="275"/>
      <c r="MRO46" s="273"/>
      <c r="MRP46" s="274"/>
      <c r="MRQ46" s="274"/>
      <c r="MRR46" s="274"/>
      <c r="MRS46" s="274"/>
      <c r="MRT46" s="274"/>
      <c r="MRU46" s="274"/>
      <c r="MRV46" s="274"/>
      <c r="MRW46" s="274"/>
      <c r="MRX46" s="274"/>
      <c r="MRY46" s="274"/>
      <c r="MRZ46" s="274"/>
      <c r="MSA46" s="274"/>
      <c r="MSB46" s="274"/>
      <c r="MSC46" s="274"/>
      <c r="MSD46" s="274"/>
      <c r="MSE46" s="274"/>
      <c r="MSF46" s="275"/>
      <c r="MSG46" s="273"/>
      <c r="MSH46" s="274"/>
      <c r="MSI46" s="274"/>
      <c r="MSJ46" s="274"/>
      <c r="MSK46" s="274"/>
      <c r="MSL46" s="274"/>
      <c r="MSM46" s="274"/>
      <c r="MSN46" s="274"/>
      <c r="MSO46" s="274"/>
      <c r="MSP46" s="274"/>
      <c r="MSQ46" s="274"/>
      <c r="MSR46" s="274"/>
      <c r="MSS46" s="274"/>
      <c r="MST46" s="274"/>
      <c r="MSU46" s="274"/>
      <c r="MSV46" s="274"/>
      <c r="MSW46" s="274"/>
      <c r="MSX46" s="275"/>
      <c r="MSY46" s="273"/>
      <c r="MSZ46" s="274"/>
      <c r="MTA46" s="274"/>
      <c r="MTB46" s="274"/>
      <c r="MTC46" s="274"/>
      <c r="MTD46" s="274"/>
      <c r="MTE46" s="274"/>
      <c r="MTF46" s="274"/>
      <c r="MTG46" s="274"/>
      <c r="MTH46" s="274"/>
      <c r="MTI46" s="274"/>
      <c r="MTJ46" s="274"/>
      <c r="MTK46" s="274"/>
      <c r="MTL46" s="274"/>
      <c r="MTM46" s="274"/>
      <c r="MTN46" s="274"/>
      <c r="MTO46" s="274"/>
      <c r="MTP46" s="275"/>
      <c r="MTQ46" s="273"/>
      <c r="MTR46" s="274"/>
      <c r="MTS46" s="274"/>
      <c r="MTT46" s="274"/>
      <c r="MTU46" s="274"/>
      <c r="MTV46" s="274"/>
      <c r="MTW46" s="274"/>
      <c r="MTX46" s="274"/>
      <c r="MTY46" s="274"/>
      <c r="MTZ46" s="274"/>
      <c r="MUA46" s="274"/>
      <c r="MUB46" s="274"/>
      <c r="MUC46" s="274"/>
      <c r="MUD46" s="274"/>
      <c r="MUE46" s="274"/>
      <c r="MUF46" s="274"/>
      <c r="MUG46" s="274"/>
      <c r="MUH46" s="275"/>
      <c r="MUI46" s="273"/>
      <c r="MUJ46" s="274"/>
      <c r="MUK46" s="274"/>
      <c r="MUL46" s="274"/>
      <c r="MUM46" s="274"/>
      <c r="MUN46" s="274"/>
      <c r="MUO46" s="274"/>
      <c r="MUP46" s="274"/>
      <c r="MUQ46" s="274"/>
      <c r="MUR46" s="274"/>
      <c r="MUS46" s="274"/>
      <c r="MUT46" s="274"/>
      <c r="MUU46" s="274"/>
      <c r="MUV46" s="274"/>
      <c r="MUW46" s="274"/>
      <c r="MUX46" s="274"/>
      <c r="MUY46" s="274"/>
      <c r="MUZ46" s="275"/>
      <c r="MVA46" s="273"/>
      <c r="MVB46" s="274"/>
      <c r="MVC46" s="274"/>
      <c r="MVD46" s="274"/>
      <c r="MVE46" s="274"/>
      <c r="MVF46" s="274"/>
      <c r="MVG46" s="274"/>
      <c r="MVH46" s="274"/>
      <c r="MVI46" s="274"/>
      <c r="MVJ46" s="274"/>
      <c r="MVK46" s="274"/>
      <c r="MVL46" s="274"/>
      <c r="MVM46" s="274"/>
      <c r="MVN46" s="274"/>
      <c r="MVO46" s="274"/>
      <c r="MVP46" s="274"/>
      <c r="MVQ46" s="274"/>
      <c r="MVR46" s="275"/>
      <c r="MVS46" s="273"/>
      <c r="MVT46" s="274"/>
      <c r="MVU46" s="274"/>
      <c r="MVV46" s="274"/>
      <c r="MVW46" s="274"/>
      <c r="MVX46" s="274"/>
      <c r="MVY46" s="274"/>
      <c r="MVZ46" s="274"/>
      <c r="MWA46" s="274"/>
      <c r="MWB46" s="274"/>
      <c r="MWC46" s="274"/>
      <c r="MWD46" s="274"/>
      <c r="MWE46" s="274"/>
      <c r="MWF46" s="274"/>
      <c r="MWG46" s="274"/>
      <c r="MWH46" s="274"/>
      <c r="MWI46" s="274"/>
      <c r="MWJ46" s="275"/>
      <c r="MWK46" s="273"/>
      <c r="MWL46" s="274"/>
      <c r="MWM46" s="274"/>
      <c r="MWN46" s="274"/>
      <c r="MWO46" s="274"/>
      <c r="MWP46" s="274"/>
      <c r="MWQ46" s="274"/>
      <c r="MWR46" s="274"/>
      <c r="MWS46" s="274"/>
      <c r="MWT46" s="274"/>
      <c r="MWU46" s="274"/>
      <c r="MWV46" s="274"/>
      <c r="MWW46" s="274"/>
      <c r="MWX46" s="274"/>
      <c r="MWY46" s="274"/>
      <c r="MWZ46" s="274"/>
      <c r="MXA46" s="274"/>
      <c r="MXB46" s="275"/>
      <c r="MXC46" s="273"/>
      <c r="MXD46" s="274"/>
      <c r="MXE46" s="274"/>
      <c r="MXF46" s="274"/>
      <c r="MXG46" s="274"/>
      <c r="MXH46" s="274"/>
      <c r="MXI46" s="274"/>
      <c r="MXJ46" s="274"/>
      <c r="MXK46" s="274"/>
      <c r="MXL46" s="274"/>
      <c r="MXM46" s="274"/>
      <c r="MXN46" s="274"/>
      <c r="MXO46" s="274"/>
      <c r="MXP46" s="274"/>
      <c r="MXQ46" s="274"/>
      <c r="MXR46" s="274"/>
      <c r="MXS46" s="274"/>
      <c r="MXT46" s="275"/>
      <c r="MXU46" s="273"/>
      <c r="MXV46" s="274"/>
      <c r="MXW46" s="274"/>
      <c r="MXX46" s="274"/>
      <c r="MXY46" s="274"/>
      <c r="MXZ46" s="274"/>
      <c r="MYA46" s="274"/>
      <c r="MYB46" s="274"/>
      <c r="MYC46" s="274"/>
      <c r="MYD46" s="274"/>
      <c r="MYE46" s="274"/>
      <c r="MYF46" s="274"/>
      <c r="MYG46" s="274"/>
      <c r="MYH46" s="274"/>
      <c r="MYI46" s="274"/>
      <c r="MYJ46" s="274"/>
      <c r="MYK46" s="274"/>
      <c r="MYL46" s="275"/>
      <c r="MYM46" s="273"/>
      <c r="MYN46" s="274"/>
      <c r="MYO46" s="274"/>
      <c r="MYP46" s="274"/>
      <c r="MYQ46" s="274"/>
      <c r="MYR46" s="274"/>
      <c r="MYS46" s="274"/>
      <c r="MYT46" s="274"/>
      <c r="MYU46" s="274"/>
      <c r="MYV46" s="274"/>
      <c r="MYW46" s="274"/>
      <c r="MYX46" s="274"/>
      <c r="MYY46" s="274"/>
      <c r="MYZ46" s="274"/>
      <c r="MZA46" s="274"/>
      <c r="MZB46" s="274"/>
      <c r="MZC46" s="274"/>
      <c r="MZD46" s="275"/>
      <c r="MZE46" s="273"/>
      <c r="MZF46" s="274"/>
      <c r="MZG46" s="274"/>
      <c r="MZH46" s="274"/>
      <c r="MZI46" s="274"/>
      <c r="MZJ46" s="274"/>
      <c r="MZK46" s="274"/>
      <c r="MZL46" s="274"/>
      <c r="MZM46" s="274"/>
      <c r="MZN46" s="274"/>
      <c r="MZO46" s="274"/>
      <c r="MZP46" s="274"/>
      <c r="MZQ46" s="274"/>
      <c r="MZR46" s="274"/>
      <c r="MZS46" s="274"/>
      <c r="MZT46" s="274"/>
      <c r="MZU46" s="274"/>
      <c r="MZV46" s="275"/>
      <c r="MZW46" s="273"/>
      <c r="MZX46" s="274"/>
      <c r="MZY46" s="274"/>
      <c r="MZZ46" s="274"/>
      <c r="NAA46" s="274"/>
      <c r="NAB46" s="274"/>
      <c r="NAC46" s="274"/>
      <c r="NAD46" s="274"/>
      <c r="NAE46" s="274"/>
      <c r="NAF46" s="274"/>
      <c r="NAG46" s="274"/>
      <c r="NAH46" s="274"/>
      <c r="NAI46" s="274"/>
      <c r="NAJ46" s="274"/>
      <c r="NAK46" s="274"/>
      <c r="NAL46" s="274"/>
      <c r="NAM46" s="274"/>
      <c r="NAN46" s="275"/>
      <c r="NAO46" s="273"/>
      <c r="NAP46" s="274"/>
      <c r="NAQ46" s="274"/>
      <c r="NAR46" s="274"/>
      <c r="NAS46" s="274"/>
      <c r="NAT46" s="274"/>
      <c r="NAU46" s="274"/>
      <c r="NAV46" s="274"/>
      <c r="NAW46" s="274"/>
      <c r="NAX46" s="274"/>
      <c r="NAY46" s="274"/>
      <c r="NAZ46" s="274"/>
      <c r="NBA46" s="274"/>
      <c r="NBB46" s="274"/>
      <c r="NBC46" s="274"/>
      <c r="NBD46" s="274"/>
      <c r="NBE46" s="274"/>
      <c r="NBF46" s="275"/>
      <c r="NBG46" s="273"/>
      <c r="NBH46" s="274"/>
      <c r="NBI46" s="274"/>
      <c r="NBJ46" s="274"/>
      <c r="NBK46" s="274"/>
      <c r="NBL46" s="274"/>
      <c r="NBM46" s="274"/>
      <c r="NBN46" s="274"/>
      <c r="NBO46" s="274"/>
      <c r="NBP46" s="274"/>
      <c r="NBQ46" s="274"/>
      <c r="NBR46" s="274"/>
      <c r="NBS46" s="274"/>
      <c r="NBT46" s="274"/>
      <c r="NBU46" s="274"/>
      <c r="NBV46" s="274"/>
      <c r="NBW46" s="274"/>
      <c r="NBX46" s="275"/>
      <c r="NBY46" s="273"/>
      <c r="NBZ46" s="274"/>
      <c r="NCA46" s="274"/>
      <c r="NCB46" s="274"/>
      <c r="NCC46" s="274"/>
      <c r="NCD46" s="274"/>
      <c r="NCE46" s="274"/>
      <c r="NCF46" s="274"/>
      <c r="NCG46" s="274"/>
      <c r="NCH46" s="274"/>
      <c r="NCI46" s="274"/>
      <c r="NCJ46" s="274"/>
      <c r="NCK46" s="274"/>
      <c r="NCL46" s="274"/>
      <c r="NCM46" s="274"/>
      <c r="NCN46" s="274"/>
      <c r="NCO46" s="274"/>
      <c r="NCP46" s="275"/>
      <c r="NCQ46" s="273"/>
      <c r="NCR46" s="274"/>
      <c r="NCS46" s="274"/>
      <c r="NCT46" s="274"/>
      <c r="NCU46" s="274"/>
      <c r="NCV46" s="274"/>
      <c r="NCW46" s="274"/>
      <c r="NCX46" s="274"/>
      <c r="NCY46" s="274"/>
      <c r="NCZ46" s="274"/>
      <c r="NDA46" s="274"/>
      <c r="NDB46" s="274"/>
      <c r="NDC46" s="274"/>
      <c r="NDD46" s="274"/>
      <c r="NDE46" s="274"/>
      <c r="NDF46" s="274"/>
      <c r="NDG46" s="274"/>
      <c r="NDH46" s="275"/>
      <c r="NDI46" s="273"/>
      <c r="NDJ46" s="274"/>
      <c r="NDK46" s="274"/>
      <c r="NDL46" s="274"/>
      <c r="NDM46" s="274"/>
      <c r="NDN46" s="274"/>
      <c r="NDO46" s="274"/>
      <c r="NDP46" s="274"/>
      <c r="NDQ46" s="274"/>
      <c r="NDR46" s="274"/>
      <c r="NDS46" s="274"/>
      <c r="NDT46" s="274"/>
      <c r="NDU46" s="274"/>
      <c r="NDV46" s="274"/>
      <c r="NDW46" s="274"/>
      <c r="NDX46" s="274"/>
      <c r="NDY46" s="274"/>
      <c r="NDZ46" s="275"/>
      <c r="NEA46" s="273"/>
      <c r="NEB46" s="274"/>
      <c r="NEC46" s="274"/>
      <c r="NED46" s="274"/>
      <c r="NEE46" s="274"/>
      <c r="NEF46" s="274"/>
      <c r="NEG46" s="274"/>
      <c r="NEH46" s="274"/>
      <c r="NEI46" s="274"/>
      <c r="NEJ46" s="274"/>
      <c r="NEK46" s="274"/>
      <c r="NEL46" s="274"/>
      <c r="NEM46" s="274"/>
      <c r="NEN46" s="274"/>
      <c r="NEO46" s="274"/>
      <c r="NEP46" s="274"/>
      <c r="NEQ46" s="274"/>
      <c r="NER46" s="275"/>
      <c r="NES46" s="273"/>
      <c r="NET46" s="274"/>
      <c r="NEU46" s="274"/>
      <c r="NEV46" s="274"/>
      <c r="NEW46" s="274"/>
      <c r="NEX46" s="274"/>
      <c r="NEY46" s="274"/>
      <c r="NEZ46" s="274"/>
      <c r="NFA46" s="274"/>
      <c r="NFB46" s="274"/>
      <c r="NFC46" s="274"/>
      <c r="NFD46" s="274"/>
      <c r="NFE46" s="274"/>
      <c r="NFF46" s="274"/>
      <c r="NFG46" s="274"/>
      <c r="NFH46" s="274"/>
      <c r="NFI46" s="274"/>
      <c r="NFJ46" s="275"/>
      <c r="NFK46" s="273"/>
      <c r="NFL46" s="274"/>
      <c r="NFM46" s="274"/>
      <c r="NFN46" s="274"/>
      <c r="NFO46" s="274"/>
      <c r="NFP46" s="274"/>
      <c r="NFQ46" s="274"/>
      <c r="NFR46" s="274"/>
      <c r="NFS46" s="274"/>
      <c r="NFT46" s="274"/>
      <c r="NFU46" s="274"/>
      <c r="NFV46" s="274"/>
      <c r="NFW46" s="274"/>
      <c r="NFX46" s="274"/>
      <c r="NFY46" s="274"/>
      <c r="NFZ46" s="274"/>
      <c r="NGA46" s="274"/>
      <c r="NGB46" s="275"/>
      <c r="NGC46" s="273"/>
      <c r="NGD46" s="274"/>
      <c r="NGE46" s="274"/>
      <c r="NGF46" s="274"/>
      <c r="NGG46" s="274"/>
      <c r="NGH46" s="274"/>
      <c r="NGI46" s="274"/>
      <c r="NGJ46" s="274"/>
      <c r="NGK46" s="274"/>
      <c r="NGL46" s="274"/>
      <c r="NGM46" s="274"/>
      <c r="NGN46" s="274"/>
      <c r="NGO46" s="274"/>
      <c r="NGP46" s="274"/>
      <c r="NGQ46" s="274"/>
      <c r="NGR46" s="274"/>
      <c r="NGS46" s="274"/>
      <c r="NGT46" s="275"/>
      <c r="NGU46" s="273"/>
      <c r="NGV46" s="274"/>
      <c r="NGW46" s="274"/>
      <c r="NGX46" s="274"/>
      <c r="NGY46" s="274"/>
      <c r="NGZ46" s="274"/>
      <c r="NHA46" s="274"/>
      <c r="NHB46" s="274"/>
      <c r="NHC46" s="274"/>
      <c r="NHD46" s="274"/>
      <c r="NHE46" s="274"/>
      <c r="NHF46" s="274"/>
      <c r="NHG46" s="274"/>
      <c r="NHH46" s="274"/>
      <c r="NHI46" s="274"/>
      <c r="NHJ46" s="274"/>
      <c r="NHK46" s="274"/>
      <c r="NHL46" s="275"/>
      <c r="NHM46" s="273"/>
      <c r="NHN46" s="274"/>
      <c r="NHO46" s="274"/>
      <c r="NHP46" s="274"/>
      <c r="NHQ46" s="274"/>
      <c r="NHR46" s="274"/>
      <c r="NHS46" s="274"/>
      <c r="NHT46" s="274"/>
      <c r="NHU46" s="274"/>
      <c r="NHV46" s="274"/>
      <c r="NHW46" s="274"/>
      <c r="NHX46" s="274"/>
      <c r="NHY46" s="274"/>
      <c r="NHZ46" s="274"/>
      <c r="NIA46" s="274"/>
      <c r="NIB46" s="274"/>
      <c r="NIC46" s="274"/>
      <c r="NID46" s="275"/>
      <c r="NIE46" s="273"/>
      <c r="NIF46" s="274"/>
      <c r="NIG46" s="274"/>
      <c r="NIH46" s="274"/>
      <c r="NII46" s="274"/>
      <c r="NIJ46" s="274"/>
      <c r="NIK46" s="274"/>
      <c r="NIL46" s="274"/>
      <c r="NIM46" s="274"/>
      <c r="NIN46" s="274"/>
      <c r="NIO46" s="274"/>
      <c r="NIP46" s="274"/>
      <c r="NIQ46" s="274"/>
      <c r="NIR46" s="274"/>
      <c r="NIS46" s="274"/>
      <c r="NIT46" s="274"/>
      <c r="NIU46" s="274"/>
      <c r="NIV46" s="275"/>
      <c r="NIW46" s="273"/>
      <c r="NIX46" s="274"/>
      <c r="NIY46" s="274"/>
      <c r="NIZ46" s="274"/>
      <c r="NJA46" s="274"/>
      <c r="NJB46" s="274"/>
      <c r="NJC46" s="274"/>
      <c r="NJD46" s="274"/>
      <c r="NJE46" s="274"/>
      <c r="NJF46" s="274"/>
      <c r="NJG46" s="274"/>
      <c r="NJH46" s="274"/>
      <c r="NJI46" s="274"/>
      <c r="NJJ46" s="274"/>
      <c r="NJK46" s="274"/>
      <c r="NJL46" s="274"/>
      <c r="NJM46" s="274"/>
      <c r="NJN46" s="275"/>
      <c r="NJO46" s="273"/>
      <c r="NJP46" s="274"/>
      <c r="NJQ46" s="274"/>
      <c r="NJR46" s="274"/>
      <c r="NJS46" s="274"/>
      <c r="NJT46" s="274"/>
      <c r="NJU46" s="274"/>
      <c r="NJV46" s="274"/>
      <c r="NJW46" s="274"/>
      <c r="NJX46" s="274"/>
      <c r="NJY46" s="274"/>
      <c r="NJZ46" s="274"/>
      <c r="NKA46" s="274"/>
      <c r="NKB46" s="274"/>
      <c r="NKC46" s="274"/>
      <c r="NKD46" s="274"/>
      <c r="NKE46" s="274"/>
      <c r="NKF46" s="275"/>
      <c r="NKG46" s="273"/>
      <c r="NKH46" s="274"/>
      <c r="NKI46" s="274"/>
      <c r="NKJ46" s="274"/>
      <c r="NKK46" s="274"/>
      <c r="NKL46" s="274"/>
      <c r="NKM46" s="274"/>
      <c r="NKN46" s="274"/>
      <c r="NKO46" s="274"/>
      <c r="NKP46" s="274"/>
      <c r="NKQ46" s="274"/>
      <c r="NKR46" s="274"/>
      <c r="NKS46" s="274"/>
      <c r="NKT46" s="274"/>
      <c r="NKU46" s="274"/>
      <c r="NKV46" s="274"/>
      <c r="NKW46" s="274"/>
      <c r="NKX46" s="275"/>
      <c r="NKY46" s="273"/>
      <c r="NKZ46" s="274"/>
      <c r="NLA46" s="274"/>
      <c r="NLB46" s="274"/>
      <c r="NLC46" s="274"/>
      <c r="NLD46" s="274"/>
      <c r="NLE46" s="274"/>
      <c r="NLF46" s="274"/>
      <c r="NLG46" s="274"/>
      <c r="NLH46" s="274"/>
      <c r="NLI46" s="274"/>
      <c r="NLJ46" s="274"/>
      <c r="NLK46" s="274"/>
      <c r="NLL46" s="274"/>
      <c r="NLM46" s="274"/>
      <c r="NLN46" s="274"/>
      <c r="NLO46" s="274"/>
      <c r="NLP46" s="275"/>
      <c r="NLQ46" s="273"/>
      <c r="NLR46" s="274"/>
      <c r="NLS46" s="274"/>
      <c r="NLT46" s="274"/>
      <c r="NLU46" s="274"/>
      <c r="NLV46" s="274"/>
      <c r="NLW46" s="274"/>
      <c r="NLX46" s="274"/>
      <c r="NLY46" s="274"/>
      <c r="NLZ46" s="274"/>
      <c r="NMA46" s="274"/>
      <c r="NMB46" s="274"/>
      <c r="NMC46" s="274"/>
      <c r="NMD46" s="274"/>
      <c r="NME46" s="274"/>
      <c r="NMF46" s="274"/>
      <c r="NMG46" s="274"/>
      <c r="NMH46" s="275"/>
      <c r="NMI46" s="273"/>
      <c r="NMJ46" s="274"/>
      <c r="NMK46" s="274"/>
      <c r="NML46" s="274"/>
      <c r="NMM46" s="274"/>
      <c r="NMN46" s="274"/>
      <c r="NMO46" s="274"/>
      <c r="NMP46" s="274"/>
      <c r="NMQ46" s="274"/>
      <c r="NMR46" s="274"/>
      <c r="NMS46" s="274"/>
      <c r="NMT46" s="274"/>
      <c r="NMU46" s="274"/>
      <c r="NMV46" s="274"/>
      <c r="NMW46" s="274"/>
      <c r="NMX46" s="274"/>
      <c r="NMY46" s="274"/>
      <c r="NMZ46" s="275"/>
      <c r="NNA46" s="273"/>
      <c r="NNB46" s="274"/>
      <c r="NNC46" s="274"/>
      <c r="NND46" s="274"/>
      <c r="NNE46" s="274"/>
      <c r="NNF46" s="274"/>
      <c r="NNG46" s="274"/>
      <c r="NNH46" s="274"/>
      <c r="NNI46" s="274"/>
      <c r="NNJ46" s="274"/>
      <c r="NNK46" s="274"/>
      <c r="NNL46" s="274"/>
      <c r="NNM46" s="274"/>
      <c r="NNN46" s="274"/>
      <c r="NNO46" s="274"/>
      <c r="NNP46" s="274"/>
      <c r="NNQ46" s="274"/>
      <c r="NNR46" s="275"/>
      <c r="NNS46" s="273"/>
      <c r="NNT46" s="274"/>
      <c r="NNU46" s="274"/>
      <c r="NNV46" s="274"/>
      <c r="NNW46" s="274"/>
      <c r="NNX46" s="274"/>
      <c r="NNY46" s="274"/>
      <c r="NNZ46" s="274"/>
      <c r="NOA46" s="274"/>
      <c r="NOB46" s="274"/>
      <c r="NOC46" s="274"/>
      <c r="NOD46" s="274"/>
      <c r="NOE46" s="274"/>
      <c r="NOF46" s="274"/>
      <c r="NOG46" s="274"/>
      <c r="NOH46" s="274"/>
      <c r="NOI46" s="274"/>
      <c r="NOJ46" s="275"/>
      <c r="NOK46" s="273"/>
      <c r="NOL46" s="274"/>
      <c r="NOM46" s="274"/>
      <c r="NON46" s="274"/>
      <c r="NOO46" s="274"/>
      <c r="NOP46" s="274"/>
      <c r="NOQ46" s="274"/>
      <c r="NOR46" s="274"/>
      <c r="NOS46" s="274"/>
      <c r="NOT46" s="274"/>
      <c r="NOU46" s="274"/>
      <c r="NOV46" s="274"/>
      <c r="NOW46" s="274"/>
      <c r="NOX46" s="274"/>
      <c r="NOY46" s="274"/>
      <c r="NOZ46" s="274"/>
      <c r="NPA46" s="274"/>
      <c r="NPB46" s="275"/>
      <c r="NPC46" s="273"/>
      <c r="NPD46" s="274"/>
      <c r="NPE46" s="274"/>
      <c r="NPF46" s="274"/>
      <c r="NPG46" s="274"/>
      <c r="NPH46" s="274"/>
      <c r="NPI46" s="274"/>
      <c r="NPJ46" s="274"/>
      <c r="NPK46" s="274"/>
      <c r="NPL46" s="274"/>
      <c r="NPM46" s="274"/>
      <c r="NPN46" s="274"/>
      <c r="NPO46" s="274"/>
      <c r="NPP46" s="274"/>
      <c r="NPQ46" s="274"/>
      <c r="NPR46" s="274"/>
      <c r="NPS46" s="274"/>
      <c r="NPT46" s="275"/>
      <c r="NPU46" s="273"/>
      <c r="NPV46" s="274"/>
      <c r="NPW46" s="274"/>
      <c r="NPX46" s="274"/>
      <c r="NPY46" s="274"/>
      <c r="NPZ46" s="274"/>
      <c r="NQA46" s="274"/>
      <c r="NQB46" s="274"/>
      <c r="NQC46" s="274"/>
      <c r="NQD46" s="274"/>
      <c r="NQE46" s="274"/>
      <c r="NQF46" s="274"/>
      <c r="NQG46" s="274"/>
      <c r="NQH46" s="274"/>
      <c r="NQI46" s="274"/>
      <c r="NQJ46" s="274"/>
      <c r="NQK46" s="274"/>
      <c r="NQL46" s="275"/>
      <c r="NQM46" s="273"/>
      <c r="NQN46" s="274"/>
      <c r="NQO46" s="274"/>
      <c r="NQP46" s="274"/>
      <c r="NQQ46" s="274"/>
      <c r="NQR46" s="274"/>
      <c r="NQS46" s="274"/>
      <c r="NQT46" s="274"/>
      <c r="NQU46" s="274"/>
      <c r="NQV46" s="274"/>
      <c r="NQW46" s="274"/>
      <c r="NQX46" s="274"/>
      <c r="NQY46" s="274"/>
      <c r="NQZ46" s="274"/>
      <c r="NRA46" s="274"/>
      <c r="NRB46" s="274"/>
      <c r="NRC46" s="274"/>
      <c r="NRD46" s="275"/>
      <c r="NRE46" s="273"/>
      <c r="NRF46" s="274"/>
      <c r="NRG46" s="274"/>
      <c r="NRH46" s="274"/>
      <c r="NRI46" s="274"/>
      <c r="NRJ46" s="274"/>
      <c r="NRK46" s="274"/>
      <c r="NRL46" s="274"/>
      <c r="NRM46" s="274"/>
      <c r="NRN46" s="274"/>
      <c r="NRO46" s="274"/>
      <c r="NRP46" s="274"/>
      <c r="NRQ46" s="274"/>
      <c r="NRR46" s="274"/>
      <c r="NRS46" s="274"/>
      <c r="NRT46" s="274"/>
      <c r="NRU46" s="274"/>
      <c r="NRV46" s="275"/>
      <c r="NRW46" s="273"/>
      <c r="NRX46" s="274"/>
      <c r="NRY46" s="274"/>
      <c r="NRZ46" s="274"/>
      <c r="NSA46" s="274"/>
      <c r="NSB46" s="274"/>
      <c r="NSC46" s="274"/>
      <c r="NSD46" s="274"/>
      <c r="NSE46" s="274"/>
      <c r="NSF46" s="274"/>
      <c r="NSG46" s="274"/>
      <c r="NSH46" s="274"/>
      <c r="NSI46" s="274"/>
      <c r="NSJ46" s="274"/>
      <c r="NSK46" s="274"/>
      <c r="NSL46" s="274"/>
      <c r="NSM46" s="274"/>
      <c r="NSN46" s="275"/>
      <c r="NSO46" s="273"/>
      <c r="NSP46" s="274"/>
      <c r="NSQ46" s="274"/>
      <c r="NSR46" s="274"/>
      <c r="NSS46" s="274"/>
      <c r="NST46" s="274"/>
      <c r="NSU46" s="274"/>
      <c r="NSV46" s="274"/>
      <c r="NSW46" s="274"/>
      <c r="NSX46" s="274"/>
      <c r="NSY46" s="274"/>
      <c r="NSZ46" s="274"/>
      <c r="NTA46" s="274"/>
      <c r="NTB46" s="274"/>
      <c r="NTC46" s="274"/>
      <c r="NTD46" s="274"/>
      <c r="NTE46" s="274"/>
      <c r="NTF46" s="275"/>
      <c r="NTG46" s="273"/>
      <c r="NTH46" s="274"/>
      <c r="NTI46" s="274"/>
      <c r="NTJ46" s="274"/>
      <c r="NTK46" s="274"/>
      <c r="NTL46" s="274"/>
      <c r="NTM46" s="274"/>
      <c r="NTN46" s="274"/>
      <c r="NTO46" s="274"/>
      <c r="NTP46" s="274"/>
      <c r="NTQ46" s="274"/>
      <c r="NTR46" s="274"/>
      <c r="NTS46" s="274"/>
      <c r="NTT46" s="274"/>
      <c r="NTU46" s="274"/>
      <c r="NTV46" s="274"/>
      <c r="NTW46" s="274"/>
      <c r="NTX46" s="275"/>
      <c r="NTY46" s="273"/>
      <c r="NTZ46" s="274"/>
      <c r="NUA46" s="274"/>
      <c r="NUB46" s="274"/>
      <c r="NUC46" s="274"/>
      <c r="NUD46" s="274"/>
      <c r="NUE46" s="274"/>
      <c r="NUF46" s="274"/>
      <c r="NUG46" s="274"/>
      <c r="NUH46" s="274"/>
      <c r="NUI46" s="274"/>
      <c r="NUJ46" s="274"/>
      <c r="NUK46" s="274"/>
      <c r="NUL46" s="274"/>
      <c r="NUM46" s="274"/>
      <c r="NUN46" s="274"/>
      <c r="NUO46" s="274"/>
      <c r="NUP46" s="275"/>
      <c r="NUQ46" s="273"/>
      <c r="NUR46" s="274"/>
      <c r="NUS46" s="274"/>
      <c r="NUT46" s="274"/>
      <c r="NUU46" s="274"/>
      <c r="NUV46" s="274"/>
      <c r="NUW46" s="274"/>
      <c r="NUX46" s="274"/>
      <c r="NUY46" s="274"/>
      <c r="NUZ46" s="274"/>
      <c r="NVA46" s="274"/>
      <c r="NVB46" s="274"/>
      <c r="NVC46" s="274"/>
      <c r="NVD46" s="274"/>
      <c r="NVE46" s="274"/>
      <c r="NVF46" s="274"/>
      <c r="NVG46" s="274"/>
      <c r="NVH46" s="275"/>
      <c r="NVI46" s="273"/>
      <c r="NVJ46" s="274"/>
      <c r="NVK46" s="274"/>
      <c r="NVL46" s="274"/>
      <c r="NVM46" s="274"/>
      <c r="NVN46" s="274"/>
      <c r="NVO46" s="274"/>
      <c r="NVP46" s="274"/>
      <c r="NVQ46" s="274"/>
      <c r="NVR46" s="274"/>
      <c r="NVS46" s="274"/>
      <c r="NVT46" s="274"/>
      <c r="NVU46" s="274"/>
      <c r="NVV46" s="274"/>
      <c r="NVW46" s="274"/>
      <c r="NVX46" s="274"/>
      <c r="NVY46" s="274"/>
      <c r="NVZ46" s="275"/>
      <c r="NWA46" s="273"/>
      <c r="NWB46" s="274"/>
      <c r="NWC46" s="274"/>
      <c r="NWD46" s="274"/>
      <c r="NWE46" s="274"/>
      <c r="NWF46" s="274"/>
      <c r="NWG46" s="274"/>
      <c r="NWH46" s="274"/>
      <c r="NWI46" s="274"/>
      <c r="NWJ46" s="274"/>
      <c r="NWK46" s="274"/>
      <c r="NWL46" s="274"/>
      <c r="NWM46" s="274"/>
      <c r="NWN46" s="274"/>
      <c r="NWO46" s="274"/>
      <c r="NWP46" s="274"/>
      <c r="NWQ46" s="274"/>
      <c r="NWR46" s="275"/>
      <c r="NWS46" s="273"/>
      <c r="NWT46" s="274"/>
      <c r="NWU46" s="274"/>
      <c r="NWV46" s="274"/>
      <c r="NWW46" s="274"/>
      <c r="NWX46" s="274"/>
      <c r="NWY46" s="274"/>
      <c r="NWZ46" s="274"/>
      <c r="NXA46" s="274"/>
      <c r="NXB46" s="274"/>
      <c r="NXC46" s="274"/>
      <c r="NXD46" s="274"/>
      <c r="NXE46" s="274"/>
      <c r="NXF46" s="274"/>
      <c r="NXG46" s="274"/>
      <c r="NXH46" s="274"/>
      <c r="NXI46" s="274"/>
      <c r="NXJ46" s="275"/>
      <c r="NXK46" s="273"/>
      <c r="NXL46" s="274"/>
      <c r="NXM46" s="274"/>
      <c r="NXN46" s="274"/>
      <c r="NXO46" s="274"/>
      <c r="NXP46" s="274"/>
      <c r="NXQ46" s="274"/>
      <c r="NXR46" s="274"/>
      <c r="NXS46" s="274"/>
      <c r="NXT46" s="274"/>
      <c r="NXU46" s="274"/>
      <c r="NXV46" s="274"/>
      <c r="NXW46" s="274"/>
      <c r="NXX46" s="274"/>
      <c r="NXY46" s="274"/>
      <c r="NXZ46" s="274"/>
      <c r="NYA46" s="274"/>
      <c r="NYB46" s="275"/>
      <c r="NYC46" s="273"/>
      <c r="NYD46" s="274"/>
      <c r="NYE46" s="274"/>
      <c r="NYF46" s="274"/>
      <c r="NYG46" s="274"/>
      <c r="NYH46" s="274"/>
      <c r="NYI46" s="274"/>
      <c r="NYJ46" s="274"/>
      <c r="NYK46" s="274"/>
      <c r="NYL46" s="274"/>
      <c r="NYM46" s="274"/>
      <c r="NYN46" s="274"/>
      <c r="NYO46" s="274"/>
      <c r="NYP46" s="274"/>
      <c r="NYQ46" s="274"/>
      <c r="NYR46" s="274"/>
      <c r="NYS46" s="274"/>
      <c r="NYT46" s="275"/>
      <c r="NYU46" s="273"/>
      <c r="NYV46" s="274"/>
      <c r="NYW46" s="274"/>
      <c r="NYX46" s="274"/>
      <c r="NYY46" s="274"/>
      <c r="NYZ46" s="274"/>
      <c r="NZA46" s="274"/>
      <c r="NZB46" s="274"/>
      <c r="NZC46" s="274"/>
      <c r="NZD46" s="274"/>
      <c r="NZE46" s="274"/>
      <c r="NZF46" s="274"/>
      <c r="NZG46" s="274"/>
      <c r="NZH46" s="274"/>
      <c r="NZI46" s="274"/>
      <c r="NZJ46" s="274"/>
      <c r="NZK46" s="274"/>
      <c r="NZL46" s="275"/>
      <c r="NZM46" s="273"/>
      <c r="NZN46" s="274"/>
      <c r="NZO46" s="274"/>
      <c r="NZP46" s="274"/>
      <c r="NZQ46" s="274"/>
      <c r="NZR46" s="274"/>
      <c r="NZS46" s="274"/>
      <c r="NZT46" s="274"/>
      <c r="NZU46" s="274"/>
      <c r="NZV46" s="274"/>
      <c r="NZW46" s="274"/>
      <c r="NZX46" s="274"/>
      <c r="NZY46" s="274"/>
      <c r="NZZ46" s="274"/>
      <c r="OAA46" s="274"/>
      <c r="OAB46" s="274"/>
      <c r="OAC46" s="274"/>
      <c r="OAD46" s="275"/>
      <c r="OAE46" s="273"/>
      <c r="OAF46" s="274"/>
      <c r="OAG46" s="274"/>
      <c r="OAH46" s="274"/>
      <c r="OAI46" s="274"/>
      <c r="OAJ46" s="274"/>
      <c r="OAK46" s="274"/>
      <c r="OAL46" s="274"/>
      <c r="OAM46" s="274"/>
      <c r="OAN46" s="274"/>
      <c r="OAO46" s="274"/>
      <c r="OAP46" s="274"/>
      <c r="OAQ46" s="274"/>
      <c r="OAR46" s="274"/>
      <c r="OAS46" s="274"/>
      <c r="OAT46" s="274"/>
      <c r="OAU46" s="274"/>
      <c r="OAV46" s="275"/>
      <c r="OAW46" s="273"/>
      <c r="OAX46" s="274"/>
      <c r="OAY46" s="274"/>
      <c r="OAZ46" s="274"/>
      <c r="OBA46" s="274"/>
      <c r="OBB46" s="274"/>
      <c r="OBC46" s="274"/>
      <c r="OBD46" s="274"/>
      <c r="OBE46" s="274"/>
      <c r="OBF46" s="274"/>
      <c r="OBG46" s="274"/>
      <c r="OBH46" s="274"/>
      <c r="OBI46" s="274"/>
      <c r="OBJ46" s="274"/>
      <c r="OBK46" s="274"/>
      <c r="OBL46" s="274"/>
      <c r="OBM46" s="274"/>
      <c r="OBN46" s="275"/>
      <c r="OBO46" s="273"/>
      <c r="OBP46" s="274"/>
      <c r="OBQ46" s="274"/>
      <c r="OBR46" s="274"/>
      <c r="OBS46" s="274"/>
      <c r="OBT46" s="274"/>
      <c r="OBU46" s="274"/>
      <c r="OBV46" s="274"/>
      <c r="OBW46" s="274"/>
      <c r="OBX46" s="274"/>
      <c r="OBY46" s="274"/>
      <c r="OBZ46" s="274"/>
      <c r="OCA46" s="274"/>
      <c r="OCB46" s="274"/>
      <c r="OCC46" s="274"/>
      <c r="OCD46" s="274"/>
      <c r="OCE46" s="274"/>
      <c r="OCF46" s="275"/>
      <c r="OCG46" s="273"/>
      <c r="OCH46" s="274"/>
      <c r="OCI46" s="274"/>
      <c r="OCJ46" s="274"/>
      <c r="OCK46" s="274"/>
      <c r="OCL46" s="274"/>
      <c r="OCM46" s="274"/>
      <c r="OCN46" s="274"/>
      <c r="OCO46" s="274"/>
      <c r="OCP46" s="274"/>
      <c r="OCQ46" s="274"/>
      <c r="OCR46" s="274"/>
      <c r="OCS46" s="274"/>
      <c r="OCT46" s="274"/>
      <c r="OCU46" s="274"/>
      <c r="OCV46" s="274"/>
      <c r="OCW46" s="274"/>
      <c r="OCX46" s="275"/>
      <c r="OCY46" s="273"/>
      <c r="OCZ46" s="274"/>
      <c r="ODA46" s="274"/>
      <c r="ODB46" s="274"/>
      <c r="ODC46" s="274"/>
      <c r="ODD46" s="274"/>
      <c r="ODE46" s="274"/>
      <c r="ODF46" s="274"/>
      <c r="ODG46" s="274"/>
      <c r="ODH46" s="274"/>
      <c r="ODI46" s="274"/>
      <c r="ODJ46" s="274"/>
      <c r="ODK46" s="274"/>
      <c r="ODL46" s="274"/>
      <c r="ODM46" s="274"/>
      <c r="ODN46" s="274"/>
      <c r="ODO46" s="274"/>
      <c r="ODP46" s="275"/>
      <c r="ODQ46" s="273"/>
      <c r="ODR46" s="274"/>
      <c r="ODS46" s="274"/>
      <c r="ODT46" s="274"/>
      <c r="ODU46" s="274"/>
      <c r="ODV46" s="274"/>
      <c r="ODW46" s="274"/>
      <c r="ODX46" s="274"/>
      <c r="ODY46" s="274"/>
      <c r="ODZ46" s="274"/>
      <c r="OEA46" s="274"/>
      <c r="OEB46" s="274"/>
      <c r="OEC46" s="274"/>
      <c r="OED46" s="274"/>
      <c r="OEE46" s="274"/>
      <c r="OEF46" s="274"/>
      <c r="OEG46" s="274"/>
      <c r="OEH46" s="275"/>
      <c r="OEI46" s="273"/>
      <c r="OEJ46" s="274"/>
      <c r="OEK46" s="274"/>
      <c r="OEL46" s="274"/>
      <c r="OEM46" s="274"/>
      <c r="OEN46" s="274"/>
      <c r="OEO46" s="274"/>
      <c r="OEP46" s="274"/>
      <c r="OEQ46" s="274"/>
      <c r="OER46" s="274"/>
      <c r="OES46" s="274"/>
      <c r="OET46" s="274"/>
      <c r="OEU46" s="274"/>
      <c r="OEV46" s="274"/>
      <c r="OEW46" s="274"/>
      <c r="OEX46" s="274"/>
      <c r="OEY46" s="274"/>
      <c r="OEZ46" s="275"/>
      <c r="OFA46" s="273"/>
      <c r="OFB46" s="274"/>
      <c r="OFC46" s="274"/>
      <c r="OFD46" s="274"/>
      <c r="OFE46" s="274"/>
      <c r="OFF46" s="274"/>
      <c r="OFG46" s="274"/>
      <c r="OFH46" s="274"/>
      <c r="OFI46" s="274"/>
      <c r="OFJ46" s="274"/>
      <c r="OFK46" s="274"/>
      <c r="OFL46" s="274"/>
      <c r="OFM46" s="274"/>
      <c r="OFN46" s="274"/>
      <c r="OFO46" s="274"/>
      <c r="OFP46" s="274"/>
      <c r="OFQ46" s="274"/>
      <c r="OFR46" s="275"/>
      <c r="OFS46" s="273"/>
      <c r="OFT46" s="274"/>
      <c r="OFU46" s="274"/>
      <c r="OFV46" s="274"/>
      <c r="OFW46" s="274"/>
      <c r="OFX46" s="274"/>
      <c r="OFY46" s="274"/>
      <c r="OFZ46" s="274"/>
      <c r="OGA46" s="274"/>
      <c r="OGB46" s="274"/>
      <c r="OGC46" s="274"/>
      <c r="OGD46" s="274"/>
      <c r="OGE46" s="274"/>
      <c r="OGF46" s="274"/>
      <c r="OGG46" s="274"/>
      <c r="OGH46" s="274"/>
      <c r="OGI46" s="274"/>
      <c r="OGJ46" s="275"/>
      <c r="OGK46" s="273"/>
      <c r="OGL46" s="274"/>
      <c r="OGM46" s="274"/>
      <c r="OGN46" s="274"/>
      <c r="OGO46" s="274"/>
      <c r="OGP46" s="274"/>
      <c r="OGQ46" s="274"/>
      <c r="OGR46" s="274"/>
      <c r="OGS46" s="274"/>
      <c r="OGT46" s="274"/>
      <c r="OGU46" s="274"/>
      <c r="OGV46" s="274"/>
      <c r="OGW46" s="274"/>
      <c r="OGX46" s="274"/>
      <c r="OGY46" s="274"/>
      <c r="OGZ46" s="274"/>
      <c r="OHA46" s="274"/>
      <c r="OHB46" s="275"/>
      <c r="OHC46" s="273"/>
      <c r="OHD46" s="274"/>
      <c r="OHE46" s="274"/>
      <c r="OHF46" s="274"/>
      <c r="OHG46" s="274"/>
      <c r="OHH46" s="274"/>
      <c r="OHI46" s="274"/>
      <c r="OHJ46" s="274"/>
      <c r="OHK46" s="274"/>
      <c r="OHL46" s="274"/>
      <c r="OHM46" s="274"/>
      <c r="OHN46" s="274"/>
      <c r="OHO46" s="274"/>
      <c r="OHP46" s="274"/>
      <c r="OHQ46" s="274"/>
      <c r="OHR46" s="274"/>
      <c r="OHS46" s="274"/>
      <c r="OHT46" s="275"/>
      <c r="OHU46" s="273"/>
      <c r="OHV46" s="274"/>
      <c r="OHW46" s="274"/>
      <c r="OHX46" s="274"/>
      <c r="OHY46" s="274"/>
      <c r="OHZ46" s="274"/>
      <c r="OIA46" s="274"/>
      <c r="OIB46" s="274"/>
      <c r="OIC46" s="274"/>
      <c r="OID46" s="274"/>
      <c r="OIE46" s="274"/>
      <c r="OIF46" s="274"/>
      <c r="OIG46" s="274"/>
      <c r="OIH46" s="274"/>
      <c r="OII46" s="274"/>
      <c r="OIJ46" s="274"/>
      <c r="OIK46" s="274"/>
      <c r="OIL46" s="275"/>
      <c r="OIM46" s="273"/>
      <c r="OIN46" s="274"/>
      <c r="OIO46" s="274"/>
      <c r="OIP46" s="274"/>
      <c r="OIQ46" s="274"/>
      <c r="OIR46" s="274"/>
      <c r="OIS46" s="274"/>
      <c r="OIT46" s="274"/>
      <c r="OIU46" s="274"/>
      <c r="OIV46" s="274"/>
      <c r="OIW46" s="274"/>
      <c r="OIX46" s="274"/>
      <c r="OIY46" s="274"/>
      <c r="OIZ46" s="274"/>
      <c r="OJA46" s="274"/>
      <c r="OJB46" s="274"/>
      <c r="OJC46" s="274"/>
      <c r="OJD46" s="275"/>
      <c r="OJE46" s="273"/>
      <c r="OJF46" s="274"/>
      <c r="OJG46" s="274"/>
      <c r="OJH46" s="274"/>
      <c r="OJI46" s="274"/>
      <c r="OJJ46" s="274"/>
      <c r="OJK46" s="274"/>
      <c r="OJL46" s="274"/>
      <c r="OJM46" s="274"/>
      <c r="OJN46" s="274"/>
      <c r="OJO46" s="274"/>
      <c r="OJP46" s="274"/>
      <c r="OJQ46" s="274"/>
      <c r="OJR46" s="274"/>
      <c r="OJS46" s="274"/>
      <c r="OJT46" s="274"/>
      <c r="OJU46" s="274"/>
      <c r="OJV46" s="275"/>
      <c r="OJW46" s="273"/>
      <c r="OJX46" s="274"/>
      <c r="OJY46" s="274"/>
      <c r="OJZ46" s="274"/>
      <c r="OKA46" s="274"/>
      <c r="OKB46" s="274"/>
      <c r="OKC46" s="274"/>
      <c r="OKD46" s="274"/>
      <c r="OKE46" s="274"/>
      <c r="OKF46" s="274"/>
      <c r="OKG46" s="274"/>
      <c r="OKH46" s="274"/>
      <c r="OKI46" s="274"/>
      <c r="OKJ46" s="274"/>
      <c r="OKK46" s="274"/>
      <c r="OKL46" s="274"/>
      <c r="OKM46" s="274"/>
      <c r="OKN46" s="275"/>
      <c r="OKO46" s="273"/>
      <c r="OKP46" s="274"/>
      <c r="OKQ46" s="274"/>
      <c r="OKR46" s="274"/>
      <c r="OKS46" s="274"/>
      <c r="OKT46" s="274"/>
      <c r="OKU46" s="274"/>
      <c r="OKV46" s="274"/>
      <c r="OKW46" s="274"/>
      <c r="OKX46" s="274"/>
      <c r="OKY46" s="274"/>
      <c r="OKZ46" s="274"/>
      <c r="OLA46" s="274"/>
      <c r="OLB46" s="274"/>
      <c r="OLC46" s="274"/>
      <c r="OLD46" s="274"/>
      <c r="OLE46" s="274"/>
      <c r="OLF46" s="275"/>
      <c r="OLG46" s="273"/>
      <c r="OLH46" s="274"/>
      <c r="OLI46" s="274"/>
      <c r="OLJ46" s="274"/>
      <c r="OLK46" s="274"/>
      <c r="OLL46" s="274"/>
      <c r="OLM46" s="274"/>
      <c r="OLN46" s="274"/>
      <c r="OLO46" s="274"/>
      <c r="OLP46" s="274"/>
      <c r="OLQ46" s="274"/>
      <c r="OLR46" s="274"/>
      <c r="OLS46" s="274"/>
      <c r="OLT46" s="274"/>
      <c r="OLU46" s="274"/>
      <c r="OLV46" s="274"/>
      <c r="OLW46" s="274"/>
      <c r="OLX46" s="275"/>
      <c r="OLY46" s="273"/>
      <c r="OLZ46" s="274"/>
      <c r="OMA46" s="274"/>
      <c r="OMB46" s="274"/>
      <c r="OMC46" s="274"/>
      <c r="OMD46" s="274"/>
      <c r="OME46" s="274"/>
      <c r="OMF46" s="274"/>
      <c r="OMG46" s="274"/>
      <c r="OMH46" s="274"/>
      <c r="OMI46" s="274"/>
      <c r="OMJ46" s="274"/>
      <c r="OMK46" s="274"/>
      <c r="OML46" s="274"/>
      <c r="OMM46" s="274"/>
      <c r="OMN46" s="274"/>
      <c r="OMO46" s="274"/>
      <c r="OMP46" s="275"/>
      <c r="OMQ46" s="273"/>
      <c r="OMR46" s="274"/>
      <c r="OMS46" s="274"/>
      <c r="OMT46" s="274"/>
      <c r="OMU46" s="274"/>
      <c r="OMV46" s="274"/>
      <c r="OMW46" s="274"/>
      <c r="OMX46" s="274"/>
      <c r="OMY46" s="274"/>
      <c r="OMZ46" s="274"/>
      <c r="ONA46" s="274"/>
      <c r="ONB46" s="274"/>
      <c r="ONC46" s="274"/>
      <c r="OND46" s="274"/>
      <c r="ONE46" s="274"/>
      <c r="ONF46" s="274"/>
      <c r="ONG46" s="274"/>
      <c r="ONH46" s="275"/>
      <c r="ONI46" s="273"/>
      <c r="ONJ46" s="274"/>
      <c r="ONK46" s="274"/>
      <c r="ONL46" s="274"/>
      <c r="ONM46" s="274"/>
      <c r="ONN46" s="274"/>
      <c r="ONO46" s="274"/>
      <c r="ONP46" s="274"/>
      <c r="ONQ46" s="274"/>
      <c r="ONR46" s="274"/>
      <c r="ONS46" s="274"/>
      <c r="ONT46" s="274"/>
      <c r="ONU46" s="274"/>
      <c r="ONV46" s="274"/>
      <c r="ONW46" s="274"/>
      <c r="ONX46" s="274"/>
      <c r="ONY46" s="274"/>
      <c r="ONZ46" s="275"/>
      <c r="OOA46" s="273"/>
      <c r="OOB46" s="274"/>
      <c r="OOC46" s="274"/>
      <c r="OOD46" s="274"/>
      <c r="OOE46" s="274"/>
      <c r="OOF46" s="274"/>
      <c r="OOG46" s="274"/>
      <c r="OOH46" s="274"/>
      <c r="OOI46" s="274"/>
      <c r="OOJ46" s="274"/>
      <c r="OOK46" s="274"/>
      <c r="OOL46" s="274"/>
      <c r="OOM46" s="274"/>
      <c r="OON46" s="274"/>
      <c r="OOO46" s="274"/>
      <c r="OOP46" s="274"/>
      <c r="OOQ46" s="274"/>
      <c r="OOR46" s="275"/>
      <c r="OOS46" s="273"/>
      <c r="OOT46" s="274"/>
      <c r="OOU46" s="274"/>
      <c r="OOV46" s="274"/>
      <c r="OOW46" s="274"/>
      <c r="OOX46" s="274"/>
      <c r="OOY46" s="274"/>
      <c r="OOZ46" s="274"/>
      <c r="OPA46" s="274"/>
      <c r="OPB46" s="274"/>
      <c r="OPC46" s="274"/>
      <c r="OPD46" s="274"/>
      <c r="OPE46" s="274"/>
      <c r="OPF46" s="274"/>
      <c r="OPG46" s="274"/>
      <c r="OPH46" s="274"/>
      <c r="OPI46" s="274"/>
      <c r="OPJ46" s="275"/>
      <c r="OPK46" s="273"/>
      <c r="OPL46" s="274"/>
      <c r="OPM46" s="274"/>
      <c r="OPN46" s="274"/>
      <c r="OPO46" s="274"/>
      <c r="OPP46" s="274"/>
      <c r="OPQ46" s="274"/>
      <c r="OPR46" s="274"/>
      <c r="OPS46" s="274"/>
      <c r="OPT46" s="274"/>
      <c r="OPU46" s="274"/>
      <c r="OPV46" s="274"/>
      <c r="OPW46" s="274"/>
      <c r="OPX46" s="274"/>
      <c r="OPY46" s="274"/>
      <c r="OPZ46" s="274"/>
      <c r="OQA46" s="274"/>
      <c r="OQB46" s="275"/>
      <c r="OQC46" s="273"/>
      <c r="OQD46" s="274"/>
      <c r="OQE46" s="274"/>
      <c r="OQF46" s="274"/>
      <c r="OQG46" s="274"/>
      <c r="OQH46" s="274"/>
      <c r="OQI46" s="274"/>
      <c r="OQJ46" s="274"/>
      <c r="OQK46" s="274"/>
      <c r="OQL46" s="274"/>
      <c r="OQM46" s="274"/>
      <c r="OQN46" s="274"/>
      <c r="OQO46" s="274"/>
      <c r="OQP46" s="274"/>
      <c r="OQQ46" s="274"/>
      <c r="OQR46" s="274"/>
      <c r="OQS46" s="274"/>
      <c r="OQT46" s="275"/>
      <c r="OQU46" s="273"/>
      <c r="OQV46" s="274"/>
      <c r="OQW46" s="274"/>
      <c r="OQX46" s="274"/>
      <c r="OQY46" s="274"/>
      <c r="OQZ46" s="274"/>
      <c r="ORA46" s="274"/>
      <c r="ORB46" s="274"/>
      <c r="ORC46" s="274"/>
      <c r="ORD46" s="274"/>
      <c r="ORE46" s="274"/>
      <c r="ORF46" s="274"/>
      <c r="ORG46" s="274"/>
      <c r="ORH46" s="274"/>
      <c r="ORI46" s="274"/>
      <c r="ORJ46" s="274"/>
      <c r="ORK46" s="274"/>
      <c r="ORL46" s="275"/>
      <c r="ORM46" s="273"/>
      <c r="ORN46" s="274"/>
      <c r="ORO46" s="274"/>
      <c r="ORP46" s="274"/>
      <c r="ORQ46" s="274"/>
      <c r="ORR46" s="274"/>
      <c r="ORS46" s="274"/>
      <c r="ORT46" s="274"/>
      <c r="ORU46" s="274"/>
      <c r="ORV46" s="274"/>
      <c r="ORW46" s="274"/>
      <c r="ORX46" s="274"/>
      <c r="ORY46" s="274"/>
      <c r="ORZ46" s="274"/>
      <c r="OSA46" s="274"/>
      <c r="OSB46" s="274"/>
      <c r="OSC46" s="274"/>
      <c r="OSD46" s="275"/>
      <c r="OSE46" s="273"/>
      <c r="OSF46" s="274"/>
      <c r="OSG46" s="274"/>
      <c r="OSH46" s="274"/>
      <c r="OSI46" s="274"/>
      <c r="OSJ46" s="274"/>
      <c r="OSK46" s="274"/>
      <c r="OSL46" s="274"/>
      <c r="OSM46" s="274"/>
      <c r="OSN46" s="274"/>
      <c r="OSO46" s="274"/>
      <c r="OSP46" s="274"/>
      <c r="OSQ46" s="274"/>
      <c r="OSR46" s="274"/>
      <c r="OSS46" s="274"/>
      <c r="OST46" s="274"/>
      <c r="OSU46" s="274"/>
      <c r="OSV46" s="275"/>
      <c r="OSW46" s="273"/>
      <c r="OSX46" s="274"/>
      <c r="OSY46" s="274"/>
      <c r="OSZ46" s="274"/>
      <c r="OTA46" s="274"/>
      <c r="OTB46" s="274"/>
      <c r="OTC46" s="274"/>
      <c r="OTD46" s="274"/>
      <c r="OTE46" s="274"/>
      <c r="OTF46" s="274"/>
      <c r="OTG46" s="274"/>
      <c r="OTH46" s="274"/>
      <c r="OTI46" s="274"/>
      <c r="OTJ46" s="274"/>
      <c r="OTK46" s="274"/>
      <c r="OTL46" s="274"/>
      <c r="OTM46" s="274"/>
      <c r="OTN46" s="275"/>
      <c r="OTO46" s="273"/>
      <c r="OTP46" s="274"/>
      <c r="OTQ46" s="274"/>
      <c r="OTR46" s="274"/>
      <c r="OTS46" s="274"/>
      <c r="OTT46" s="274"/>
      <c r="OTU46" s="274"/>
      <c r="OTV46" s="274"/>
      <c r="OTW46" s="274"/>
      <c r="OTX46" s="274"/>
      <c r="OTY46" s="274"/>
      <c r="OTZ46" s="274"/>
      <c r="OUA46" s="274"/>
      <c r="OUB46" s="274"/>
      <c r="OUC46" s="274"/>
      <c r="OUD46" s="274"/>
      <c r="OUE46" s="274"/>
      <c r="OUF46" s="275"/>
      <c r="OUG46" s="273"/>
      <c r="OUH46" s="274"/>
      <c r="OUI46" s="274"/>
      <c r="OUJ46" s="274"/>
      <c r="OUK46" s="274"/>
      <c r="OUL46" s="274"/>
      <c r="OUM46" s="274"/>
      <c r="OUN46" s="274"/>
      <c r="OUO46" s="274"/>
      <c r="OUP46" s="274"/>
      <c r="OUQ46" s="274"/>
      <c r="OUR46" s="274"/>
      <c r="OUS46" s="274"/>
      <c r="OUT46" s="274"/>
      <c r="OUU46" s="274"/>
      <c r="OUV46" s="274"/>
      <c r="OUW46" s="274"/>
      <c r="OUX46" s="275"/>
      <c r="OUY46" s="273"/>
      <c r="OUZ46" s="274"/>
      <c r="OVA46" s="274"/>
      <c r="OVB46" s="274"/>
      <c r="OVC46" s="274"/>
      <c r="OVD46" s="274"/>
      <c r="OVE46" s="274"/>
      <c r="OVF46" s="274"/>
      <c r="OVG46" s="274"/>
      <c r="OVH46" s="274"/>
      <c r="OVI46" s="274"/>
      <c r="OVJ46" s="274"/>
      <c r="OVK46" s="274"/>
      <c r="OVL46" s="274"/>
      <c r="OVM46" s="274"/>
      <c r="OVN46" s="274"/>
      <c r="OVO46" s="274"/>
      <c r="OVP46" s="275"/>
      <c r="OVQ46" s="273"/>
      <c r="OVR46" s="274"/>
      <c r="OVS46" s="274"/>
      <c r="OVT46" s="274"/>
      <c r="OVU46" s="274"/>
      <c r="OVV46" s="274"/>
      <c r="OVW46" s="274"/>
      <c r="OVX46" s="274"/>
      <c r="OVY46" s="274"/>
      <c r="OVZ46" s="274"/>
      <c r="OWA46" s="274"/>
      <c r="OWB46" s="274"/>
      <c r="OWC46" s="274"/>
      <c r="OWD46" s="274"/>
      <c r="OWE46" s="274"/>
      <c r="OWF46" s="274"/>
      <c r="OWG46" s="274"/>
      <c r="OWH46" s="275"/>
      <c r="OWI46" s="273"/>
      <c r="OWJ46" s="274"/>
      <c r="OWK46" s="274"/>
      <c r="OWL46" s="274"/>
      <c r="OWM46" s="274"/>
      <c r="OWN46" s="274"/>
      <c r="OWO46" s="274"/>
      <c r="OWP46" s="274"/>
      <c r="OWQ46" s="274"/>
      <c r="OWR46" s="274"/>
      <c r="OWS46" s="274"/>
      <c r="OWT46" s="274"/>
      <c r="OWU46" s="274"/>
      <c r="OWV46" s="274"/>
      <c r="OWW46" s="274"/>
      <c r="OWX46" s="274"/>
      <c r="OWY46" s="274"/>
      <c r="OWZ46" s="275"/>
      <c r="OXA46" s="273"/>
      <c r="OXB46" s="274"/>
      <c r="OXC46" s="274"/>
      <c r="OXD46" s="274"/>
      <c r="OXE46" s="274"/>
      <c r="OXF46" s="274"/>
      <c r="OXG46" s="274"/>
      <c r="OXH46" s="274"/>
      <c r="OXI46" s="274"/>
      <c r="OXJ46" s="274"/>
      <c r="OXK46" s="274"/>
      <c r="OXL46" s="274"/>
      <c r="OXM46" s="274"/>
      <c r="OXN46" s="274"/>
      <c r="OXO46" s="274"/>
      <c r="OXP46" s="274"/>
      <c r="OXQ46" s="274"/>
      <c r="OXR46" s="275"/>
      <c r="OXS46" s="273"/>
      <c r="OXT46" s="274"/>
      <c r="OXU46" s="274"/>
      <c r="OXV46" s="274"/>
      <c r="OXW46" s="274"/>
      <c r="OXX46" s="274"/>
      <c r="OXY46" s="274"/>
      <c r="OXZ46" s="274"/>
      <c r="OYA46" s="274"/>
      <c r="OYB46" s="274"/>
      <c r="OYC46" s="274"/>
      <c r="OYD46" s="274"/>
      <c r="OYE46" s="274"/>
      <c r="OYF46" s="274"/>
      <c r="OYG46" s="274"/>
      <c r="OYH46" s="274"/>
      <c r="OYI46" s="274"/>
      <c r="OYJ46" s="275"/>
      <c r="OYK46" s="273"/>
      <c r="OYL46" s="274"/>
      <c r="OYM46" s="274"/>
      <c r="OYN46" s="274"/>
      <c r="OYO46" s="274"/>
      <c r="OYP46" s="274"/>
      <c r="OYQ46" s="274"/>
      <c r="OYR46" s="274"/>
      <c r="OYS46" s="274"/>
      <c r="OYT46" s="274"/>
      <c r="OYU46" s="274"/>
      <c r="OYV46" s="274"/>
      <c r="OYW46" s="274"/>
      <c r="OYX46" s="274"/>
      <c r="OYY46" s="274"/>
      <c r="OYZ46" s="274"/>
      <c r="OZA46" s="274"/>
      <c r="OZB46" s="275"/>
      <c r="OZC46" s="273"/>
      <c r="OZD46" s="274"/>
      <c r="OZE46" s="274"/>
      <c r="OZF46" s="274"/>
      <c r="OZG46" s="274"/>
      <c r="OZH46" s="274"/>
      <c r="OZI46" s="274"/>
      <c r="OZJ46" s="274"/>
      <c r="OZK46" s="274"/>
      <c r="OZL46" s="274"/>
      <c r="OZM46" s="274"/>
      <c r="OZN46" s="274"/>
      <c r="OZO46" s="274"/>
      <c r="OZP46" s="274"/>
      <c r="OZQ46" s="274"/>
      <c r="OZR46" s="274"/>
      <c r="OZS46" s="274"/>
      <c r="OZT46" s="275"/>
      <c r="OZU46" s="273"/>
      <c r="OZV46" s="274"/>
      <c r="OZW46" s="274"/>
      <c r="OZX46" s="274"/>
      <c r="OZY46" s="274"/>
      <c r="OZZ46" s="274"/>
      <c r="PAA46" s="274"/>
      <c r="PAB46" s="274"/>
      <c r="PAC46" s="274"/>
      <c r="PAD46" s="274"/>
      <c r="PAE46" s="274"/>
      <c r="PAF46" s="274"/>
      <c r="PAG46" s="274"/>
      <c r="PAH46" s="274"/>
      <c r="PAI46" s="274"/>
      <c r="PAJ46" s="274"/>
      <c r="PAK46" s="274"/>
      <c r="PAL46" s="275"/>
      <c r="PAM46" s="273"/>
      <c r="PAN46" s="274"/>
      <c r="PAO46" s="274"/>
      <c r="PAP46" s="274"/>
      <c r="PAQ46" s="274"/>
      <c r="PAR46" s="274"/>
      <c r="PAS46" s="274"/>
      <c r="PAT46" s="274"/>
      <c r="PAU46" s="274"/>
      <c r="PAV46" s="274"/>
      <c r="PAW46" s="274"/>
      <c r="PAX46" s="274"/>
      <c r="PAY46" s="274"/>
      <c r="PAZ46" s="274"/>
      <c r="PBA46" s="274"/>
      <c r="PBB46" s="274"/>
      <c r="PBC46" s="274"/>
      <c r="PBD46" s="275"/>
      <c r="PBE46" s="273"/>
      <c r="PBF46" s="274"/>
      <c r="PBG46" s="274"/>
      <c r="PBH46" s="274"/>
      <c r="PBI46" s="274"/>
      <c r="PBJ46" s="274"/>
      <c r="PBK46" s="274"/>
      <c r="PBL46" s="274"/>
      <c r="PBM46" s="274"/>
      <c r="PBN46" s="274"/>
      <c r="PBO46" s="274"/>
      <c r="PBP46" s="274"/>
      <c r="PBQ46" s="274"/>
      <c r="PBR46" s="274"/>
      <c r="PBS46" s="274"/>
      <c r="PBT46" s="274"/>
      <c r="PBU46" s="274"/>
      <c r="PBV46" s="275"/>
      <c r="PBW46" s="273"/>
      <c r="PBX46" s="274"/>
      <c r="PBY46" s="274"/>
      <c r="PBZ46" s="274"/>
      <c r="PCA46" s="274"/>
      <c r="PCB46" s="274"/>
      <c r="PCC46" s="274"/>
      <c r="PCD46" s="274"/>
      <c r="PCE46" s="274"/>
      <c r="PCF46" s="274"/>
      <c r="PCG46" s="274"/>
      <c r="PCH46" s="274"/>
      <c r="PCI46" s="274"/>
      <c r="PCJ46" s="274"/>
      <c r="PCK46" s="274"/>
      <c r="PCL46" s="274"/>
      <c r="PCM46" s="274"/>
      <c r="PCN46" s="275"/>
      <c r="PCO46" s="273"/>
      <c r="PCP46" s="274"/>
      <c r="PCQ46" s="274"/>
      <c r="PCR46" s="274"/>
      <c r="PCS46" s="274"/>
      <c r="PCT46" s="274"/>
      <c r="PCU46" s="274"/>
      <c r="PCV46" s="274"/>
      <c r="PCW46" s="274"/>
      <c r="PCX46" s="274"/>
      <c r="PCY46" s="274"/>
      <c r="PCZ46" s="274"/>
      <c r="PDA46" s="274"/>
      <c r="PDB46" s="274"/>
      <c r="PDC46" s="274"/>
      <c r="PDD46" s="274"/>
      <c r="PDE46" s="274"/>
      <c r="PDF46" s="275"/>
      <c r="PDG46" s="273"/>
      <c r="PDH46" s="274"/>
      <c r="PDI46" s="274"/>
      <c r="PDJ46" s="274"/>
      <c r="PDK46" s="274"/>
      <c r="PDL46" s="274"/>
      <c r="PDM46" s="274"/>
      <c r="PDN46" s="274"/>
      <c r="PDO46" s="274"/>
      <c r="PDP46" s="274"/>
      <c r="PDQ46" s="274"/>
      <c r="PDR46" s="274"/>
      <c r="PDS46" s="274"/>
      <c r="PDT46" s="274"/>
      <c r="PDU46" s="274"/>
      <c r="PDV46" s="274"/>
      <c r="PDW46" s="274"/>
      <c r="PDX46" s="275"/>
      <c r="PDY46" s="273"/>
      <c r="PDZ46" s="274"/>
      <c r="PEA46" s="274"/>
      <c r="PEB46" s="274"/>
      <c r="PEC46" s="274"/>
      <c r="PED46" s="274"/>
      <c r="PEE46" s="274"/>
      <c r="PEF46" s="274"/>
      <c r="PEG46" s="274"/>
      <c r="PEH46" s="274"/>
      <c r="PEI46" s="274"/>
      <c r="PEJ46" s="274"/>
      <c r="PEK46" s="274"/>
      <c r="PEL46" s="274"/>
      <c r="PEM46" s="274"/>
      <c r="PEN46" s="274"/>
      <c r="PEO46" s="274"/>
      <c r="PEP46" s="275"/>
      <c r="PEQ46" s="273"/>
      <c r="PER46" s="274"/>
      <c r="PES46" s="274"/>
      <c r="PET46" s="274"/>
      <c r="PEU46" s="274"/>
      <c r="PEV46" s="274"/>
      <c r="PEW46" s="274"/>
      <c r="PEX46" s="274"/>
      <c r="PEY46" s="274"/>
      <c r="PEZ46" s="274"/>
      <c r="PFA46" s="274"/>
      <c r="PFB46" s="274"/>
      <c r="PFC46" s="274"/>
      <c r="PFD46" s="274"/>
      <c r="PFE46" s="274"/>
      <c r="PFF46" s="274"/>
      <c r="PFG46" s="274"/>
      <c r="PFH46" s="275"/>
      <c r="PFI46" s="273"/>
      <c r="PFJ46" s="274"/>
      <c r="PFK46" s="274"/>
      <c r="PFL46" s="274"/>
      <c r="PFM46" s="274"/>
      <c r="PFN46" s="274"/>
      <c r="PFO46" s="274"/>
      <c r="PFP46" s="274"/>
      <c r="PFQ46" s="274"/>
      <c r="PFR46" s="274"/>
      <c r="PFS46" s="274"/>
      <c r="PFT46" s="274"/>
      <c r="PFU46" s="274"/>
      <c r="PFV46" s="274"/>
      <c r="PFW46" s="274"/>
      <c r="PFX46" s="274"/>
      <c r="PFY46" s="274"/>
      <c r="PFZ46" s="275"/>
      <c r="PGA46" s="273"/>
      <c r="PGB46" s="274"/>
      <c r="PGC46" s="274"/>
      <c r="PGD46" s="274"/>
      <c r="PGE46" s="274"/>
      <c r="PGF46" s="274"/>
      <c r="PGG46" s="274"/>
      <c r="PGH46" s="274"/>
      <c r="PGI46" s="274"/>
      <c r="PGJ46" s="274"/>
      <c r="PGK46" s="274"/>
      <c r="PGL46" s="274"/>
      <c r="PGM46" s="274"/>
      <c r="PGN46" s="274"/>
      <c r="PGO46" s="274"/>
      <c r="PGP46" s="274"/>
      <c r="PGQ46" s="274"/>
      <c r="PGR46" s="275"/>
      <c r="PGS46" s="273"/>
      <c r="PGT46" s="274"/>
      <c r="PGU46" s="274"/>
      <c r="PGV46" s="274"/>
      <c r="PGW46" s="274"/>
      <c r="PGX46" s="274"/>
      <c r="PGY46" s="274"/>
      <c r="PGZ46" s="274"/>
      <c r="PHA46" s="274"/>
      <c r="PHB46" s="274"/>
      <c r="PHC46" s="274"/>
      <c r="PHD46" s="274"/>
      <c r="PHE46" s="274"/>
      <c r="PHF46" s="274"/>
      <c r="PHG46" s="274"/>
      <c r="PHH46" s="274"/>
      <c r="PHI46" s="274"/>
      <c r="PHJ46" s="275"/>
      <c r="PHK46" s="273"/>
      <c r="PHL46" s="274"/>
      <c r="PHM46" s="274"/>
      <c r="PHN46" s="274"/>
      <c r="PHO46" s="274"/>
      <c r="PHP46" s="274"/>
      <c r="PHQ46" s="274"/>
      <c r="PHR46" s="274"/>
      <c r="PHS46" s="274"/>
      <c r="PHT46" s="274"/>
      <c r="PHU46" s="274"/>
      <c r="PHV46" s="274"/>
      <c r="PHW46" s="274"/>
      <c r="PHX46" s="274"/>
      <c r="PHY46" s="274"/>
      <c r="PHZ46" s="274"/>
      <c r="PIA46" s="274"/>
      <c r="PIB46" s="275"/>
      <c r="PIC46" s="273"/>
      <c r="PID46" s="274"/>
      <c r="PIE46" s="274"/>
      <c r="PIF46" s="274"/>
      <c r="PIG46" s="274"/>
      <c r="PIH46" s="274"/>
      <c r="PII46" s="274"/>
      <c r="PIJ46" s="274"/>
      <c r="PIK46" s="274"/>
      <c r="PIL46" s="274"/>
      <c r="PIM46" s="274"/>
      <c r="PIN46" s="274"/>
      <c r="PIO46" s="274"/>
      <c r="PIP46" s="274"/>
      <c r="PIQ46" s="274"/>
      <c r="PIR46" s="274"/>
      <c r="PIS46" s="274"/>
      <c r="PIT46" s="275"/>
      <c r="PIU46" s="273"/>
      <c r="PIV46" s="274"/>
      <c r="PIW46" s="274"/>
      <c r="PIX46" s="274"/>
      <c r="PIY46" s="274"/>
      <c r="PIZ46" s="274"/>
      <c r="PJA46" s="274"/>
      <c r="PJB46" s="274"/>
      <c r="PJC46" s="274"/>
      <c r="PJD46" s="274"/>
      <c r="PJE46" s="274"/>
      <c r="PJF46" s="274"/>
      <c r="PJG46" s="274"/>
      <c r="PJH46" s="274"/>
      <c r="PJI46" s="274"/>
      <c r="PJJ46" s="274"/>
      <c r="PJK46" s="274"/>
      <c r="PJL46" s="275"/>
      <c r="PJM46" s="273"/>
      <c r="PJN46" s="274"/>
      <c r="PJO46" s="274"/>
      <c r="PJP46" s="274"/>
      <c r="PJQ46" s="274"/>
      <c r="PJR46" s="274"/>
      <c r="PJS46" s="274"/>
      <c r="PJT46" s="274"/>
      <c r="PJU46" s="274"/>
      <c r="PJV46" s="274"/>
      <c r="PJW46" s="274"/>
      <c r="PJX46" s="274"/>
      <c r="PJY46" s="274"/>
      <c r="PJZ46" s="274"/>
      <c r="PKA46" s="274"/>
      <c r="PKB46" s="274"/>
      <c r="PKC46" s="274"/>
      <c r="PKD46" s="275"/>
      <c r="PKE46" s="273"/>
      <c r="PKF46" s="274"/>
      <c r="PKG46" s="274"/>
      <c r="PKH46" s="274"/>
      <c r="PKI46" s="274"/>
      <c r="PKJ46" s="274"/>
      <c r="PKK46" s="274"/>
      <c r="PKL46" s="274"/>
      <c r="PKM46" s="274"/>
      <c r="PKN46" s="274"/>
      <c r="PKO46" s="274"/>
      <c r="PKP46" s="274"/>
      <c r="PKQ46" s="274"/>
      <c r="PKR46" s="274"/>
      <c r="PKS46" s="274"/>
      <c r="PKT46" s="274"/>
      <c r="PKU46" s="274"/>
      <c r="PKV46" s="275"/>
      <c r="PKW46" s="273"/>
      <c r="PKX46" s="274"/>
      <c r="PKY46" s="274"/>
      <c r="PKZ46" s="274"/>
      <c r="PLA46" s="274"/>
      <c r="PLB46" s="274"/>
      <c r="PLC46" s="274"/>
      <c r="PLD46" s="274"/>
      <c r="PLE46" s="274"/>
      <c r="PLF46" s="274"/>
      <c r="PLG46" s="274"/>
      <c r="PLH46" s="274"/>
      <c r="PLI46" s="274"/>
      <c r="PLJ46" s="274"/>
      <c r="PLK46" s="274"/>
      <c r="PLL46" s="274"/>
      <c r="PLM46" s="274"/>
      <c r="PLN46" s="275"/>
      <c r="PLO46" s="273"/>
      <c r="PLP46" s="274"/>
      <c r="PLQ46" s="274"/>
      <c r="PLR46" s="274"/>
      <c r="PLS46" s="274"/>
      <c r="PLT46" s="274"/>
      <c r="PLU46" s="274"/>
      <c r="PLV46" s="274"/>
      <c r="PLW46" s="274"/>
      <c r="PLX46" s="274"/>
      <c r="PLY46" s="274"/>
      <c r="PLZ46" s="274"/>
      <c r="PMA46" s="274"/>
      <c r="PMB46" s="274"/>
      <c r="PMC46" s="274"/>
      <c r="PMD46" s="274"/>
      <c r="PME46" s="274"/>
      <c r="PMF46" s="275"/>
      <c r="PMG46" s="273"/>
      <c r="PMH46" s="274"/>
      <c r="PMI46" s="274"/>
      <c r="PMJ46" s="274"/>
      <c r="PMK46" s="274"/>
      <c r="PML46" s="274"/>
      <c r="PMM46" s="274"/>
      <c r="PMN46" s="274"/>
      <c r="PMO46" s="274"/>
      <c r="PMP46" s="274"/>
      <c r="PMQ46" s="274"/>
      <c r="PMR46" s="274"/>
      <c r="PMS46" s="274"/>
      <c r="PMT46" s="274"/>
      <c r="PMU46" s="274"/>
      <c r="PMV46" s="274"/>
      <c r="PMW46" s="274"/>
      <c r="PMX46" s="275"/>
      <c r="PMY46" s="273"/>
      <c r="PMZ46" s="274"/>
      <c r="PNA46" s="274"/>
      <c r="PNB46" s="274"/>
      <c r="PNC46" s="274"/>
      <c r="PND46" s="274"/>
      <c r="PNE46" s="274"/>
      <c r="PNF46" s="274"/>
      <c r="PNG46" s="274"/>
      <c r="PNH46" s="274"/>
      <c r="PNI46" s="274"/>
      <c r="PNJ46" s="274"/>
      <c r="PNK46" s="274"/>
      <c r="PNL46" s="274"/>
      <c r="PNM46" s="274"/>
      <c r="PNN46" s="274"/>
      <c r="PNO46" s="274"/>
      <c r="PNP46" s="275"/>
      <c r="PNQ46" s="273"/>
      <c r="PNR46" s="274"/>
      <c r="PNS46" s="274"/>
      <c r="PNT46" s="274"/>
      <c r="PNU46" s="274"/>
      <c r="PNV46" s="274"/>
      <c r="PNW46" s="274"/>
      <c r="PNX46" s="274"/>
      <c r="PNY46" s="274"/>
      <c r="PNZ46" s="274"/>
      <c r="POA46" s="274"/>
      <c r="POB46" s="274"/>
      <c r="POC46" s="274"/>
      <c r="POD46" s="274"/>
      <c r="POE46" s="274"/>
      <c r="POF46" s="274"/>
      <c r="POG46" s="274"/>
      <c r="POH46" s="275"/>
      <c r="POI46" s="273"/>
      <c r="POJ46" s="274"/>
      <c r="POK46" s="274"/>
      <c r="POL46" s="274"/>
      <c r="POM46" s="274"/>
      <c r="PON46" s="274"/>
      <c r="POO46" s="274"/>
      <c r="POP46" s="274"/>
      <c r="POQ46" s="274"/>
      <c r="POR46" s="274"/>
      <c r="POS46" s="274"/>
      <c r="POT46" s="274"/>
      <c r="POU46" s="274"/>
      <c r="POV46" s="274"/>
      <c r="POW46" s="274"/>
      <c r="POX46" s="274"/>
      <c r="POY46" s="274"/>
      <c r="POZ46" s="275"/>
      <c r="PPA46" s="273"/>
      <c r="PPB46" s="274"/>
      <c r="PPC46" s="274"/>
      <c r="PPD46" s="274"/>
      <c r="PPE46" s="274"/>
      <c r="PPF46" s="274"/>
      <c r="PPG46" s="274"/>
      <c r="PPH46" s="274"/>
      <c r="PPI46" s="274"/>
      <c r="PPJ46" s="274"/>
      <c r="PPK46" s="274"/>
      <c r="PPL46" s="274"/>
      <c r="PPM46" s="274"/>
      <c r="PPN46" s="274"/>
      <c r="PPO46" s="274"/>
      <c r="PPP46" s="274"/>
      <c r="PPQ46" s="274"/>
      <c r="PPR46" s="275"/>
      <c r="PPS46" s="273"/>
      <c r="PPT46" s="274"/>
      <c r="PPU46" s="274"/>
      <c r="PPV46" s="274"/>
      <c r="PPW46" s="274"/>
      <c r="PPX46" s="274"/>
      <c r="PPY46" s="274"/>
      <c r="PPZ46" s="274"/>
      <c r="PQA46" s="274"/>
      <c r="PQB46" s="274"/>
      <c r="PQC46" s="274"/>
      <c r="PQD46" s="274"/>
      <c r="PQE46" s="274"/>
      <c r="PQF46" s="274"/>
      <c r="PQG46" s="274"/>
      <c r="PQH46" s="274"/>
      <c r="PQI46" s="274"/>
      <c r="PQJ46" s="275"/>
      <c r="PQK46" s="273"/>
      <c r="PQL46" s="274"/>
      <c r="PQM46" s="274"/>
      <c r="PQN46" s="274"/>
      <c r="PQO46" s="274"/>
      <c r="PQP46" s="274"/>
      <c r="PQQ46" s="274"/>
      <c r="PQR46" s="274"/>
      <c r="PQS46" s="274"/>
      <c r="PQT46" s="274"/>
      <c r="PQU46" s="274"/>
      <c r="PQV46" s="274"/>
      <c r="PQW46" s="274"/>
      <c r="PQX46" s="274"/>
      <c r="PQY46" s="274"/>
      <c r="PQZ46" s="274"/>
      <c r="PRA46" s="274"/>
      <c r="PRB46" s="275"/>
      <c r="PRC46" s="273"/>
      <c r="PRD46" s="274"/>
      <c r="PRE46" s="274"/>
      <c r="PRF46" s="274"/>
      <c r="PRG46" s="274"/>
      <c r="PRH46" s="274"/>
      <c r="PRI46" s="274"/>
      <c r="PRJ46" s="274"/>
      <c r="PRK46" s="274"/>
      <c r="PRL46" s="274"/>
      <c r="PRM46" s="274"/>
      <c r="PRN46" s="274"/>
      <c r="PRO46" s="274"/>
      <c r="PRP46" s="274"/>
      <c r="PRQ46" s="274"/>
      <c r="PRR46" s="274"/>
      <c r="PRS46" s="274"/>
      <c r="PRT46" s="275"/>
      <c r="PRU46" s="273"/>
      <c r="PRV46" s="274"/>
      <c r="PRW46" s="274"/>
      <c r="PRX46" s="274"/>
      <c r="PRY46" s="274"/>
      <c r="PRZ46" s="274"/>
      <c r="PSA46" s="274"/>
      <c r="PSB46" s="274"/>
      <c r="PSC46" s="274"/>
      <c r="PSD46" s="274"/>
      <c r="PSE46" s="274"/>
      <c r="PSF46" s="274"/>
      <c r="PSG46" s="274"/>
      <c r="PSH46" s="274"/>
      <c r="PSI46" s="274"/>
      <c r="PSJ46" s="274"/>
      <c r="PSK46" s="274"/>
      <c r="PSL46" s="275"/>
      <c r="PSM46" s="273"/>
      <c r="PSN46" s="274"/>
      <c r="PSO46" s="274"/>
      <c r="PSP46" s="274"/>
      <c r="PSQ46" s="274"/>
      <c r="PSR46" s="274"/>
      <c r="PSS46" s="274"/>
      <c r="PST46" s="274"/>
      <c r="PSU46" s="274"/>
      <c r="PSV46" s="274"/>
      <c r="PSW46" s="274"/>
      <c r="PSX46" s="274"/>
      <c r="PSY46" s="274"/>
      <c r="PSZ46" s="274"/>
      <c r="PTA46" s="274"/>
      <c r="PTB46" s="274"/>
      <c r="PTC46" s="274"/>
      <c r="PTD46" s="275"/>
      <c r="PTE46" s="273"/>
      <c r="PTF46" s="274"/>
      <c r="PTG46" s="274"/>
      <c r="PTH46" s="274"/>
      <c r="PTI46" s="274"/>
      <c r="PTJ46" s="274"/>
      <c r="PTK46" s="274"/>
      <c r="PTL46" s="274"/>
      <c r="PTM46" s="274"/>
      <c r="PTN46" s="274"/>
      <c r="PTO46" s="274"/>
      <c r="PTP46" s="274"/>
      <c r="PTQ46" s="274"/>
      <c r="PTR46" s="274"/>
      <c r="PTS46" s="274"/>
      <c r="PTT46" s="274"/>
      <c r="PTU46" s="274"/>
      <c r="PTV46" s="275"/>
      <c r="PTW46" s="273"/>
      <c r="PTX46" s="274"/>
      <c r="PTY46" s="274"/>
      <c r="PTZ46" s="274"/>
      <c r="PUA46" s="274"/>
      <c r="PUB46" s="274"/>
      <c r="PUC46" s="274"/>
      <c r="PUD46" s="274"/>
      <c r="PUE46" s="274"/>
      <c r="PUF46" s="274"/>
      <c r="PUG46" s="274"/>
      <c r="PUH46" s="274"/>
      <c r="PUI46" s="274"/>
      <c r="PUJ46" s="274"/>
      <c r="PUK46" s="274"/>
      <c r="PUL46" s="274"/>
      <c r="PUM46" s="274"/>
      <c r="PUN46" s="275"/>
      <c r="PUO46" s="273"/>
      <c r="PUP46" s="274"/>
      <c r="PUQ46" s="274"/>
      <c r="PUR46" s="274"/>
      <c r="PUS46" s="274"/>
      <c r="PUT46" s="274"/>
      <c r="PUU46" s="274"/>
      <c r="PUV46" s="274"/>
      <c r="PUW46" s="274"/>
      <c r="PUX46" s="274"/>
      <c r="PUY46" s="274"/>
      <c r="PUZ46" s="274"/>
      <c r="PVA46" s="274"/>
      <c r="PVB46" s="274"/>
      <c r="PVC46" s="274"/>
      <c r="PVD46" s="274"/>
      <c r="PVE46" s="274"/>
      <c r="PVF46" s="275"/>
      <c r="PVG46" s="273"/>
      <c r="PVH46" s="274"/>
      <c r="PVI46" s="274"/>
      <c r="PVJ46" s="274"/>
      <c r="PVK46" s="274"/>
      <c r="PVL46" s="274"/>
      <c r="PVM46" s="274"/>
      <c r="PVN46" s="274"/>
      <c r="PVO46" s="274"/>
      <c r="PVP46" s="274"/>
      <c r="PVQ46" s="274"/>
      <c r="PVR46" s="274"/>
      <c r="PVS46" s="274"/>
      <c r="PVT46" s="274"/>
      <c r="PVU46" s="274"/>
      <c r="PVV46" s="274"/>
      <c r="PVW46" s="274"/>
      <c r="PVX46" s="275"/>
      <c r="PVY46" s="273"/>
      <c r="PVZ46" s="274"/>
      <c r="PWA46" s="274"/>
      <c r="PWB46" s="274"/>
      <c r="PWC46" s="274"/>
      <c r="PWD46" s="274"/>
      <c r="PWE46" s="274"/>
      <c r="PWF46" s="274"/>
      <c r="PWG46" s="274"/>
      <c r="PWH46" s="274"/>
      <c r="PWI46" s="274"/>
      <c r="PWJ46" s="274"/>
      <c r="PWK46" s="274"/>
      <c r="PWL46" s="274"/>
      <c r="PWM46" s="274"/>
      <c r="PWN46" s="274"/>
      <c r="PWO46" s="274"/>
      <c r="PWP46" s="275"/>
      <c r="PWQ46" s="273"/>
      <c r="PWR46" s="274"/>
      <c r="PWS46" s="274"/>
      <c r="PWT46" s="274"/>
      <c r="PWU46" s="274"/>
      <c r="PWV46" s="274"/>
      <c r="PWW46" s="274"/>
      <c r="PWX46" s="274"/>
      <c r="PWY46" s="274"/>
      <c r="PWZ46" s="274"/>
      <c r="PXA46" s="274"/>
      <c r="PXB46" s="274"/>
      <c r="PXC46" s="274"/>
      <c r="PXD46" s="274"/>
      <c r="PXE46" s="274"/>
      <c r="PXF46" s="274"/>
      <c r="PXG46" s="274"/>
      <c r="PXH46" s="275"/>
      <c r="PXI46" s="273"/>
      <c r="PXJ46" s="274"/>
      <c r="PXK46" s="274"/>
      <c r="PXL46" s="274"/>
      <c r="PXM46" s="274"/>
      <c r="PXN46" s="274"/>
      <c r="PXO46" s="274"/>
      <c r="PXP46" s="274"/>
      <c r="PXQ46" s="274"/>
      <c r="PXR46" s="274"/>
      <c r="PXS46" s="274"/>
      <c r="PXT46" s="274"/>
      <c r="PXU46" s="274"/>
      <c r="PXV46" s="274"/>
      <c r="PXW46" s="274"/>
      <c r="PXX46" s="274"/>
      <c r="PXY46" s="274"/>
      <c r="PXZ46" s="275"/>
      <c r="PYA46" s="273"/>
      <c r="PYB46" s="274"/>
      <c r="PYC46" s="274"/>
      <c r="PYD46" s="274"/>
      <c r="PYE46" s="274"/>
      <c r="PYF46" s="274"/>
      <c r="PYG46" s="274"/>
      <c r="PYH46" s="274"/>
      <c r="PYI46" s="274"/>
      <c r="PYJ46" s="274"/>
      <c r="PYK46" s="274"/>
      <c r="PYL46" s="274"/>
      <c r="PYM46" s="274"/>
      <c r="PYN46" s="274"/>
      <c r="PYO46" s="274"/>
      <c r="PYP46" s="274"/>
      <c r="PYQ46" s="274"/>
      <c r="PYR46" s="275"/>
      <c r="PYS46" s="273"/>
      <c r="PYT46" s="274"/>
      <c r="PYU46" s="274"/>
      <c r="PYV46" s="274"/>
      <c r="PYW46" s="274"/>
      <c r="PYX46" s="274"/>
      <c r="PYY46" s="274"/>
      <c r="PYZ46" s="274"/>
      <c r="PZA46" s="274"/>
      <c r="PZB46" s="274"/>
      <c r="PZC46" s="274"/>
      <c r="PZD46" s="274"/>
      <c r="PZE46" s="274"/>
      <c r="PZF46" s="274"/>
      <c r="PZG46" s="274"/>
      <c r="PZH46" s="274"/>
      <c r="PZI46" s="274"/>
      <c r="PZJ46" s="275"/>
      <c r="PZK46" s="273"/>
      <c r="PZL46" s="274"/>
      <c r="PZM46" s="274"/>
      <c r="PZN46" s="274"/>
      <c r="PZO46" s="274"/>
      <c r="PZP46" s="274"/>
      <c r="PZQ46" s="274"/>
      <c r="PZR46" s="274"/>
      <c r="PZS46" s="274"/>
      <c r="PZT46" s="274"/>
      <c r="PZU46" s="274"/>
      <c r="PZV46" s="274"/>
      <c r="PZW46" s="274"/>
      <c r="PZX46" s="274"/>
      <c r="PZY46" s="274"/>
      <c r="PZZ46" s="274"/>
      <c r="QAA46" s="274"/>
      <c r="QAB46" s="275"/>
      <c r="QAC46" s="273"/>
      <c r="QAD46" s="274"/>
      <c r="QAE46" s="274"/>
      <c r="QAF46" s="274"/>
      <c r="QAG46" s="274"/>
      <c r="QAH46" s="274"/>
      <c r="QAI46" s="274"/>
      <c r="QAJ46" s="274"/>
      <c r="QAK46" s="274"/>
      <c r="QAL46" s="274"/>
      <c r="QAM46" s="274"/>
      <c r="QAN46" s="274"/>
      <c r="QAO46" s="274"/>
      <c r="QAP46" s="274"/>
      <c r="QAQ46" s="274"/>
      <c r="QAR46" s="274"/>
      <c r="QAS46" s="274"/>
      <c r="QAT46" s="275"/>
      <c r="QAU46" s="273"/>
      <c r="QAV46" s="274"/>
      <c r="QAW46" s="274"/>
      <c r="QAX46" s="274"/>
      <c r="QAY46" s="274"/>
      <c r="QAZ46" s="274"/>
      <c r="QBA46" s="274"/>
      <c r="QBB46" s="274"/>
      <c r="QBC46" s="274"/>
      <c r="QBD46" s="274"/>
      <c r="QBE46" s="274"/>
      <c r="QBF46" s="274"/>
      <c r="QBG46" s="274"/>
      <c r="QBH46" s="274"/>
      <c r="QBI46" s="274"/>
      <c r="QBJ46" s="274"/>
      <c r="QBK46" s="274"/>
      <c r="QBL46" s="275"/>
      <c r="QBM46" s="273"/>
      <c r="QBN46" s="274"/>
      <c r="QBO46" s="274"/>
      <c r="QBP46" s="274"/>
      <c r="QBQ46" s="274"/>
      <c r="QBR46" s="274"/>
      <c r="QBS46" s="274"/>
      <c r="QBT46" s="274"/>
      <c r="QBU46" s="274"/>
      <c r="QBV46" s="274"/>
      <c r="QBW46" s="274"/>
      <c r="QBX46" s="274"/>
      <c r="QBY46" s="274"/>
      <c r="QBZ46" s="274"/>
      <c r="QCA46" s="274"/>
      <c r="QCB46" s="274"/>
      <c r="QCC46" s="274"/>
      <c r="QCD46" s="275"/>
      <c r="QCE46" s="273"/>
      <c r="QCF46" s="274"/>
      <c r="QCG46" s="274"/>
      <c r="QCH46" s="274"/>
      <c r="QCI46" s="274"/>
      <c r="QCJ46" s="274"/>
      <c r="QCK46" s="274"/>
      <c r="QCL46" s="274"/>
      <c r="QCM46" s="274"/>
      <c r="QCN46" s="274"/>
      <c r="QCO46" s="274"/>
      <c r="QCP46" s="274"/>
      <c r="QCQ46" s="274"/>
      <c r="QCR46" s="274"/>
      <c r="QCS46" s="274"/>
      <c r="QCT46" s="274"/>
      <c r="QCU46" s="274"/>
      <c r="QCV46" s="275"/>
      <c r="QCW46" s="273"/>
      <c r="QCX46" s="274"/>
      <c r="QCY46" s="274"/>
      <c r="QCZ46" s="274"/>
      <c r="QDA46" s="274"/>
      <c r="QDB46" s="274"/>
      <c r="QDC46" s="274"/>
      <c r="QDD46" s="274"/>
      <c r="QDE46" s="274"/>
      <c r="QDF46" s="274"/>
      <c r="QDG46" s="274"/>
      <c r="QDH46" s="274"/>
      <c r="QDI46" s="274"/>
      <c r="QDJ46" s="274"/>
      <c r="QDK46" s="274"/>
      <c r="QDL46" s="274"/>
      <c r="QDM46" s="274"/>
      <c r="QDN46" s="275"/>
      <c r="QDO46" s="273"/>
      <c r="QDP46" s="274"/>
      <c r="QDQ46" s="274"/>
      <c r="QDR46" s="274"/>
      <c r="QDS46" s="274"/>
      <c r="QDT46" s="274"/>
      <c r="QDU46" s="274"/>
      <c r="QDV46" s="274"/>
      <c r="QDW46" s="274"/>
      <c r="QDX46" s="274"/>
      <c r="QDY46" s="274"/>
      <c r="QDZ46" s="274"/>
      <c r="QEA46" s="274"/>
      <c r="QEB46" s="274"/>
      <c r="QEC46" s="274"/>
      <c r="QED46" s="274"/>
      <c r="QEE46" s="274"/>
      <c r="QEF46" s="275"/>
      <c r="QEG46" s="273"/>
      <c r="QEH46" s="274"/>
      <c r="QEI46" s="274"/>
      <c r="QEJ46" s="274"/>
      <c r="QEK46" s="274"/>
      <c r="QEL46" s="274"/>
      <c r="QEM46" s="274"/>
      <c r="QEN46" s="274"/>
      <c r="QEO46" s="274"/>
      <c r="QEP46" s="274"/>
      <c r="QEQ46" s="274"/>
      <c r="QER46" s="274"/>
      <c r="QES46" s="274"/>
      <c r="QET46" s="274"/>
      <c r="QEU46" s="274"/>
      <c r="QEV46" s="274"/>
      <c r="QEW46" s="274"/>
      <c r="QEX46" s="275"/>
      <c r="QEY46" s="273"/>
      <c r="QEZ46" s="274"/>
      <c r="QFA46" s="274"/>
      <c r="QFB46" s="274"/>
      <c r="QFC46" s="274"/>
      <c r="QFD46" s="274"/>
      <c r="QFE46" s="274"/>
      <c r="QFF46" s="274"/>
      <c r="QFG46" s="274"/>
      <c r="QFH46" s="274"/>
      <c r="QFI46" s="274"/>
      <c r="QFJ46" s="274"/>
      <c r="QFK46" s="274"/>
      <c r="QFL46" s="274"/>
      <c r="QFM46" s="274"/>
      <c r="QFN46" s="274"/>
      <c r="QFO46" s="274"/>
      <c r="QFP46" s="275"/>
      <c r="QFQ46" s="273"/>
      <c r="QFR46" s="274"/>
      <c r="QFS46" s="274"/>
      <c r="QFT46" s="274"/>
      <c r="QFU46" s="274"/>
      <c r="QFV46" s="274"/>
      <c r="QFW46" s="274"/>
      <c r="QFX46" s="274"/>
      <c r="QFY46" s="274"/>
      <c r="QFZ46" s="274"/>
      <c r="QGA46" s="274"/>
      <c r="QGB46" s="274"/>
      <c r="QGC46" s="274"/>
      <c r="QGD46" s="274"/>
      <c r="QGE46" s="274"/>
      <c r="QGF46" s="274"/>
      <c r="QGG46" s="274"/>
      <c r="QGH46" s="275"/>
      <c r="QGI46" s="273"/>
      <c r="QGJ46" s="274"/>
      <c r="QGK46" s="274"/>
      <c r="QGL46" s="274"/>
      <c r="QGM46" s="274"/>
      <c r="QGN46" s="274"/>
      <c r="QGO46" s="274"/>
      <c r="QGP46" s="274"/>
      <c r="QGQ46" s="274"/>
      <c r="QGR46" s="274"/>
      <c r="QGS46" s="274"/>
      <c r="QGT46" s="274"/>
      <c r="QGU46" s="274"/>
      <c r="QGV46" s="274"/>
      <c r="QGW46" s="274"/>
      <c r="QGX46" s="274"/>
      <c r="QGY46" s="274"/>
      <c r="QGZ46" s="275"/>
      <c r="QHA46" s="273"/>
      <c r="QHB46" s="274"/>
      <c r="QHC46" s="274"/>
      <c r="QHD46" s="274"/>
      <c r="QHE46" s="274"/>
      <c r="QHF46" s="274"/>
      <c r="QHG46" s="274"/>
      <c r="QHH46" s="274"/>
      <c r="QHI46" s="274"/>
      <c r="QHJ46" s="274"/>
      <c r="QHK46" s="274"/>
      <c r="QHL46" s="274"/>
      <c r="QHM46" s="274"/>
      <c r="QHN46" s="274"/>
      <c r="QHO46" s="274"/>
      <c r="QHP46" s="274"/>
      <c r="QHQ46" s="274"/>
      <c r="QHR46" s="275"/>
      <c r="QHS46" s="273"/>
      <c r="QHT46" s="274"/>
      <c r="QHU46" s="274"/>
      <c r="QHV46" s="274"/>
      <c r="QHW46" s="274"/>
      <c r="QHX46" s="274"/>
      <c r="QHY46" s="274"/>
      <c r="QHZ46" s="274"/>
      <c r="QIA46" s="274"/>
      <c r="QIB46" s="274"/>
      <c r="QIC46" s="274"/>
      <c r="QID46" s="274"/>
      <c r="QIE46" s="274"/>
      <c r="QIF46" s="274"/>
      <c r="QIG46" s="274"/>
      <c r="QIH46" s="274"/>
      <c r="QII46" s="274"/>
      <c r="QIJ46" s="275"/>
      <c r="QIK46" s="273"/>
      <c r="QIL46" s="274"/>
      <c r="QIM46" s="274"/>
      <c r="QIN46" s="274"/>
      <c r="QIO46" s="274"/>
      <c r="QIP46" s="274"/>
      <c r="QIQ46" s="274"/>
      <c r="QIR46" s="274"/>
      <c r="QIS46" s="274"/>
      <c r="QIT46" s="274"/>
      <c r="QIU46" s="274"/>
      <c r="QIV46" s="274"/>
      <c r="QIW46" s="274"/>
      <c r="QIX46" s="274"/>
      <c r="QIY46" s="274"/>
      <c r="QIZ46" s="274"/>
      <c r="QJA46" s="274"/>
      <c r="QJB46" s="275"/>
      <c r="QJC46" s="273"/>
      <c r="QJD46" s="274"/>
      <c r="QJE46" s="274"/>
      <c r="QJF46" s="274"/>
      <c r="QJG46" s="274"/>
      <c r="QJH46" s="274"/>
      <c r="QJI46" s="274"/>
      <c r="QJJ46" s="274"/>
      <c r="QJK46" s="274"/>
      <c r="QJL46" s="274"/>
      <c r="QJM46" s="274"/>
      <c r="QJN46" s="274"/>
      <c r="QJO46" s="274"/>
      <c r="QJP46" s="274"/>
      <c r="QJQ46" s="274"/>
      <c r="QJR46" s="274"/>
      <c r="QJS46" s="274"/>
      <c r="QJT46" s="275"/>
      <c r="QJU46" s="273"/>
      <c r="QJV46" s="274"/>
      <c r="QJW46" s="274"/>
      <c r="QJX46" s="274"/>
      <c r="QJY46" s="274"/>
      <c r="QJZ46" s="274"/>
      <c r="QKA46" s="274"/>
      <c r="QKB46" s="274"/>
      <c r="QKC46" s="274"/>
      <c r="QKD46" s="274"/>
      <c r="QKE46" s="274"/>
      <c r="QKF46" s="274"/>
      <c r="QKG46" s="274"/>
      <c r="QKH46" s="274"/>
      <c r="QKI46" s="274"/>
      <c r="QKJ46" s="274"/>
      <c r="QKK46" s="274"/>
      <c r="QKL46" s="275"/>
      <c r="QKM46" s="273"/>
      <c r="QKN46" s="274"/>
      <c r="QKO46" s="274"/>
      <c r="QKP46" s="274"/>
      <c r="QKQ46" s="274"/>
      <c r="QKR46" s="274"/>
      <c r="QKS46" s="274"/>
      <c r="QKT46" s="274"/>
      <c r="QKU46" s="274"/>
      <c r="QKV46" s="274"/>
      <c r="QKW46" s="274"/>
      <c r="QKX46" s="274"/>
      <c r="QKY46" s="274"/>
      <c r="QKZ46" s="274"/>
      <c r="QLA46" s="274"/>
      <c r="QLB46" s="274"/>
      <c r="QLC46" s="274"/>
      <c r="QLD46" s="275"/>
      <c r="QLE46" s="273"/>
      <c r="QLF46" s="274"/>
      <c r="QLG46" s="274"/>
      <c r="QLH46" s="274"/>
      <c r="QLI46" s="274"/>
      <c r="QLJ46" s="274"/>
      <c r="QLK46" s="274"/>
      <c r="QLL46" s="274"/>
      <c r="QLM46" s="274"/>
      <c r="QLN46" s="274"/>
      <c r="QLO46" s="274"/>
      <c r="QLP46" s="274"/>
      <c r="QLQ46" s="274"/>
      <c r="QLR46" s="274"/>
      <c r="QLS46" s="274"/>
      <c r="QLT46" s="274"/>
      <c r="QLU46" s="274"/>
      <c r="QLV46" s="275"/>
      <c r="QLW46" s="273"/>
      <c r="QLX46" s="274"/>
      <c r="QLY46" s="274"/>
      <c r="QLZ46" s="274"/>
      <c r="QMA46" s="274"/>
      <c r="QMB46" s="274"/>
      <c r="QMC46" s="274"/>
      <c r="QMD46" s="274"/>
      <c r="QME46" s="274"/>
      <c r="QMF46" s="274"/>
      <c r="QMG46" s="274"/>
      <c r="QMH46" s="274"/>
      <c r="QMI46" s="274"/>
      <c r="QMJ46" s="274"/>
      <c r="QMK46" s="274"/>
      <c r="QML46" s="274"/>
      <c r="QMM46" s="274"/>
      <c r="QMN46" s="275"/>
      <c r="QMO46" s="273"/>
      <c r="QMP46" s="274"/>
      <c r="QMQ46" s="274"/>
      <c r="QMR46" s="274"/>
      <c r="QMS46" s="274"/>
      <c r="QMT46" s="274"/>
      <c r="QMU46" s="274"/>
      <c r="QMV46" s="274"/>
      <c r="QMW46" s="274"/>
      <c r="QMX46" s="274"/>
      <c r="QMY46" s="274"/>
      <c r="QMZ46" s="274"/>
      <c r="QNA46" s="274"/>
      <c r="QNB46" s="274"/>
      <c r="QNC46" s="274"/>
      <c r="QND46" s="274"/>
      <c r="QNE46" s="274"/>
      <c r="QNF46" s="275"/>
      <c r="QNG46" s="273"/>
      <c r="QNH46" s="274"/>
      <c r="QNI46" s="274"/>
      <c r="QNJ46" s="274"/>
      <c r="QNK46" s="274"/>
      <c r="QNL46" s="274"/>
      <c r="QNM46" s="274"/>
      <c r="QNN46" s="274"/>
      <c r="QNO46" s="274"/>
      <c r="QNP46" s="274"/>
      <c r="QNQ46" s="274"/>
      <c r="QNR46" s="274"/>
      <c r="QNS46" s="274"/>
      <c r="QNT46" s="274"/>
      <c r="QNU46" s="274"/>
      <c r="QNV46" s="274"/>
      <c r="QNW46" s="274"/>
      <c r="QNX46" s="275"/>
      <c r="QNY46" s="273"/>
      <c r="QNZ46" s="274"/>
      <c r="QOA46" s="274"/>
      <c r="QOB46" s="274"/>
      <c r="QOC46" s="274"/>
      <c r="QOD46" s="274"/>
      <c r="QOE46" s="274"/>
      <c r="QOF46" s="274"/>
      <c r="QOG46" s="274"/>
      <c r="QOH46" s="274"/>
      <c r="QOI46" s="274"/>
      <c r="QOJ46" s="274"/>
      <c r="QOK46" s="274"/>
      <c r="QOL46" s="274"/>
      <c r="QOM46" s="274"/>
      <c r="QON46" s="274"/>
      <c r="QOO46" s="274"/>
      <c r="QOP46" s="275"/>
      <c r="QOQ46" s="273"/>
      <c r="QOR46" s="274"/>
      <c r="QOS46" s="274"/>
      <c r="QOT46" s="274"/>
      <c r="QOU46" s="274"/>
      <c r="QOV46" s="274"/>
      <c r="QOW46" s="274"/>
      <c r="QOX46" s="274"/>
      <c r="QOY46" s="274"/>
      <c r="QOZ46" s="274"/>
      <c r="QPA46" s="274"/>
      <c r="QPB46" s="274"/>
      <c r="QPC46" s="274"/>
      <c r="QPD46" s="274"/>
      <c r="QPE46" s="274"/>
      <c r="QPF46" s="274"/>
      <c r="QPG46" s="274"/>
      <c r="QPH46" s="275"/>
      <c r="QPI46" s="273"/>
      <c r="QPJ46" s="274"/>
      <c r="QPK46" s="274"/>
      <c r="QPL46" s="274"/>
      <c r="QPM46" s="274"/>
      <c r="QPN46" s="274"/>
      <c r="QPO46" s="274"/>
      <c r="QPP46" s="274"/>
      <c r="QPQ46" s="274"/>
      <c r="QPR46" s="274"/>
      <c r="QPS46" s="274"/>
      <c r="QPT46" s="274"/>
      <c r="QPU46" s="274"/>
      <c r="QPV46" s="274"/>
      <c r="QPW46" s="274"/>
      <c r="QPX46" s="274"/>
      <c r="QPY46" s="274"/>
      <c r="QPZ46" s="275"/>
      <c r="QQA46" s="273"/>
      <c r="QQB46" s="274"/>
      <c r="QQC46" s="274"/>
      <c r="QQD46" s="274"/>
      <c r="QQE46" s="274"/>
      <c r="QQF46" s="274"/>
      <c r="QQG46" s="274"/>
      <c r="QQH46" s="274"/>
      <c r="QQI46" s="274"/>
      <c r="QQJ46" s="274"/>
      <c r="QQK46" s="274"/>
      <c r="QQL46" s="274"/>
      <c r="QQM46" s="274"/>
      <c r="QQN46" s="274"/>
      <c r="QQO46" s="274"/>
      <c r="QQP46" s="274"/>
      <c r="QQQ46" s="274"/>
      <c r="QQR46" s="275"/>
      <c r="QQS46" s="273"/>
      <c r="QQT46" s="274"/>
      <c r="QQU46" s="274"/>
      <c r="QQV46" s="274"/>
      <c r="QQW46" s="274"/>
      <c r="QQX46" s="274"/>
      <c r="QQY46" s="274"/>
      <c r="QQZ46" s="274"/>
      <c r="QRA46" s="274"/>
      <c r="QRB46" s="274"/>
      <c r="QRC46" s="274"/>
      <c r="QRD46" s="274"/>
      <c r="QRE46" s="274"/>
      <c r="QRF46" s="274"/>
      <c r="QRG46" s="274"/>
      <c r="QRH46" s="274"/>
      <c r="QRI46" s="274"/>
      <c r="QRJ46" s="275"/>
      <c r="QRK46" s="273"/>
      <c r="QRL46" s="274"/>
      <c r="QRM46" s="274"/>
      <c r="QRN46" s="274"/>
      <c r="QRO46" s="274"/>
      <c r="QRP46" s="274"/>
      <c r="QRQ46" s="274"/>
      <c r="QRR46" s="274"/>
      <c r="QRS46" s="274"/>
      <c r="QRT46" s="274"/>
      <c r="QRU46" s="274"/>
      <c r="QRV46" s="274"/>
      <c r="QRW46" s="274"/>
      <c r="QRX46" s="274"/>
      <c r="QRY46" s="274"/>
      <c r="QRZ46" s="274"/>
      <c r="QSA46" s="274"/>
      <c r="QSB46" s="275"/>
      <c r="QSC46" s="273"/>
      <c r="QSD46" s="274"/>
      <c r="QSE46" s="274"/>
      <c r="QSF46" s="274"/>
      <c r="QSG46" s="274"/>
      <c r="QSH46" s="274"/>
      <c r="QSI46" s="274"/>
      <c r="QSJ46" s="274"/>
      <c r="QSK46" s="274"/>
      <c r="QSL46" s="274"/>
      <c r="QSM46" s="274"/>
      <c r="QSN46" s="274"/>
      <c r="QSO46" s="274"/>
      <c r="QSP46" s="274"/>
      <c r="QSQ46" s="274"/>
      <c r="QSR46" s="274"/>
      <c r="QSS46" s="274"/>
      <c r="QST46" s="275"/>
      <c r="QSU46" s="273"/>
      <c r="QSV46" s="274"/>
      <c r="QSW46" s="274"/>
      <c r="QSX46" s="274"/>
      <c r="QSY46" s="274"/>
      <c r="QSZ46" s="274"/>
      <c r="QTA46" s="274"/>
      <c r="QTB46" s="274"/>
      <c r="QTC46" s="274"/>
      <c r="QTD46" s="274"/>
      <c r="QTE46" s="274"/>
      <c r="QTF46" s="274"/>
      <c r="QTG46" s="274"/>
      <c r="QTH46" s="274"/>
      <c r="QTI46" s="274"/>
      <c r="QTJ46" s="274"/>
      <c r="QTK46" s="274"/>
      <c r="QTL46" s="275"/>
      <c r="QTM46" s="273"/>
      <c r="QTN46" s="274"/>
      <c r="QTO46" s="274"/>
      <c r="QTP46" s="274"/>
      <c r="QTQ46" s="274"/>
      <c r="QTR46" s="274"/>
      <c r="QTS46" s="274"/>
      <c r="QTT46" s="274"/>
      <c r="QTU46" s="274"/>
      <c r="QTV46" s="274"/>
      <c r="QTW46" s="274"/>
      <c r="QTX46" s="274"/>
      <c r="QTY46" s="274"/>
      <c r="QTZ46" s="274"/>
      <c r="QUA46" s="274"/>
      <c r="QUB46" s="274"/>
      <c r="QUC46" s="274"/>
      <c r="QUD46" s="275"/>
      <c r="QUE46" s="273"/>
      <c r="QUF46" s="274"/>
      <c r="QUG46" s="274"/>
      <c r="QUH46" s="274"/>
      <c r="QUI46" s="274"/>
      <c r="QUJ46" s="274"/>
      <c r="QUK46" s="274"/>
      <c r="QUL46" s="274"/>
      <c r="QUM46" s="274"/>
      <c r="QUN46" s="274"/>
      <c r="QUO46" s="274"/>
      <c r="QUP46" s="274"/>
      <c r="QUQ46" s="274"/>
      <c r="QUR46" s="274"/>
      <c r="QUS46" s="274"/>
      <c r="QUT46" s="274"/>
      <c r="QUU46" s="274"/>
      <c r="QUV46" s="275"/>
      <c r="QUW46" s="273"/>
      <c r="QUX46" s="274"/>
      <c r="QUY46" s="274"/>
      <c r="QUZ46" s="274"/>
      <c r="QVA46" s="274"/>
      <c r="QVB46" s="274"/>
      <c r="QVC46" s="274"/>
      <c r="QVD46" s="274"/>
      <c r="QVE46" s="274"/>
      <c r="QVF46" s="274"/>
      <c r="QVG46" s="274"/>
      <c r="QVH46" s="274"/>
      <c r="QVI46" s="274"/>
      <c r="QVJ46" s="274"/>
      <c r="QVK46" s="274"/>
      <c r="QVL46" s="274"/>
      <c r="QVM46" s="274"/>
      <c r="QVN46" s="275"/>
      <c r="QVO46" s="273"/>
      <c r="QVP46" s="274"/>
      <c r="QVQ46" s="274"/>
      <c r="QVR46" s="274"/>
      <c r="QVS46" s="274"/>
      <c r="QVT46" s="274"/>
      <c r="QVU46" s="274"/>
      <c r="QVV46" s="274"/>
      <c r="QVW46" s="274"/>
      <c r="QVX46" s="274"/>
      <c r="QVY46" s="274"/>
      <c r="QVZ46" s="274"/>
      <c r="QWA46" s="274"/>
      <c r="QWB46" s="274"/>
      <c r="QWC46" s="274"/>
      <c r="QWD46" s="274"/>
      <c r="QWE46" s="274"/>
      <c r="QWF46" s="275"/>
      <c r="QWG46" s="273"/>
      <c r="QWH46" s="274"/>
      <c r="QWI46" s="274"/>
      <c r="QWJ46" s="274"/>
      <c r="QWK46" s="274"/>
      <c r="QWL46" s="274"/>
      <c r="QWM46" s="274"/>
      <c r="QWN46" s="274"/>
      <c r="QWO46" s="274"/>
      <c r="QWP46" s="274"/>
      <c r="QWQ46" s="274"/>
      <c r="QWR46" s="274"/>
      <c r="QWS46" s="274"/>
      <c r="QWT46" s="274"/>
      <c r="QWU46" s="274"/>
      <c r="QWV46" s="274"/>
      <c r="QWW46" s="274"/>
      <c r="QWX46" s="275"/>
      <c r="QWY46" s="273"/>
      <c r="QWZ46" s="274"/>
      <c r="QXA46" s="274"/>
      <c r="QXB46" s="274"/>
      <c r="QXC46" s="274"/>
      <c r="QXD46" s="274"/>
      <c r="QXE46" s="274"/>
      <c r="QXF46" s="274"/>
      <c r="QXG46" s="274"/>
      <c r="QXH46" s="274"/>
      <c r="QXI46" s="274"/>
      <c r="QXJ46" s="274"/>
      <c r="QXK46" s="274"/>
      <c r="QXL46" s="274"/>
      <c r="QXM46" s="274"/>
      <c r="QXN46" s="274"/>
      <c r="QXO46" s="274"/>
      <c r="QXP46" s="275"/>
      <c r="QXQ46" s="273"/>
      <c r="QXR46" s="274"/>
      <c r="QXS46" s="274"/>
      <c r="QXT46" s="274"/>
      <c r="QXU46" s="274"/>
      <c r="QXV46" s="274"/>
      <c r="QXW46" s="274"/>
      <c r="QXX46" s="274"/>
      <c r="QXY46" s="274"/>
      <c r="QXZ46" s="274"/>
      <c r="QYA46" s="274"/>
      <c r="QYB46" s="274"/>
      <c r="QYC46" s="274"/>
      <c r="QYD46" s="274"/>
      <c r="QYE46" s="274"/>
      <c r="QYF46" s="274"/>
      <c r="QYG46" s="274"/>
      <c r="QYH46" s="275"/>
      <c r="QYI46" s="273"/>
      <c r="QYJ46" s="274"/>
      <c r="QYK46" s="274"/>
      <c r="QYL46" s="274"/>
      <c r="QYM46" s="274"/>
      <c r="QYN46" s="274"/>
      <c r="QYO46" s="274"/>
      <c r="QYP46" s="274"/>
      <c r="QYQ46" s="274"/>
      <c r="QYR46" s="274"/>
      <c r="QYS46" s="274"/>
      <c r="QYT46" s="274"/>
      <c r="QYU46" s="274"/>
      <c r="QYV46" s="274"/>
      <c r="QYW46" s="274"/>
      <c r="QYX46" s="274"/>
      <c r="QYY46" s="274"/>
      <c r="QYZ46" s="275"/>
      <c r="QZA46" s="273"/>
      <c r="QZB46" s="274"/>
      <c r="QZC46" s="274"/>
      <c r="QZD46" s="274"/>
      <c r="QZE46" s="274"/>
      <c r="QZF46" s="274"/>
      <c r="QZG46" s="274"/>
      <c r="QZH46" s="274"/>
      <c r="QZI46" s="274"/>
      <c r="QZJ46" s="274"/>
      <c r="QZK46" s="274"/>
      <c r="QZL46" s="274"/>
      <c r="QZM46" s="274"/>
      <c r="QZN46" s="274"/>
      <c r="QZO46" s="274"/>
      <c r="QZP46" s="274"/>
      <c r="QZQ46" s="274"/>
      <c r="QZR46" s="275"/>
      <c r="QZS46" s="273"/>
      <c r="QZT46" s="274"/>
      <c r="QZU46" s="274"/>
      <c r="QZV46" s="274"/>
      <c r="QZW46" s="274"/>
      <c r="QZX46" s="274"/>
      <c r="QZY46" s="274"/>
      <c r="QZZ46" s="274"/>
      <c r="RAA46" s="274"/>
      <c r="RAB46" s="274"/>
      <c r="RAC46" s="274"/>
      <c r="RAD46" s="274"/>
      <c r="RAE46" s="274"/>
      <c r="RAF46" s="274"/>
      <c r="RAG46" s="274"/>
      <c r="RAH46" s="274"/>
      <c r="RAI46" s="274"/>
      <c r="RAJ46" s="275"/>
      <c r="RAK46" s="273"/>
      <c r="RAL46" s="274"/>
      <c r="RAM46" s="274"/>
      <c r="RAN46" s="274"/>
      <c r="RAO46" s="274"/>
      <c r="RAP46" s="274"/>
      <c r="RAQ46" s="274"/>
      <c r="RAR46" s="274"/>
      <c r="RAS46" s="274"/>
      <c r="RAT46" s="274"/>
      <c r="RAU46" s="274"/>
      <c r="RAV46" s="274"/>
      <c r="RAW46" s="274"/>
      <c r="RAX46" s="274"/>
      <c r="RAY46" s="274"/>
      <c r="RAZ46" s="274"/>
      <c r="RBA46" s="274"/>
      <c r="RBB46" s="275"/>
      <c r="RBC46" s="273"/>
      <c r="RBD46" s="274"/>
      <c r="RBE46" s="274"/>
      <c r="RBF46" s="274"/>
      <c r="RBG46" s="274"/>
      <c r="RBH46" s="274"/>
      <c r="RBI46" s="274"/>
      <c r="RBJ46" s="274"/>
      <c r="RBK46" s="274"/>
      <c r="RBL46" s="274"/>
      <c r="RBM46" s="274"/>
      <c r="RBN46" s="274"/>
      <c r="RBO46" s="274"/>
      <c r="RBP46" s="274"/>
      <c r="RBQ46" s="274"/>
      <c r="RBR46" s="274"/>
      <c r="RBS46" s="274"/>
      <c r="RBT46" s="275"/>
      <c r="RBU46" s="273"/>
      <c r="RBV46" s="274"/>
      <c r="RBW46" s="274"/>
      <c r="RBX46" s="274"/>
      <c r="RBY46" s="274"/>
      <c r="RBZ46" s="274"/>
      <c r="RCA46" s="274"/>
      <c r="RCB46" s="274"/>
      <c r="RCC46" s="274"/>
      <c r="RCD46" s="274"/>
      <c r="RCE46" s="274"/>
      <c r="RCF46" s="274"/>
      <c r="RCG46" s="274"/>
      <c r="RCH46" s="274"/>
      <c r="RCI46" s="274"/>
      <c r="RCJ46" s="274"/>
      <c r="RCK46" s="274"/>
      <c r="RCL46" s="275"/>
      <c r="RCM46" s="273"/>
      <c r="RCN46" s="274"/>
      <c r="RCO46" s="274"/>
      <c r="RCP46" s="274"/>
      <c r="RCQ46" s="274"/>
      <c r="RCR46" s="274"/>
      <c r="RCS46" s="274"/>
      <c r="RCT46" s="274"/>
      <c r="RCU46" s="274"/>
      <c r="RCV46" s="274"/>
      <c r="RCW46" s="274"/>
      <c r="RCX46" s="274"/>
      <c r="RCY46" s="274"/>
      <c r="RCZ46" s="274"/>
      <c r="RDA46" s="274"/>
      <c r="RDB46" s="274"/>
      <c r="RDC46" s="274"/>
      <c r="RDD46" s="275"/>
      <c r="RDE46" s="273"/>
      <c r="RDF46" s="274"/>
      <c r="RDG46" s="274"/>
      <c r="RDH46" s="274"/>
      <c r="RDI46" s="274"/>
      <c r="RDJ46" s="274"/>
      <c r="RDK46" s="274"/>
      <c r="RDL46" s="274"/>
      <c r="RDM46" s="274"/>
      <c r="RDN46" s="274"/>
      <c r="RDO46" s="274"/>
      <c r="RDP46" s="274"/>
      <c r="RDQ46" s="274"/>
      <c r="RDR46" s="274"/>
      <c r="RDS46" s="274"/>
      <c r="RDT46" s="274"/>
      <c r="RDU46" s="274"/>
      <c r="RDV46" s="275"/>
      <c r="RDW46" s="273"/>
      <c r="RDX46" s="274"/>
      <c r="RDY46" s="274"/>
      <c r="RDZ46" s="274"/>
      <c r="REA46" s="274"/>
      <c r="REB46" s="274"/>
      <c r="REC46" s="274"/>
      <c r="RED46" s="274"/>
      <c r="REE46" s="274"/>
      <c r="REF46" s="274"/>
      <c r="REG46" s="274"/>
      <c r="REH46" s="274"/>
      <c r="REI46" s="274"/>
      <c r="REJ46" s="274"/>
      <c r="REK46" s="274"/>
      <c r="REL46" s="274"/>
      <c r="REM46" s="274"/>
      <c r="REN46" s="275"/>
      <c r="REO46" s="273"/>
      <c r="REP46" s="274"/>
      <c r="REQ46" s="274"/>
      <c r="RER46" s="274"/>
      <c r="RES46" s="274"/>
      <c r="RET46" s="274"/>
      <c r="REU46" s="274"/>
      <c r="REV46" s="274"/>
      <c r="REW46" s="274"/>
      <c r="REX46" s="274"/>
      <c r="REY46" s="274"/>
      <c r="REZ46" s="274"/>
      <c r="RFA46" s="274"/>
      <c r="RFB46" s="274"/>
      <c r="RFC46" s="274"/>
      <c r="RFD46" s="274"/>
      <c r="RFE46" s="274"/>
      <c r="RFF46" s="275"/>
      <c r="RFG46" s="273"/>
      <c r="RFH46" s="274"/>
      <c r="RFI46" s="274"/>
      <c r="RFJ46" s="274"/>
      <c r="RFK46" s="274"/>
      <c r="RFL46" s="274"/>
      <c r="RFM46" s="274"/>
      <c r="RFN46" s="274"/>
      <c r="RFO46" s="274"/>
      <c r="RFP46" s="274"/>
      <c r="RFQ46" s="274"/>
      <c r="RFR46" s="274"/>
      <c r="RFS46" s="274"/>
      <c r="RFT46" s="274"/>
      <c r="RFU46" s="274"/>
      <c r="RFV46" s="274"/>
      <c r="RFW46" s="274"/>
      <c r="RFX46" s="275"/>
      <c r="RFY46" s="273"/>
      <c r="RFZ46" s="274"/>
      <c r="RGA46" s="274"/>
      <c r="RGB46" s="274"/>
      <c r="RGC46" s="274"/>
      <c r="RGD46" s="274"/>
      <c r="RGE46" s="274"/>
      <c r="RGF46" s="274"/>
      <c r="RGG46" s="274"/>
      <c r="RGH46" s="274"/>
      <c r="RGI46" s="274"/>
      <c r="RGJ46" s="274"/>
      <c r="RGK46" s="274"/>
      <c r="RGL46" s="274"/>
      <c r="RGM46" s="274"/>
      <c r="RGN46" s="274"/>
      <c r="RGO46" s="274"/>
      <c r="RGP46" s="275"/>
      <c r="RGQ46" s="273"/>
      <c r="RGR46" s="274"/>
      <c r="RGS46" s="274"/>
      <c r="RGT46" s="274"/>
      <c r="RGU46" s="274"/>
      <c r="RGV46" s="274"/>
      <c r="RGW46" s="274"/>
      <c r="RGX46" s="274"/>
      <c r="RGY46" s="274"/>
      <c r="RGZ46" s="274"/>
      <c r="RHA46" s="274"/>
      <c r="RHB46" s="274"/>
      <c r="RHC46" s="274"/>
      <c r="RHD46" s="274"/>
      <c r="RHE46" s="274"/>
      <c r="RHF46" s="274"/>
      <c r="RHG46" s="274"/>
      <c r="RHH46" s="275"/>
      <c r="RHI46" s="273"/>
      <c r="RHJ46" s="274"/>
      <c r="RHK46" s="274"/>
      <c r="RHL46" s="274"/>
      <c r="RHM46" s="274"/>
      <c r="RHN46" s="274"/>
      <c r="RHO46" s="274"/>
      <c r="RHP46" s="274"/>
      <c r="RHQ46" s="274"/>
      <c r="RHR46" s="274"/>
      <c r="RHS46" s="274"/>
      <c r="RHT46" s="274"/>
      <c r="RHU46" s="274"/>
      <c r="RHV46" s="274"/>
      <c r="RHW46" s="274"/>
      <c r="RHX46" s="274"/>
      <c r="RHY46" s="274"/>
      <c r="RHZ46" s="275"/>
      <c r="RIA46" s="273"/>
      <c r="RIB46" s="274"/>
      <c r="RIC46" s="274"/>
      <c r="RID46" s="274"/>
      <c r="RIE46" s="274"/>
      <c r="RIF46" s="274"/>
      <c r="RIG46" s="274"/>
      <c r="RIH46" s="274"/>
      <c r="RII46" s="274"/>
      <c r="RIJ46" s="274"/>
      <c r="RIK46" s="274"/>
      <c r="RIL46" s="274"/>
      <c r="RIM46" s="274"/>
      <c r="RIN46" s="274"/>
      <c r="RIO46" s="274"/>
      <c r="RIP46" s="274"/>
      <c r="RIQ46" s="274"/>
      <c r="RIR46" s="275"/>
      <c r="RIS46" s="273"/>
      <c r="RIT46" s="274"/>
      <c r="RIU46" s="274"/>
      <c r="RIV46" s="274"/>
      <c r="RIW46" s="274"/>
      <c r="RIX46" s="274"/>
      <c r="RIY46" s="274"/>
      <c r="RIZ46" s="274"/>
      <c r="RJA46" s="274"/>
      <c r="RJB46" s="274"/>
      <c r="RJC46" s="274"/>
      <c r="RJD46" s="274"/>
      <c r="RJE46" s="274"/>
      <c r="RJF46" s="274"/>
      <c r="RJG46" s="274"/>
      <c r="RJH46" s="274"/>
      <c r="RJI46" s="274"/>
      <c r="RJJ46" s="275"/>
      <c r="RJK46" s="273"/>
      <c r="RJL46" s="274"/>
      <c r="RJM46" s="274"/>
      <c r="RJN46" s="274"/>
      <c r="RJO46" s="274"/>
      <c r="RJP46" s="274"/>
      <c r="RJQ46" s="274"/>
      <c r="RJR46" s="274"/>
      <c r="RJS46" s="274"/>
      <c r="RJT46" s="274"/>
      <c r="RJU46" s="274"/>
      <c r="RJV46" s="274"/>
      <c r="RJW46" s="274"/>
      <c r="RJX46" s="274"/>
      <c r="RJY46" s="274"/>
      <c r="RJZ46" s="274"/>
      <c r="RKA46" s="274"/>
      <c r="RKB46" s="275"/>
      <c r="RKC46" s="273"/>
      <c r="RKD46" s="274"/>
      <c r="RKE46" s="274"/>
      <c r="RKF46" s="274"/>
      <c r="RKG46" s="274"/>
      <c r="RKH46" s="274"/>
      <c r="RKI46" s="274"/>
      <c r="RKJ46" s="274"/>
      <c r="RKK46" s="274"/>
      <c r="RKL46" s="274"/>
      <c r="RKM46" s="274"/>
      <c r="RKN46" s="274"/>
      <c r="RKO46" s="274"/>
      <c r="RKP46" s="274"/>
      <c r="RKQ46" s="274"/>
      <c r="RKR46" s="274"/>
      <c r="RKS46" s="274"/>
      <c r="RKT46" s="275"/>
      <c r="RKU46" s="273"/>
      <c r="RKV46" s="274"/>
      <c r="RKW46" s="274"/>
      <c r="RKX46" s="274"/>
      <c r="RKY46" s="274"/>
      <c r="RKZ46" s="274"/>
      <c r="RLA46" s="274"/>
      <c r="RLB46" s="274"/>
      <c r="RLC46" s="274"/>
      <c r="RLD46" s="274"/>
      <c r="RLE46" s="274"/>
      <c r="RLF46" s="274"/>
      <c r="RLG46" s="274"/>
      <c r="RLH46" s="274"/>
      <c r="RLI46" s="274"/>
      <c r="RLJ46" s="274"/>
      <c r="RLK46" s="274"/>
      <c r="RLL46" s="275"/>
      <c r="RLM46" s="273"/>
      <c r="RLN46" s="274"/>
      <c r="RLO46" s="274"/>
      <c r="RLP46" s="274"/>
      <c r="RLQ46" s="274"/>
      <c r="RLR46" s="274"/>
      <c r="RLS46" s="274"/>
      <c r="RLT46" s="274"/>
      <c r="RLU46" s="274"/>
      <c r="RLV46" s="274"/>
      <c r="RLW46" s="274"/>
      <c r="RLX46" s="274"/>
      <c r="RLY46" s="274"/>
      <c r="RLZ46" s="274"/>
      <c r="RMA46" s="274"/>
      <c r="RMB46" s="274"/>
      <c r="RMC46" s="274"/>
      <c r="RMD46" s="275"/>
      <c r="RME46" s="273"/>
      <c r="RMF46" s="274"/>
      <c r="RMG46" s="274"/>
      <c r="RMH46" s="274"/>
      <c r="RMI46" s="274"/>
      <c r="RMJ46" s="274"/>
      <c r="RMK46" s="274"/>
      <c r="RML46" s="274"/>
      <c r="RMM46" s="274"/>
      <c r="RMN46" s="274"/>
      <c r="RMO46" s="274"/>
      <c r="RMP46" s="274"/>
      <c r="RMQ46" s="274"/>
      <c r="RMR46" s="274"/>
      <c r="RMS46" s="274"/>
      <c r="RMT46" s="274"/>
      <c r="RMU46" s="274"/>
      <c r="RMV46" s="275"/>
      <c r="RMW46" s="273"/>
      <c r="RMX46" s="274"/>
      <c r="RMY46" s="274"/>
      <c r="RMZ46" s="274"/>
      <c r="RNA46" s="274"/>
      <c r="RNB46" s="274"/>
      <c r="RNC46" s="274"/>
      <c r="RND46" s="274"/>
      <c r="RNE46" s="274"/>
      <c r="RNF46" s="274"/>
      <c r="RNG46" s="274"/>
      <c r="RNH46" s="274"/>
      <c r="RNI46" s="274"/>
      <c r="RNJ46" s="274"/>
      <c r="RNK46" s="274"/>
      <c r="RNL46" s="274"/>
      <c r="RNM46" s="274"/>
      <c r="RNN46" s="275"/>
      <c r="RNO46" s="273"/>
      <c r="RNP46" s="274"/>
      <c r="RNQ46" s="274"/>
      <c r="RNR46" s="274"/>
      <c r="RNS46" s="274"/>
      <c r="RNT46" s="274"/>
      <c r="RNU46" s="274"/>
      <c r="RNV46" s="274"/>
      <c r="RNW46" s="274"/>
      <c r="RNX46" s="274"/>
      <c r="RNY46" s="274"/>
      <c r="RNZ46" s="274"/>
      <c r="ROA46" s="274"/>
      <c r="ROB46" s="274"/>
      <c r="ROC46" s="274"/>
      <c r="ROD46" s="274"/>
      <c r="ROE46" s="274"/>
      <c r="ROF46" s="275"/>
      <c r="ROG46" s="273"/>
      <c r="ROH46" s="274"/>
      <c r="ROI46" s="274"/>
      <c r="ROJ46" s="274"/>
      <c r="ROK46" s="274"/>
      <c r="ROL46" s="274"/>
      <c r="ROM46" s="274"/>
      <c r="RON46" s="274"/>
      <c r="ROO46" s="274"/>
      <c r="ROP46" s="274"/>
      <c r="ROQ46" s="274"/>
      <c r="ROR46" s="274"/>
      <c r="ROS46" s="274"/>
      <c r="ROT46" s="274"/>
      <c r="ROU46" s="274"/>
      <c r="ROV46" s="274"/>
      <c r="ROW46" s="274"/>
      <c r="ROX46" s="275"/>
      <c r="ROY46" s="273"/>
      <c r="ROZ46" s="274"/>
      <c r="RPA46" s="274"/>
      <c r="RPB46" s="274"/>
      <c r="RPC46" s="274"/>
      <c r="RPD46" s="274"/>
      <c r="RPE46" s="274"/>
      <c r="RPF46" s="274"/>
      <c r="RPG46" s="274"/>
      <c r="RPH46" s="274"/>
      <c r="RPI46" s="274"/>
      <c r="RPJ46" s="274"/>
      <c r="RPK46" s="274"/>
      <c r="RPL46" s="274"/>
      <c r="RPM46" s="274"/>
      <c r="RPN46" s="274"/>
      <c r="RPO46" s="274"/>
      <c r="RPP46" s="275"/>
      <c r="RPQ46" s="273"/>
      <c r="RPR46" s="274"/>
      <c r="RPS46" s="274"/>
      <c r="RPT46" s="274"/>
      <c r="RPU46" s="274"/>
      <c r="RPV46" s="274"/>
      <c r="RPW46" s="274"/>
      <c r="RPX46" s="274"/>
      <c r="RPY46" s="274"/>
      <c r="RPZ46" s="274"/>
      <c r="RQA46" s="274"/>
      <c r="RQB46" s="274"/>
      <c r="RQC46" s="274"/>
      <c r="RQD46" s="274"/>
      <c r="RQE46" s="274"/>
      <c r="RQF46" s="274"/>
      <c r="RQG46" s="274"/>
      <c r="RQH46" s="275"/>
      <c r="RQI46" s="273"/>
      <c r="RQJ46" s="274"/>
      <c r="RQK46" s="274"/>
      <c r="RQL46" s="274"/>
      <c r="RQM46" s="274"/>
      <c r="RQN46" s="274"/>
      <c r="RQO46" s="274"/>
      <c r="RQP46" s="274"/>
      <c r="RQQ46" s="274"/>
      <c r="RQR46" s="274"/>
      <c r="RQS46" s="274"/>
      <c r="RQT46" s="274"/>
      <c r="RQU46" s="274"/>
      <c r="RQV46" s="274"/>
      <c r="RQW46" s="274"/>
      <c r="RQX46" s="274"/>
      <c r="RQY46" s="274"/>
      <c r="RQZ46" s="275"/>
      <c r="RRA46" s="273"/>
      <c r="RRB46" s="274"/>
      <c r="RRC46" s="274"/>
      <c r="RRD46" s="274"/>
      <c r="RRE46" s="274"/>
      <c r="RRF46" s="274"/>
      <c r="RRG46" s="274"/>
      <c r="RRH46" s="274"/>
      <c r="RRI46" s="274"/>
      <c r="RRJ46" s="274"/>
      <c r="RRK46" s="274"/>
      <c r="RRL46" s="274"/>
      <c r="RRM46" s="274"/>
      <c r="RRN46" s="274"/>
      <c r="RRO46" s="274"/>
      <c r="RRP46" s="274"/>
      <c r="RRQ46" s="274"/>
      <c r="RRR46" s="275"/>
      <c r="RRS46" s="273"/>
      <c r="RRT46" s="274"/>
      <c r="RRU46" s="274"/>
      <c r="RRV46" s="274"/>
      <c r="RRW46" s="274"/>
      <c r="RRX46" s="274"/>
      <c r="RRY46" s="274"/>
      <c r="RRZ46" s="274"/>
      <c r="RSA46" s="274"/>
      <c r="RSB46" s="274"/>
      <c r="RSC46" s="274"/>
      <c r="RSD46" s="274"/>
      <c r="RSE46" s="274"/>
      <c r="RSF46" s="274"/>
      <c r="RSG46" s="274"/>
      <c r="RSH46" s="274"/>
      <c r="RSI46" s="274"/>
      <c r="RSJ46" s="275"/>
      <c r="RSK46" s="273"/>
      <c r="RSL46" s="274"/>
      <c r="RSM46" s="274"/>
      <c r="RSN46" s="274"/>
      <c r="RSO46" s="274"/>
      <c r="RSP46" s="274"/>
      <c r="RSQ46" s="274"/>
      <c r="RSR46" s="274"/>
      <c r="RSS46" s="274"/>
      <c r="RST46" s="274"/>
      <c r="RSU46" s="274"/>
      <c r="RSV46" s="274"/>
      <c r="RSW46" s="274"/>
      <c r="RSX46" s="274"/>
      <c r="RSY46" s="274"/>
      <c r="RSZ46" s="274"/>
      <c r="RTA46" s="274"/>
      <c r="RTB46" s="275"/>
      <c r="RTC46" s="273"/>
      <c r="RTD46" s="274"/>
      <c r="RTE46" s="274"/>
      <c r="RTF46" s="274"/>
      <c r="RTG46" s="274"/>
      <c r="RTH46" s="274"/>
      <c r="RTI46" s="274"/>
      <c r="RTJ46" s="274"/>
      <c r="RTK46" s="274"/>
      <c r="RTL46" s="274"/>
      <c r="RTM46" s="274"/>
      <c r="RTN46" s="274"/>
      <c r="RTO46" s="274"/>
      <c r="RTP46" s="274"/>
      <c r="RTQ46" s="274"/>
      <c r="RTR46" s="274"/>
      <c r="RTS46" s="274"/>
      <c r="RTT46" s="275"/>
      <c r="RTU46" s="273"/>
      <c r="RTV46" s="274"/>
      <c r="RTW46" s="274"/>
      <c r="RTX46" s="274"/>
      <c r="RTY46" s="274"/>
      <c r="RTZ46" s="274"/>
      <c r="RUA46" s="274"/>
      <c r="RUB46" s="274"/>
      <c r="RUC46" s="274"/>
      <c r="RUD46" s="274"/>
      <c r="RUE46" s="274"/>
      <c r="RUF46" s="274"/>
      <c r="RUG46" s="274"/>
      <c r="RUH46" s="274"/>
      <c r="RUI46" s="274"/>
      <c r="RUJ46" s="274"/>
      <c r="RUK46" s="274"/>
      <c r="RUL46" s="275"/>
      <c r="RUM46" s="273"/>
      <c r="RUN46" s="274"/>
      <c r="RUO46" s="274"/>
      <c r="RUP46" s="274"/>
      <c r="RUQ46" s="274"/>
      <c r="RUR46" s="274"/>
      <c r="RUS46" s="274"/>
      <c r="RUT46" s="274"/>
      <c r="RUU46" s="274"/>
      <c r="RUV46" s="274"/>
      <c r="RUW46" s="274"/>
      <c r="RUX46" s="274"/>
      <c r="RUY46" s="274"/>
      <c r="RUZ46" s="274"/>
      <c r="RVA46" s="274"/>
      <c r="RVB46" s="274"/>
      <c r="RVC46" s="274"/>
      <c r="RVD46" s="275"/>
      <c r="RVE46" s="273"/>
      <c r="RVF46" s="274"/>
      <c r="RVG46" s="274"/>
      <c r="RVH46" s="274"/>
      <c r="RVI46" s="274"/>
      <c r="RVJ46" s="274"/>
      <c r="RVK46" s="274"/>
      <c r="RVL46" s="274"/>
      <c r="RVM46" s="274"/>
      <c r="RVN46" s="274"/>
      <c r="RVO46" s="274"/>
      <c r="RVP46" s="274"/>
      <c r="RVQ46" s="274"/>
      <c r="RVR46" s="274"/>
      <c r="RVS46" s="274"/>
      <c r="RVT46" s="274"/>
      <c r="RVU46" s="274"/>
      <c r="RVV46" s="275"/>
      <c r="RVW46" s="273"/>
      <c r="RVX46" s="274"/>
      <c r="RVY46" s="274"/>
      <c r="RVZ46" s="274"/>
      <c r="RWA46" s="274"/>
      <c r="RWB46" s="274"/>
      <c r="RWC46" s="274"/>
      <c r="RWD46" s="274"/>
      <c r="RWE46" s="274"/>
      <c r="RWF46" s="274"/>
      <c r="RWG46" s="274"/>
      <c r="RWH46" s="274"/>
      <c r="RWI46" s="274"/>
      <c r="RWJ46" s="274"/>
      <c r="RWK46" s="274"/>
      <c r="RWL46" s="274"/>
      <c r="RWM46" s="274"/>
      <c r="RWN46" s="275"/>
      <c r="RWO46" s="273"/>
      <c r="RWP46" s="274"/>
      <c r="RWQ46" s="274"/>
      <c r="RWR46" s="274"/>
      <c r="RWS46" s="274"/>
      <c r="RWT46" s="274"/>
      <c r="RWU46" s="274"/>
      <c r="RWV46" s="274"/>
      <c r="RWW46" s="274"/>
      <c r="RWX46" s="274"/>
      <c r="RWY46" s="274"/>
      <c r="RWZ46" s="274"/>
      <c r="RXA46" s="274"/>
      <c r="RXB46" s="274"/>
      <c r="RXC46" s="274"/>
      <c r="RXD46" s="274"/>
      <c r="RXE46" s="274"/>
      <c r="RXF46" s="275"/>
      <c r="RXG46" s="273"/>
      <c r="RXH46" s="274"/>
      <c r="RXI46" s="274"/>
      <c r="RXJ46" s="274"/>
      <c r="RXK46" s="274"/>
      <c r="RXL46" s="274"/>
      <c r="RXM46" s="274"/>
      <c r="RXN46" s="274"/>
      <c r="RXO46" s="274"/>
      <c r="RXP46" s="274"/>
      <c r="RXQ46" s="274"/>
      <c r="RXR46" s="274"/>
      <c r="RXS46" s="274"/>
      <c r="RXT46" s="274"/>
      <c r="RXU46" s="274"/>
      <c r="RXV46" s="274"/>
      <c r="RXW46" s="274"/>
      <c r="RXX46" s="275"/>
      <c r="RXY46" s="273"/>
      <c r="RXZ46" s="274"/>
      <c r="RYA46" s="274"/>
      <c r="RYB46" s="274"/>
      <c r="RYC46" s="274"/>
      <c r="RYD46" s="274"/>
      <c r="RYE46" s="274"/>
      <c r="RYF46" s="274"/>
      <c r="RYG46" s="274"/>
      <c r="RYH46" s="274"/>
      <c r="RYI46" s="274"/>
      <c r="RYJ46" s="274"/>
      <c r="RYK46" s="274"/>
      <c r="RYL46" s="274"/>
      <c r="RYM46" s="274"/>
      <c r="RYN46" s="274"/>
      <c r="RYO46" s="274"/>
      <c r="RYP46" s="275"/>
      <c r="RYQ46" s="273"/>
      <c r="RYR46" s="274"/>
      <c r="RYS46" s="274"/>
      <c r="RYT46" s="274"/>
      <c r="RYU46" s="274"/>
      <c r="RYV46" s="274"/>
      <c r="RYW46" s="274"/>
      <c r="RYX46" s="274"/>
      <c r="RYY46" s="274"/>
      <c r="RYZ46" s="274"/>
      <c r="RZA46" s="274"/>
      <c r="RZB46" s="274"/>
      <c r="RZC46" s="274"/>
      <c r="RZD46" s="274"/>
      <c r="RZE46" s="274"/>
      <c r="RZF46" s="274"/>
      <c r="RZG46" s="274"/>
      <c r="RZH46" s="275"/>
      <c r="RZI46" s="273"/>
      <c r="RZJ46" s="274"/>
      <c r="RZK46" s="274"/>
      <c r="RZL46" s="274"/>
      <c r="RZM46" s="274"/>
      <c r="RZN46" s="274"/>
      <c r="RZO46" s="274"/>
      <c r="RZP46" s="274"/>
      <c r="RZQ46" s="274"/>
      <c r="RZR46" s="274"/>
      <c r="RZS46" s="274"/>
      <c r="RZT46" s="274"/>
      <c r="RZU46" s="274"/>
      <c r="RZV46" s="274"/>
      <c r="RZW46" s="274"/>
      <c r="RZX46" s="274"/>
      <c r="RZY46" s="274"/>
      <c r="RZZ46" s="275"/>
      <c r="SAA46" s="273"/>
      <c r="SAB46" s="274"/>
      <c r="SAC46" s="274"/>
      <c r="SAD46" s="274"/>
      <c r="SAE46" s="274"/>
      <c r="SAF46" s="274"/>
      <c r="SAG46" s="274"/>
      <c r="SAH46" s="274"/>
      <c r="SAI46" s="274"/>
      <c r="SAJ46" s="274"/>
      <c r="SAK46" s="274"/>
      <c r="SAL46" s="274"/>
      <c r="SAM46" s="274"/>
      <c r="SAN46" s="274"/>
      <c r="SAO46" s="274"/>
      <c r="SAP46" s="274"/>
      <c r="SAQ46" s="274"/>
      <c r="SAR46" s="275"/>
      <c r="SAS46" s="273"/>
      <c r="SAT46" s="274"/>
      <c r="SAU46" s="274"/>
      <c r="SAV46" s="274"/>
      <c r="SAW46" s="274"/>
      <c r="SAX46" s="274"/>
      <c r="SAY46" s="274"/>
      <c r="SAZ46" s="274"/>
      <c r="SBA46" s="274"/>
      <c r="SBB46" s="274"/>
      <c r="SBC46" s="274"/>
      <c r="SBD46" s="274"/>
      <c r="SBE46" s="274"/>
      <c r="SBF46" s="274"/>
      <c r="SBG46" s="274"/>
      <c r="SBH46" s="274"/>
      <c r="SBI46" s="274"/>
      <c r="SBJ46" s="275"/>
      <c r="SBK46" s="273"/>
      <c r="SBL46" s="274"/>
      <c r="SBM46" s="274"/>
      <c r="SBN46" s="274"/>
      <c r="SBO46" s="274"/>
      <c r="SBP46" s="274"/>
      <c r="SBQ46" s="274"/>
      <c r="SBR46" s="274"/>
      <c r="SBS46" s="274"/>
      <c r="SBT46" s="274"/>
      <c r="SBU46" s="274"/>
      <c r="SBV46" s="274"/>
      <c r="SBW46" s="274"/>
      <c r="SBX46" s="274"/>
      <c r="SBY46" s="274"/>
      <c r="SBZ46" s="274"/>
      <c r="SCA46" s="274"/>
      <c r="SCB46" s="275"/>
      <c r="SCC46" s="273"/>
      <c r="SCD46" s="274"/>
      <c r="SCE46" s="274"/>
      <c r="SCF46" s="274"/>
      <c r="SCG46" s="274"/>
      <c r="SCH46" s="274"/>
      <c r="SCI46" s="274"/>
      <c r="SCJ46" s="274"/>
      <c r="SCK46" s="274"/>
      <c r="SCL46" s="274"/>
      <c r="SCM46" s="274"/>
      <c r="SCN46" s="274"/>
      <c r="SCO46" s="274"/>
      <c r="SCP46" s="274"/>
      <c r="SCQ46" s="274"/>
      <c r="SCR46" s="274"/>
      <c r="SCS46" s="274"/>
      <c r="SCT46" s="275"/>
      <c r="SCU46" s="273"/>
      <c r="SCV46" s="274"/>
      <c r="SCW46" s="274"/>
      <c r="SCX46" s="274"/>
      <c r="SCY46" s="274"/>
      <c r="SCZ46" s="274"/>
      <c r="SDA46" s="274"/>
      <c r="SDB46" s="274"/>
      <c r="SDC46" s="274"/>
      <c r="SDD46" s="274"/>
      <c r="SDE46" s="274"/>
      <c r="SDF46" s="274"/>
      <c r="SDG46" s="274"/>
      <c r="SDH46" s="274"/>
      <c r="SDI46" s="274"/>
      <c r="SDJ46" s="274"/>
      <c r="SDK46" s="274"/>
      <c r="SDL46" s="275"/>
      <c r="SDM46" s="273"/>
      <c r="SDN46" s="274"/>
      <c r="SDO46" s="274"/>
      <c r="SDP46" s="274"/>
      <c r="SDQ46" s="274"/>
      <c r="SDR46" s="274"/>
      <c r="SDS46" s="274"/>
      <c r="SDT46" s="274"/>
      <c r="SDU46" s="274"/>
      <c r="SDV46" s="274"/>
      <c r="SDW46" s="274"/>
      <c r="SDX46" s="274"/>
      <c r="SDY46" s="274"/>
      <c r="SDZ46" s="274"/>
      <c r="SEA46" s="274"/>
      <c r="SEB46" s="274"/>
      <c r="SEC46" s="274"/>
      <c r="SED46" s="275"/>
      <c r="SEE46" s="273"/>
      <c r="SEF46" s="274"/>
      <c r="SEG46" s="274"/>
      <c r="SEH46" s="274"/>
      <c r="SEI46" s="274"/>
      <c r="SEJ46" s="274"/>
      <c r="SEK46" s="274"/>
      <c r="SEL46" s="274"/>
      <c r="SEM46" s="274"/>
      <c r="SEN46" s="274"/>
      <c r="SEO46" s="274"/>
      <c r="SEP46" s="274"/>
      <c r="SEQ46" s="274"/>
      <c r="SER46" s="274"/>
      <c r="SES46" s="274"/>
      <c r="SET46" s="274"/>
      <c r="SEU46" s="274"/>
      <c r="SEV46" s="275"/>
      <c r="SEW46" s="273"/>
      <c r="SEX46" s="274"/>
      <c r="SEY46" s="274"/>
      <c r="SEZ46" s="274"/>
      <c r="SFA46" s="274"/>
      <c r="SFB46" s="274"/>
      <c r="SFC46" s="274"/>
      <c r="SFD46" s="274"/>
      <c r="SFE46" s="274"/>
      <c r="SFF46" s="274"/>
      <c r="SFG46" s="274"/>
      <c r="SFH46" s="274"/>
      <c r="SFI46" s="274"/>
      <c r="SFJ46" s="274"/>
      <c r="SFK46" s="274"/>
      <c r="SFL46" s="274"/>
      <c r="SFM46" s="274"/>
      <c r="SFN46" s="275"/>
      <c r="SFO46" s="273"/>
      <c r="SFP46" s="274"/>
      <c r="SFQ46" s="274"/>
      <c r="SFR46" s="274"/>
      <c r="SFS46" s="274"/>
      <c r="SFT46" s="274"/>
      <c r="SFU46" s="274"/>
      <c r="SFV46" s="274"/>
      <c r="SFW46" s="274"/>
      <c r="SFX46" s="274"/>
      <c r="SFY46" s="274"/>
      <c r="SFZ46" s="274"/>
      <c r="SGA46" s="274"/>
      <c r="SGB46" s="274"/>
      <c r="SGC46" s="274"/>
      <c r="SGD46" s="274"/>
      <c r="SGE46" s="274"/>
      <c r="SGF46" s="275"/>
      <c r="SGG46" s="273"/>
      <c r="SGH46" s="274"/>
      <c r="SGI46" s="274"/>
      <c r="SGJ46" s="274"/>
      <c r="SGK46" s="274"/>
      <c r="SGL46" s="274"/>
      <c r="SGM46" s="274"/>
      <c r="SGN46" s="274"/>
      <c r="SGO46" s="274"/>
      <c r="SGP46" s="274"/>
      <c r="SGQ46" s="274"/>
      <c r="SGR46" s="274"/>
      <c r="SGS46" s="274"/>
      <c r="SGT46" s="274"/>
      <c r="SGU46" s="274"/>
      <c r="SGV46" s="274"/>
      <c r="SGW46" s="274"/>
      <c r="SGX46" s="275"/>
      <c r="SGY46" s="273"/>
      <c r="SGZ46" s="274"/>
      <c r="SHA46" s="274"/>
      <c r="SHB46" s="274"/>
      <c r="SHC46" s="274"/>
      <c r="SHD46" s="274"/>
      <c r="SHE46" s="274"/>
      <c r="SHF46" s="274"/>
      <c r="SHG46" s="274"/>
      <c r="SHH46" s="274"/>
      <c r="SHI46" s="274"/>
      <c r="SHJ46" s="274"/>
      <c r="SHK46" s="274"/>
      <c r="SHL46" s="274"/>
      <c r="SHM46" s="274"/>
      <c r="SHN46" s="274"/>
      <c r="SHO46" s="274"/>
      <c r="SHP46" s="275"/>
      <c r="SHQ46" s="273"/>
      <c r="SHR46" s="274"/>
      <c r="SHS46" s="274"/>
      <c r="SHT46" s="274"/>
      <c r="SHU46" s="274"/>
      <c r="SHV46" s="274"/>
      <c r="SHW46" s="274"/>
      <c r="SHX46" s="274"/>
      <c r="SHY46" s="274"/>
      <c r="SHZ46" s="274"/>
      <c r="SIA46" s="274"/>
      <c r="SIB46" s="274"/>
      <c r="SIC46" s="274"/>
      <c r="SID46" s="274"/>
      <c r="SIE46" s="274"/>
      <c r="SIF46" s="274"/>
      <c r="SIG46" s="274"/>
      <c r="SIH46" s="275"/>
      <c r="SII46" s="273"/>
      <c r="SIJ46" s="274"/>
      <c r="SIK46" s="274"/>
      <c r="SIL46" s="274"/>
      <c r="SIM46" s="274"/>
      <c r="SIN46" s="274"/>
      <c r="SIO46" s="274"/>
      <c r="SIP46" s="274"/>
      <c r="SIQ46" s="274"/>
      <c r="SIR46" s="274"/>
      <c r="SIS46" s="274"/>
      <c r="SIT46" s="274"/>
      <c r="SIU46" s="274"/>
      <c r="SIV46" s="274"/>
      <c r="SIW46" s="274"/>
      <c r="SIX46" s="274"/>
      <c r="SIY46" s="274"/>
      <c r="SIZ46" s="275"/>
      <c r="SJA46" s="273"/>
      <c r="SJB46" s="274"/>
      <c r="SJC46" s="274"/>
      <c r="SJD46" s="274"/>
      <c r="SJE46" s="274"/>
      <c r="SJF46" s="274"/>
      <c r="SJG46" s="274"/>
      <c r="SJH46" s="274"/>
      <c r="SJI46" s="274"/>
      <c r="SJJ46" s="274"/>
      <c r="SJK46" s="274"/>
      <c r="SJL46" s="274"/>
      <c r="SJM46" s="274"/>
      <c r="SJN46" s="274"/>
      <c r="SJO46" s="274"/>
      <c r="SJP46" s="274"/>
      <c r="SJQ46" s="274"/>
      <c r="SJR46" s="275"/>
      <c r="SJS46" s="273"/>
      <c r="SJT46" s="274"/>
      <c r="SJU46" s="274"/>
      <c r="SJV46" s="274"/>
      <c r="SJW46" s="274"/>
      <c r="SJX46" s="274"/>
      <c r="SJY46" s="274"/>
      <c r="SJZ46" s="274"/>
      <c r="SKA46" s="274"/>
      <c r="SKB46" s="274"/>
      <c r="SKC46" s="274"/>
      <c r="SKD46" s="274"/>
      <c r="SKE46" s="274"/>
      <c r="SKF46" s="274"/>
      <c r="SKG46" s="274"/>
      <c r="SKH46" s="274"/>
      <c r="SKI46" s="274"/>
      <c r="SKJ46" s="275"/>
      <c r="SKK46" s="273"/>
      <c r="SKL46" s="274"/>
      <c r="SKM46" s="274"/>
      <c r="SKN46" s="274"/>
      <c r="SKO46" s="274"/>
      <c r="SKP46" s="274"/>
      <c r="SKQ46" s="274"/>
      <c r="SKR46" s="274"/>
      <c r="SKS46" s="274"/>
      <c r="SKT46" s="274"/>
      <c r="SKU46" s="274"/>
      <c r="SKV46" s="274"/>
      <c r="SKW46" s="274"/>
      <c r="SKX46" s="274"/>
      <c r="SKY46" s="274"/>
      <c r="SKZ46" s="274"/>
      <c r="SLA46" s="274"/>
      <c r="SLB46" s="275"/>
      <c r="SLC46" s="273"/>
      <c r="SLD46" s="274"/>
      <c r="SLE46" s="274"/>
      <c r="SLF46" s="274"/>
      <c r="SLG46" s="274"/>
      <c r="SLH46" s="274"/>
      <c r="SLI46" s="274"/>
      <c r="SLJ46" s="274"/>
      <c r="SLK46" s="274"/>
      <c r="SLL46" s="274"/>
      <c r="SLM46" s="274"/>
      <c r="SLN46" s="274"/>
      <c r="SLO46" s="274"/>
      <c r="SLP46" s="274"/>
      <c r="SLQ46" s="274"/>
      <c r="SLR46" s="274"/>
      <c r="SLS46" s="274"/>
      <c r="SLT46" s="275"/>
      <c r="SLU46" s="273"/>
      <c r="SLV46" s="274"/>
      <c r="SLW46" s="274"/>
      <c r="SLX46" s="274"/>
      <c r="SLY46" s="274"/>
      <c r="SLZ46" s="274"/>
      <c r="SMA46" s="274"/>
      <c r="SMB46" s="274"/>
      <c r="SMC46" s="274"/>
      <c r="SMD46" s="274"/>
      <c r="SME46" s="274"/>
      <c r="SMF46" s="274"/>
      <c r="SMG46" s="274"/>
      <c r="SMH46" s="274"/>
      <c r="SMI46" s="274"/>
      <c r="SMJ46" s="274"/>
      <c r="SMK46" s="274"/>
      <c r="SML46" s="275"/>
      <c r="SMM46" s="273"/>
      <c r="SMN46" s="274"/>
      <c r="SMO46" s="274"/>
      <c r="SMP46" s="274"/>
      <c r="SMQ46" s="274"/>
      <c r="SMR46" s="274"/>
      <c r="SMS46" s="274"/>
      <c r="SMT46" s="274"/>
      <c r="SMU46" s="274"/>
      <c r="SMV46" s="274"/>
      <c r="SMW46" s="274"/>
      <c r="SMX46" s="274"/>
      <c r="SMY46" s="274"/>
      <c r="SMZ46" s="274"/>
      <c r="SNA46" s="274"/>
      <c r="SNB46" s="274"/>
      <c r="SNC46" s="274"/>
      <c r="SND46" s="275"/>
      <c r="SNE46" s="273"/>
      <c r="SNF46" s="274"/>
      <c r="SNG46" s="274"/>
      <c r="SNH46" s="274"/>
      <c r="SNI46" s="274"/>
      <c r="SNJ46" s="274"/>
      <c r="SNK46" s="274"/>
      <c r="SNL46" s="274"/>
      <c r="SNM46" s="274"/>
      <c r="SNN46" s="274"/>
      <c r="SNO46" s="274"/>
      <c r="SNP46" s="274"/>
      <c r="SNQ46" s="274"/>
      <c r="SNR46" s="274"/>
      <c r="SNS46" s="274"/>
      <c r="SNT46" s="274"/>
      <c r="SNU46" s="274"/>
      <c r="SNV46" s="275"/>
      <c r="SNW46" s="273"/>
      <c r="SNX46" s="274"/>
      <c r="SNY46" s="274"/>
      <c r="SNZ46" s="274"/>
      <c r="SOA46" s="274"/>
      <c r="SOB46" s="274"/>
      <c r="SOC46" s="274"/>
      <c r="SOD46" s="274"/>
      <c r="SOE46" s="274"/>
      <c r="SOF46" s="274"/>
      <c r="SOG46" s="274"/>
      <c r="SOH46" s="274"/>
      <c r="SOI46" s="274"/>
      <c r="SOJ46" s="274"/>
      <c r="SOK46" s="274"/>
      <c r="SOL46" s="274"/>
      <c r="SOM46" s="274"/>
      <c r="SON46" s="275"/>
      <c r="SOO46" s="273"/>
      <c r="SOP46" s="274"/>
      <c r="SOQ46" s="274"/>
      <c r="SOR46" s="274"/>
      <c r="SOS46" s="274"/>
      <c r="SOT46" s="274"/>
      <c r="SOU46" s="274"/>
      <c r="SOV46" s="274"/>
      <c r="SOW46" s="274"/>
      <c r="SOX46" s="274"/>
      <c r="SOY46" s="274"/>
      <c r="SOZ46" s="274"/>
      <c r="SPA46" s="274"/>
      <c r="SPB46" s="274"/>
      <c r="SPC46" s="274"/>
      <c r="SPD46" s="274"/>
      <c r="SPE46" s="274"/>
      <c r="SPF46" s="275"/>
      <c r="SPG46" s="273"/>
      <c r="SPH46" s="274"/>
      <c r="SPI46" s="274"/>
      <c r="SPJ46" s="274"/>
      <c r="SPK46" s="274"/>
      <c r="SPL46" s="274"/>
      <c r="SPM46" s="274"/>
      <c r="SPN46" s="274"/>
      <c r="SPO46" s="274"/>
      <c r="SPP46" s="274"/>
      <c r="SPQ46" s="274"/>
      <c r="SPR46" s="274"/>
      <c r="SPS46" s="274"/>
      <c r="SPT46" s="274"/>
      <c r="SPU46" s="274"/>
      <c r="SPV46" s="274"/>
      <c r="SPW46" s="274"/>
      <c r="SPX46" s="275"/>
      <c r="SPY46" s="273"/>
      <c r="SPZ46" s="274"/>
      <c r="SQA46" s="274"/>
      <c r="SQB46" s="274"/>
      <c r="SQC46" s="274"/>
      <c r="SQD46" s="274"/>
      <c r="SQE46" s="274"/>
      <c r="SQF46" s="274"/>
      <c r="SQG46" s="274"/>
      <c r="SQH46" s="274"/>
      <c r="SQI46" s="274"/>
      <c r="SQJ46" s="274"/>
      <c r="SQK46" s="274"/>
      <c r="SQL46" s="274"/>
      <c r="SQM46" s="274"/>
      <c r="SQN46" s="274"/>
      <c r="SQO46" s="274"/>
      <c r="SQP46" s="275"/>
      <c r="SQQ46" s="273"/>
      <c r="SQR46" s="274"/>
      <c r="SQS46" s="274"/>
      <c r="SQT46" s="274"/>
      <c r="SQU46" s="274"/>
      <c r="SQV46" s="274"/>
      <c r="SQW46" s="274"/>
      <c r="SQX46" s="274"/>
      <c r="SQY46" s="274"/>
      <c r="SQZ46" s="274"/>
      <c r="SRA46" s="274"/>
      <c r="SRB46" s="274"/>
      <c r="SRC46" s="274"/>
      <c r="SRD46" s="274"/>
      <c r="SRE46" s="274"/>
      <c r="SRF46" s="274"/>
      <c r="SRG46" s="274"/>
      <c r="SRH46" s="275"/>
      <c r="SRI46" s="273"/>
      <c r="SRJ46" s="274"/>
      <c r="SRK46" s="274"/>
      <c r="SRL46" s="274"/>
      <c r="SRM46" s="274"/>
      <c r="SRN46" s="274"/>
      <c r="SRO46" s="274"/>
      <c r="SRP46" s="274"/>
      <c r="SRQ46" s="274"/>
      <c r="SRR46" s="274"/>
      <c r="SRS46" s="274"/>
      <c r="SRT46" s="274"/>
      <c r="SRU46" s="274"/>
      <c r="SRV46" s="274"/>
      <c r="SRW46" s="274"/>
      <c r="SRX46" s="274"/>
      <c r="SRY46" s="274"/>
      <c r="SRZ46" s="275"/>
      <c r="SSA46" s="273"/>
      <c r="SSB46" s="274"/>
      <c r="SSC46" s="274"/>
      <c r="SSD46" s="274"/>
      <c r="SSE46" s="274"/>
      <c r="SSF46" s="274"/>
      <c r="SSG46" s="274"/>
      <c r="SSH46" s="274"/>
      <c r="SSI46" s="274"/>
      <c r="SSJ46" s="274"/>
      <c r="SSK46" s="274"/>
      <c r="SSL46" s="274"/>
      <c r="SSM46" s="274"/>
      <c r="SSN46" s="274"/>
      <c r="SSO46" s="274"/>
      <c r="SSP46" s="274"/>
      <c r="SSQ46" s="274"/>
      <c r="SSR46" s="275"/>
      <c r="SSS46" s="273"/>
      <c r="SST46" s="274"/>
      <c r="SSU46" s="274"/>
      <c r="SSV46" s="274"/>
      <c r="SSW46" s="274"/>
      <c r="SSX46" s="274"/>
      <c r="SSY46" s="274"/>
      <c r="SSZ46" s="274"/>
      <c r="STA46" s="274"/>
      <c r="STB46" s="274"/>
      <c r="STC46" s="274"/>
      <c r="STD46" s="274"/>
      <c r="STE46" s="274"/>
      <c r="STF46" s="274"/>
      <c r="STG46" s="274"/>
      <c r="STH46" s="274"/>
      <c r="STI46" s="274"/>
      <c r="STJ46" s="275"/>
      <c r="STK46" s="273"/>
      <c r="STL46" s="274"/>
      <c r="STM46" s="274"/>
      <c r="STN46" s="274"/>
      <c r="STO46" s="274"/>
      <c r="STP46" s="274"/>
      <c r="STQ46" s="274"/>
      <c r="STR46" s="274"/>
      <c r="STS46" s="274"/>
      <c r="STT46" s="274"/>
      <c r="STU46" s="274"/>
      <c r="STV46" s="274"/>
      <c r="STW46" s="274"/>
      <c r="STX46" s="274"/>
      <c r="STY46" s="274"/>
      <c r="STZ46" s="274"/>
      <c r="SUA46" s="274"/>
      <c r="SUB46" s="275"/>
      <c r="SUC46" s="273"/>
      <c r="SUD46" s="274"/>
      <c r="SUE46" s="274"/>
      <c r="SUF46" s="274"/>
      <c r="SUG46" s="274"/>
      <c r="SUH46" s="274"/>
      <c r="SUI46" s="274"/>
      <c r="SUJ46" s="274"/>
      <c r="SUK46" s="274"/>
      <c r="SUL46" s="274"/>
      <c r="SUM46" s="274"/>
      <c r="SUN46" s="274"/>
      <c r="SUO46" s="274"/>
      <c r="SUP46" s="274"/>
      <c r="SUQ46" s="274"/>
      <c r="SUR46" s="274"/>
      <c r="SUS46" s="274"/>
      <c r="SUT46" s="275"/>
      <c r="SUU46" s="273"/>
      <c r="SUV46" s="274"/>
      <c r="SUW46" s="274"/>
      <c r="SUX46" s="274"/>
      <c r="SUY46" s="274"/>
      <c r="SUZ46" s="274"/>
      <c r="SVA46" s="274"/>
      <c r="SVB46" s="274"/>
      <c r="SVC46" s="274"/>
      <c r="SVD46" s="274"/>
      <c r="SVE46" s="274"/>
      <c r="SVF46" s="274"/>
      <c r="SVG46" s="274"/>
      <c r="SVH46" s="274"/>
      <c r="SVI46" s="274"/>
      <c r="SVJ46" s="274"/>
      <c r="SVK46" s="274"/>
      <c r="SVL46" s="275"/>
      <c r="SVM46" s="273"/>
      <c r="SVN46" s="274"/>
      <c r="SVO46" s="274"/>
      <c r="SVP46" s="274"/>
      <c r="SVQ46" s="274"/>
      <c r="SVR46" s="274"/>
      <c r="SVS46" s="274"/>
      <c r="SVT46" s="274"/>
      <c r="SVU46" s="274"/>
      <c r="SVV46" s="274"/>
      <c r="SVW46" s="274"/>
      <c r="SVX46" s="274"/>
      <c r="SVY46" s="274"/>
      <c r="SVZ46" s="274"/>
      <c r="SWA46" s="274"/>
      <c r="SWB46" s="274"/>
      <c r="SWC46" s="274"/>
      <c r="SWD46" s="275"/>
      <c r="SWE46" s="273"/>
      <c r="SWF46" s="274"/>
      <c r="SWG46" s="274"/>
      <c r="SWH46" s="274"/>
      <c r="SWI46" s="274"/>
      <c r="SWJ46" s="274"/>
      <c r="SWK46" s="274"/>
      <c r="SWL46" s="274"/>
      <c r="SWM46" s="274"/>
      <c r="SWN46" s="274"/>
      <c r="SWO46" s="274"/>
      <c r="SWP46" s="274"/>
      <c r="SWQ46" s="274"/>
      <c r="SWR46" s="274"/>
      <c r="SWS46" s="274"/>
      <c r="SWT46" s="274"/>
      <c r="SWU46" s="274"/>
      <c r="SWV46" s="275"/>
      <c r="SWW46" s="273"/>
      <c r="SWX46" s="274"/>
      <c r="SWY46" s="274"/>
      <c r="SWZ46" s="274"/>
      <c r="SXA46" s="274"/>
      <c r="SXB46" s="274"/>
      <c r="SXC46" s="274"/>
      <c r="SXD46" s="274"/>
      <c r="SXE46" s="274"/>
      <c r="SXF46" s="274"/>
      <c r="SXG46" s="274"/>
      <c r="SXH46" s="274"/>
      <c r="SXI46" s="274"/>
      <c r="SXJ46" s="274"/>
      <c r="SXK46" s="274"/>
      <c r="SXL46" s="274"/>
      <c r="SXM46" s="274"/>
      <c r="SXN46" s="275"/>
      <c r="SXO46" s="273"/>
      <c r="SXP46" s="274"/>
      <c r="SXQ46" s="274"/>
      <c r="SXR46" s="274"/>
      <c r="SXS46" s="274"/>
      <c r="SXT46" s="274"/>
      <c r="SXU46" s="274"/>
      <c r="SXV46" s="274"/>
      <c r="SXW46" s="274"/>
      <c r="SXX46" s="274"/>
      <c r="SXY46" s="274"/>
      <c r="SXZ46" s="274"/>
      <c r="SYA46" s="274"/>
      <c r="SYB46" s="274"/>
      <c r="SYC46" s="274"/>
      <c r="SYD46" s="274"/>
      <c r="SYE46" s="274"/>
      <c r="SYF46" s="275"/>
      <c r="SYG46" s="273"/>
      <c r="SYH46" s="274"/>
      <c r="SYI46" s="274"/>
      <c r="SYJ46" s="274"/>
      <c r="SYK46" s="274"/>
      <c r="SYL46" s="274"/>
      <c r="SYM46" s="274"/>
      <c r="SYN46" s="274"/>
      <c r="SYO46" s="274"/>
      <c r="SYP46" s="274"/>
      <c r="SYQ46" s="274"/>
      <c r="SYR46" s="274"/>
      <c r="SYS46" s="274"/>
      <c r="SYT46" s="274"/>
      <c r="SYU46" s="274"/>
      <c r="SYV46" s="274"/>
      <c r="SYW46" s="274"/>
      <c r="SYX46" s="275"/>
      <c r="SYY46" s="273"/>
      <c r="SYZ46" s="274"/>
      <c r="SZA46" s="274"/>
      <c r="SZB46" s="274"/>
      <c r="SZC46" s="274"/>
      <c r="SZD46" s="274"/>
      <c r="SZE46" s="274"/>
      <c r="SZF46" s="274"/>
      <c r="SZG46" s="274"/>
      <c r="SZH46" s="274"/>
      <c r="SZI46" s="274"/>
      <c r="SZJ46" s="274"/>
      <c r="SZK46" s="274"/>
      <c r="SZL46" s="274"/>
      <c r="SZM46" s="274"/>
      <c r="SZN46" s="274"/>
      <c r="SZO46" s="274"/>
      <c r="SZP46" s="275"/>
      <c r="SZQ46" s="273"/>
      <c r="SZR46" s="274"/>
      <c r="SZS46" s="274"/>
      <c r="SZT46" s="274"/>
      <c r="SZU46" s="274"/>
      <c r="SZV46" s="274"/>
      <c r="SZW46" s="274"/>
      <c r="SZX46" s="274"/>
      <c r="SZY46" s="274"/>
      <c r="SZZ46" s="274"/>
      <c r="TAA46" s="274"/>
      <c r="TAB46" s="274"/>
      <c r="TAC46" s="274"/>
      <c r="TAD46" s="274"/>
      <c r="TAE46" s="274"/>
      <c r="TAF46" s="274"/>
      <c r="TAG46" s="274"/>
      <c r="TAH46" s="275"/>
      <c r="TAI46" s="273"/>
      <c r="TAJ46" s="274"/>
      <c r="TAK46" s="274"/>
      <c r="TAL46" s="274"/>
      <c r="TAM46" s="274"/>
      <c r="TAN46" s="274"/>
      <c r="TAO46" s="274"/>
      <c r="TAP46" s="274"/>
      <c r="TAQ46" s="274"/>
      <c r="TAR46" s="274"/>
      <c r="TAS46" s="274"/>
      <c r="TAT46" s="274"/>
      <c r="TAU46" s="274"/>
      <c r="TAV46" s="274"/>
      <c r="TAW46" s="274"/>
      <c r="TAX46" s="274"/>
      <c r="TAY46" s="274"/>
      <c r="TAZ46" s="275"/>
      <c r="TBA46" s="273"/>
      <c r="TBB46" s="274"/>
      <c r="TBC46" s="274"/>
      <c r="TBD46" s="274"/>
      <c r="TBE46" s="274"/>
      <c r="TBF46" s="274"/>
      <c r="TBG46" s="274"/>
      <c r="TBH46" s="274"/>
      <c r="TBI46" s="274"/>
      <c r="TBJ46" s="274"/>
      <c r="TBK46" s="274"/>
      <c r="TBL46" s="274"/>
      <c r="TBM46" s="274"/>
      <c r="TBN46" s="274"/>
      <c r="TBO46" s="274"/>
      <c r="TBP46" s="274"/>
      <c r="TBQ46" s="274"/>
      <c r="TBR46" s="275"/>
      <c r="TBS46" s="273"/>
      <c r="TBT46" s="274"/>
      <c r="TBU46" s="274"/>
      <c r="TBV46" s="274"/>
      <c r="TBW46" s="274"/>
      <c r="TBX46" s="274"/>
      <c r="TBY46" s="274"/>
      <c r="TBZ46" s="274"/>
      <c r="TCA46" s="274"/>
      <c r="TCB46" s="274"/>
      <c r="TCC46" s="274"/>
      <c r="TCD46" s="274"/>
      <c r="TCE46" s="274"/>
      <c r="TCF46" s="274"/>
      <c r="TCG46" s="274"/>
      <c r="TCH46" s="274"/>
      <c r="TCI46" s="274"/>
      <c r="TCJ46" s="275"/>
      <c r="TCK46" s="273"/>
      <c r="TCL46" s="274"/>
      <c r="TCM46" s="274"/>
      <c r="TCN46" s="274"/>
      <c r="TCO46" s="274"/>
      <c r="TCP46" s="274"/>
      <c r="TCQ46" s="274"/>
      <c r="TCR46" s="274"/>
      <c r="TCS46" s="274"/>
      <c r="TCT46" s="274"/>
      <c r="TCU46" s="274"/>
      <c r="TCV46" s="274"/>
      <c r="TCW46" s="274"/>
      <c r="TCX46" s="274"/>
      <c r="TCY46" s="274"/>
      <c r="TCZ46" s="274"/>
      <c r="TDA46" s="274"/>
      <c r="TDB46" s="275"/>
      <c r="TDC46" s="273"/>
      <c r="TDD46" s="274"/>
      <c r="TDE46" s="274"/>
      <c r="TDF46" s="274"/>
      <c r="TDG46" s="274"/>
      <c r="TDH46" s="274"/>
      <c r="TDI46" s="274"/>
      <c r="TDJ46" s="274"/>
      <c r="TDK46" s="274"/>
      <c r="TDL46" s="274"/>
      <c r="TDM46" s="274"/>
      <c r="TDN46" s="274"/>
      <c r="TDO46" s="274"/>
      <c r="TDP46" s="274"/>
      <c r="TDQ46" s="274"/>
      <c r="TDR46" s="274"/>
      <c r="TDS46" s="274"/>
      <c r="TDT46" s="275"/>
      <c r="TDU46" s="273"/>
      <c r="TDV46" s="274"/>
      <c r="TDW46" s="274"/>
      <c r="TDX46" s="274"/>
      <c r="TDY46" s="274"/>
      <c r="TDZ46" s="274"/>
      <c r="TEA46" s="274"/>
      <c r="TEB46" s="274"/>
      <c r="TEC46" s="274"/>
      <c r="TED46" s="274"/>
      <c r="TEE46" s="274"/>
      <c r="TEF46" s="274"/>
      <c r="TEG46" s="274"/>
      <c r="TEH46" s="274"/>
      <c r="TEI46" s="274"/>
      <c r="TEJ46" s="274"/>
      <c r="TEK46" s="274"/>
      <c r="TEL46" s="275"/>
      <c r="TEM46" s="273"/>
      <c r="TEN46" s="274"/>
      <c r="TEO46" s="274"/>
      <c r="TEP46" s="274"/>
      <c r="TEQ46" s="274"/>
      <c r="TER46" s="274"/>
      <c r="TES46" s="274"/>
      <c r="TET46" s="274"/>
      <c r="TEU46" s="274"/>
      <c r="TEV46" s="274"/>
      <c r="TEW46" s="274"/>
      <c r="TEX46" s="274"/>
      <c r="TEY46" s="274"/>
      <c r="TEZ46" s="274"/>
      <c r="TFA46" s="274"/>
      <c r="TFB46" s="274"/>
      <c r="TFC46" s="274"/>
      <c r="TFD46" s="275"/>
      <c r="TFE46" s="273"/>
      <c r="TFF46" s="274"/>
      <c r="TFG46" s="274"/>
      <c r="TFH46" s="274"/>
      <c r="TFI46" s="274"/>
      <c r="TFJ46" s="274"/>
      <c r="TFK46" s="274"/>
      <c r="TFL46" s="274"/>
      <c r="TFM46" s="274"/>
      <c r="TFN46" s="274"/>
      <c r="TFO46" s="274"/>
      <c r="TFP46" s="274"/>
      <c r="TFQ46" s="274"/>
      <c r="TFR46" s="274"/>
      <c r="TFS46" s="274"/>
      <c r="TFT46" s="274"/>
      <c r="TFU46" s="274"/>
      <c r="TFV46" s="275"/>
      <c r="TFW46" s="273"/>
      <c r="TFX46" s="274"/>
      <c r="TFY46" s="274"/>
      <c r="TFZ46" s="274"/>
      <c r="TGA46" s="274"/>
      <c r="TGB46" s="274"/>
      <c r="TGC46" s="274"/>
      <c r="TGD46" s="274"/>
      <c r="TGE46" s="274"/>
      <c r="TGF46" s="274"/>
      <c r="TGG46" s="274"/>
      <c r="TGH46" s="274"/>
      <c r="TGI46" s="274"/>
      <c r="TGJ46" s="274"/>
      <c r="TGK46" s="274"/>
      <c r="TGL46" s="274"/>
      <c r="TGM46" s="274"/>
      <c r="TGN46" s="275"/>
      <c r="TGO46" s="273"/>
      <c r="TGP46" s="274"/>
      <c r="TGQ46" s="274"/>
      <c r="TGR46" s="274"/>
      <c r="TGS46" s="274"/>
      <c r="TGT46" s="274"/>
      <c r="TGU46" s="274"/>
      <c r="TGV46" s="274"/>
      <c r="TGW46" s="274"/>
      <c r="TGX46" s="274"/>
      <c r="TGY46" s="274"/>
      <c r="TGZ46" s="274"/>
      <c r="THA46" s="274"/>
      <c r="THB46" s="274"/>
      <c r="THC46" s="274"/>
      <c r="THD46" s="274"/>
      <c r="THE46" s="274"/>
      <c r="THF46" s="275"/>
      <c r="THG46" s="273"/>
      <c r="THH46" s="274"/>
      <c r="THI46" s="274"/>
      <c r="THJ46" s="274"/>
      <c r="THK46" s="274"/>
      <c r="THL46" s="274"/>
      <c r="THM46" s="274"/>
      <c r="THN46" s="274"/>
      <c r="THO46" s="274"/>
      <c r="THP46" s="274"/>
      <c r="THQ46" s="274"/>
      <c r="THR46" s="274"/>
      <c r="THS46" s="274"/>
      <c r="THT46" s="274"/>
      <c r="THU46" s="274"/>
      <c r="THV46" s="274"/>
      <c r="THW46" s="274"/>
      <c r="THX46" s="275"/>
      <c r="THY46" s="273"/>
      <c r="THZ46" s="274"/>
      <c r="TIA46" s="274"/>
      <c r="TIB46" s="274"/>
      <c r="TIC46" s="274"/>
      <c r="TID46" s="274"/>
      <c r="TIE46" s="274"/>
      <c r="TIF46" s="274"/>
      <c r="TIG46" s="274"/>
      <c r="TIH46" s="274"/>
      <c r="TII46" s="274"/>
      <c r="TIJ46" s="274"/>
      <c r="TIK46" s="274"/>
      <c r="TIL46" s="274"/>
      <c r="TIM46" s="274"/>
      <c r="TIN46" s="274"/>
      <c r="TIO46" s="274"/>
      <c r="TIP46" s="275"/>
      <c r="TIQ46" s="273"/>
      <c r="TIR46" s="274"/>
      <c r="TIS46" s="274"/>
      <c r="TIT46" s="274"/>
      <c r="TIU46" s="274"/>
      <c r="TIV46" s="274"/>
      <c r="TIW46" s="274"/>
      <c r="TIX46" s="274"/>
      <c r="TIY46" s="274"/>
      <c r="TIZ46" s="274"/>
      <c r="TJA46" s="274"/>
      <c r="TJB46" s="274"/>
      <c r="TJC46" s="274"/>
      <c r="TJD46" s="274"/>
      <c r="TJE46" s="274"/>
      <c r="TJF46" s="274"/>
      <c r="TJG46" s="274"/>
      <c r="TJH46" s="275"/>
      <c r="TJI46" s="273"/>
      <c r="TJJ46" s="274"/>
      <c r="TJK46" s="274"/>
      <c r="TJL46" s="274"/>
      <c r="TJM46" s="274"/>
      <c r="TJN46" s="274"/>
      <c r="TJO46" s="274"/>
      <c r="TJP46" s="274"/>
      <c r="TJQ46" s="274"/>
      <c r="TJR46" s="274"/>
      <c r="TJS46" s="274"/>
      <c r="TJT46" s="274"/>
      <c r="TJU46" s="274"/>
      <c r="TJV46" s="274"/>
      <c r="TJW46" s="274"/>
      <c r="TJX46" s="274"/>
      <c r="TJY46" s="274"/>
      <c r="TJZ46" s="275"/>
      <c r="TKA46" s="273"/>
      <c r="TKB46" s="274"/>
      <c r="TKC46" s="274"/>
      <c r="TKD46" s="274"/>
      <c r="TKE46" s="274"/>
      <c r="TKF46" s="274"/>
      <c r="TKG46" s="274"/>
      <c r="TKH46" s="274"/>
      <c r="TKI46" s="274"/>
      <c r="TKJ46" s="274"/>
      <c r="TKK46" s="274"/>
      <c r="TKL46" s="274"/>
      <c r="TKM46" s="274"/>
      <c r="TKN46" s="274"/>
      <c r="TKO46" s="274"/>
      <c r="TKP46" s="274"/>
      <c r="TKQ46" s="274"/>
      <c r="TKR46" s="275"/>
      <c r="TKS46" s="273"/>
      <c r="TKT46" s="274"/>
      <c r="TKU46" s="274"/>
      <c r="TKV46" s="274"/>
      <c r="TKW46" s="274"/>
      <c r="TKX46" s="274"/>
      <c r="TKY46" s="274"/>
      <c r="TKZ46" s="274"/>
      <c r="TLA46" s="274"/>
      <c r="TLB46" s="274"/>
      <c r="TLC46" s="274"/>
      <c r="TLD46" s="274"/>
      <c r="TLE46" s="274"/>
      <c r="TLF46" s="274"/>
      <c r="TLG46" s="274"/>
      <c r="TLH46" s="274"/>
      <c r="TLI46" s="274"/>
      <c r="TLJ46" s="275"/>
      <c r="TLK46" s="273"/>
      <c r="TLL46" s="274"/>
      <c r="TLM46" s="274"/>
      <c r="TLN46" s="274"/>
      <c r="TLO46" s="274"/>
      <c r="TLP46" s="274"/>
      <c r="TLQ46" s="274"/>
      <c r="TLR46" s="274"/>
      <c r="TLS46" s="274"/>
      <c r="TLT46" s="274"/>
      <c r="TLU46" s="274"/>
      <c r="TLV46" s="274"/>
      <c r="TLW46" s="274"/>
      <c r="TLX46" s="274"/>
      <c r="TLY46" s="274"/>
      <c r="TLZ46" s="274"/>
      <c r="TMA46" s="274"/>
      <c r="TMB46" s="275"/>
      <c r="TMC46" s="273"/>
      <c r="TMD46" s="274"/>
      <c r="TME46" s="274"/>
      <c r="TMF46" s="274"/>
      <c r="TMG46" s="274"/>
      <c r="TMH46" s="274"/>
      <c r="TMI46" s="274"/>
      <c r="TMJ46" s="274"/>
      <c r="TMK46" s="274"/>
      <c r="TML46" s="274"/>
      <c r="TMM46" s="274"/>
      <c r="TMN46" s="274"/>
      <c r="TMO46" s="274"/>
      <c r="TMP46" s="274"/>
      <c r="TMQ46" s="274"/>
      <c r="TMR46" s="274"/>
      <c r="TMS46" s="274"/>
      <c r="TMT46" s="275"/>
      <c r="TMU46" s="273"/>
      <c r="TMV46" s="274"/>
      <c r="TMW46" s="274"/>
      <c r="TMX46" s="274"/>
      <c r="TMY46" s="274"/>
      <c r="TMZ46" s="274"/>
      <c r="TNA46" s="274"/>
      <c r="TNB46" s="274"/>
      <c r="TNC46" s="274"/>
      <c r="TND46" s="274"/>
      <c r="TNE46" s="274"/>
      <c r="TNF46" s="274"/>
      <c r="TNG46" s="274"/>
      <c r="TNH46" s="274"/>
      <c r="TNI46" s="274"/>
      <c r="TNJ46" s="274"/>
      <c r="TNK46" s="274"/>
      <c r="TNL46" s="275"/>
      <c r="TNM46" s="273"/>
      <c r="TNN46" s="274"/>
      <c r="TNO46" s="274"/>
      <c r="TNP46" s="274"/>
      <c r="TNQ46" s="274"/>
      <c r="TNR46" s="274"/>
      <c r="TNS46" s="274"/>
      <c r="TNT46" s="274"/>
      <c r="TNU46" s="274"/>
      <c r="TNV46" s="274"/>
      <c r="TNW46" s="274"/>
      <c r="TNX46" s="274"/>
      <c r="TNY46" s="274"/>
      <c r="TNZ46" s="274"/>
      <c r="TOA46" s="274"/>
      <c r="TOB46" s="274"/>
      <c r="TOC46" s="274"/>
      <c r="TOD46" s="275"/>
      <c r="TOE46" s="273"/>
      <c r="TOF46" s="274"/>
      <c r="TOG46" s="274"/>
      <c r="TOH46" s="274"/>
      <c r="TOI46" s="274"/>
      <c r="TOJ46" s="274"/>
      <c r="TOK46" s="274"/>
      <c r="TOL46" s="274"/>
      <c r="TOM46" s="274"/>
      <c r="TON46" s="274"/>
      <c r="TOO46" s="274"/>
      <c r="TOP46" s="274"/>
      <c r="TOQ46" s="274"/>
      <c r="TOR46" s="274"/>
      <c r="TOS46" s="274"/>
      <c r="TOT46" s="274"/>
      <c r="TOU46" s="274"/>
      <c r="TOV46" s="275"/>
      <c r="TOW46" s="273"/>
      <c r="TOX46" s="274"/>
      <c r="TOY46" s="274"/>
      <c r="TOZ46" s="274"/>
      <c r="TPA46" s="274"/>
      <c r="TPB46" s="274"/>
      <c r="TPC46" s="274"/>
      <c r="TPD46" s="274"/>
      <c r="TPE46" s="274"/>
      <c r="TPF46" s="274"/>
      <c r="TPG46" s="274"/>
      <c r="TPH46" s="274"/>
      <c r="TPI46" s="274"/>
      <c r="TPJ46" s="274"/>
      <c r="TPK46" s="274"/>
      <c r="TPL46" s="274"/>
      <c r="TPM46" s="274"/>
      <c r="TPN46" s="275"/>
      <c r="TPO46" s="273"/>
      <c r="TPP46" s="274"/>
      <c r="TPQ46" s="274"/>
      <c r="TPR46" s="274"/>
      <c r="TPS46" s="274"/>
      <c r="TPT46" s="274"/>
      <c r="TPU46" s="274"/>
      <c r="TPV46" s="274"/>
      <c r="TPW46" s="274"/>
      <c r="TPX46" s="274"/>
      <c r="TPY46" s="274"/>
      <c r="TPZ46" s="274"/>
      <c r="TQA46" s="274"/>
      <c r="TQB46" s="274"/>
      <c r="TQC46" s="274"/>
      <c r="TQD46" s="274"/>
      <c r="TQE46" s="274"/>
      <c r="TQF46" s="275"/>
      <c r="TQG46" s="273"/>
      <c r="TQH46" s="274"/>
      <c r="TQI46" s="274"/>
      <c r="TQJ46" s="274"/>
      <c r="TQK46" s="274"/>
      <c r="TQL46" s="274"/>
      <c r="TQM46" s="274"/>
      <c r="TQN46" s="274"/>
      <c r="TQO46" s="274"/>
      <c r="TQP46" s="274"/>
      <c r="TQQ46" s="274"/>
      <c r="TQR46" s="274"/>
      <c r="TQS46" s="274"/>
      <c r="TQT46" s="274"/>
      <c r="TQU46" s="274"/>
      <c r="TQV46" s="274"/>
      <c r="TQW46" s="274"/>
      <c r="TQX46" s="275"/>
      <c r="TQY46" s="273"/>
      <c r="TQZ46" s="274"/>
      <c r="TRA46" s="274"/>
      <c r="TRB46" s="274"/>
      <c r="TRC46" s="274"/>
      <c r="TRD46" s="274"/>
      <c r="TRE46" s="274"/>
      <c r="TRF46" s="274"/>
      <c r="TRG46" s="274"/>
      <c r="TRH46" s="274"/>
      <c r="TRI46" s="274"/>
      <c r="TRJ46" s="274"/>
      <c r="TRK46" s="274"/>
      <c r="TRL46" s="274"/>
      <c r="TRM46" s="274"/>
      <c r="TRN46" s="274"/>
      <c r="TRO46" s="274"/>
      <c r="TRP46" s="275"/>
      <c r="TRQ46" s="273"/>
      <c r="TRR46" s="274"/>
      <c r="TRS46" s="274"/>
      <c r="TRT46" s="274"/>
      <c r="TRU46" s="274"/>
      <c r="TRV46" s="274"/>
      <c r="TRW46" s="274"/>
      <c r="TRX46" s="274"/>
      <c r="TRY46" s="274"/>
      <c r="TRZ46" s="274"/>
      <c r="TSA46" s="274"/>
      <c r="TSB46" s="274"/>
      <c r="TSC46" s="274"/>
      <c r="TSD46" s="274"/>
      <c r="TSE46" s="274"/>
      <c r="TSF46" s="274"/>
      <c r="TSG46" s="274"/>
      <c r="TSH46" s="275"/>
      <c r="TSI46" s="273"/>
      <c r="TSJ46" s="274"/>
      <c r="TSK46" s="274"/>
      <c r="TSL46" s="274"/>
      <c r="TSM46" s="274"/>
      <c r="TSN46" s="274"/>
      <c r="TSO46" s="274"/>
      <c r="TSP46" s="274"/>
      <c r="TSQ46" s="274"/>
      <c r="TSR46" s="274"/>
      <c r="TSS46" s="274"/>
      <c r="TST46" s="274"/>
      <c r="TSU46" s="274"/>
      <c r="TSV46" s="274"/>
      <c r="TSW46" s="274"/>
      <c r="TSX46" s="274"/>
      <c r="TSY46" s="274"/>
      <c r="TSZ46" s="275"/>
      <c r="TTA46" s="273"/>
      <c r="TTB46" s="274"/>
      <c r="TTC46" s="274"/>
      <c r="TTD46" s="274"/>
      <c r="TTE46" s="274"/>
      <c r="TTF46" s="274"/>
      <c r="TTG46" s="274"/>
      <c r="TTH46" s="274"/>
      <c r="TTI46" s="274"/>
      <c r="TTJ46" s="274"/>
      <c r="TTK46" s="274"/>
      <c r="TTL46" s="274"/>
      <c r="TTM46" s="274"/>
      <c r="TTN46" s="274"/>
      <c r="TTO46" s="274"/>
      <c r="TTP46" s="274"/>
      <c r="TTQ46" s="274"/>
      <c r="TTR46" s="275"/>
      <c r="TTS46" s="273"/>
      <c r="TTT46" s="274"/>
      <c r="TTU46" s="274"/>
      <c r="TTV46" s="274"/>
      <c r="TTW46" s="274"/>
      <c r="TTX46" s="274"/>
      <c r="TTY46" s="274"/>
      <c r="TTZ46" s="274"/>
      <c r="TUA46" s="274"/>
      <c r="TUB46" s="274"/>
      <c r="TUC46" s="274"/>
      <c r="TUD46" s="274"/>
      <c r="TUE46" s="274"/>
      <c r="TUF46" s="274"/>
      <c r="TUG46" s="274"/>
      <c r="TUH46" s="274"/>
      <c r="TUI46" s="274"/>
      <c r="TUJ46" s="275"/>
      <c r="TUK46" s="273"/>
      <c r="TUL46" s="274"/>
      <c r="TUM46" s="274"/>
      <c r="TUN46" s="274"/>
      <c r="TUO46" s="274"/>
      <c r="TUP46" s="274"/>
      <c r="TUQ46" s="274"/>
      <c r="TUR46" s="274"/>
      <c r="TUS46" s="274"/>
      <c r="TUT46" s="274"/>
      <c r="TUU46" s="274"/>
      <c r="TUV46" s="274"/>
      <c r="TUW46" s="274"/>
      <c r="TUX46" s="274"/>
      <c r="TUY46" s="274"/>
      <c r="TUZ46" s="274"/>
      <c r="TVA46" s="274"/>
      <c r="TVB46" s="275"/>
      <c r="TVC46" s="273"/>
      <c r="TVD46" s="274"/>
      <c r="TVE46" s="274"/>
      <c r="TVF46" s="274"/>
      <c r="TVG46" s="274"/>
      <c r="TVH46" s="274"/>
      <c r="TVI46" s="274"/>
      <c r="TVJ46" s="274"/>
      <c r="TVK46" s="274"/>
      <c r="TVL46" s="274"/>
      <c r="TVM46" s="274"/>
      <c r="TVN46" s="274"/>
      <c r="TVO46" s="274"/>
      <c r="TVP46" s="274"/>
      <c r="TVQ46" s="274"/>
      <c r="TVR46" s="274"/>
      <c r="TVS46" s="274"/>
      <c r="TVT46" s="275"/>
      <c r="TVU46" s="273"/>
      <c r="TVV46" s="274"/>
      <c r="TVW46" s="274"/>
      <c r="TVX46" s="274"/>
      <c r="TVY46" s="274"/>
      <c r="TVZ46" s="274"/>
      <c r="TWA46" s="274"/>
      <c r="TWB46" s="274"/>
      <c r="TWC46" s="274"/>
      <c r="TWD46" s="274"/>
      <c r="TWE46" s="274"/>
      <c r="TWF46" s="274"/>
      <c r="TWG46" s="274"/>
      <c r="TWH46" s="274"/>
      <c r="TWI46" s="274"/>
      <c r="TWJ46" s="274"/>
      <c r="TWK46" s="274"/>
      <c r="TWL46" s="275"/>
      <c r="TWM46" s="273"/>
      <c r="TWN46" s="274"/>
      <c r="TWO46" s="274"/>
      <c r="TWP46" s="274"/>
      <c r="TWQ46" s="274"/>
      <c r="TWR46" s="274"/>
      <c r="TWS46" s="274"/>
      <c r="TWT46" s="274"/>
      <c r="TWU46" s="274"/>
      <c r="TWV46" s="274"/>
      <c r="TWW46" s="274"/>
      <c r="TWX46" s="274"/>
      <c r="TWY46" s="274"/>
      <c r="TWZ46" s="274"/>
      <c r="TXA46" s="274"/>
      <c r="TXB46" s="274"/>
      <c r="TXC46" s="274"/>
      <c r="TXD46" s="275"/>
      <c r="TXE46" s="273"/>
      <c r="TXF46" s="274"/>
      <c r="TXG46" s="274"/>
      <c r="TXH46" s="274"/>
      <c r="TXI46" s="274"/>
      <c r="TXJ46" s="274"/>
      <c r="TXK46" s="274"/>
      <c r="TXL46" s="274"/>
      <c r="TXM46" s="274"/>
      <c r="TXN46" s="274"/>
      <c r="TXO46" s="274"/>
      <c r="TXP46" s="274"/>
      <c r="TXQ46" s="274"/>
      <c r="TXR46" s="274"/>
      <c r="TXS46" s="274"/>
      <c r="TXT46" s="274"/>
      <c r="TXU46" s="274"/>
      <c r="TXV46" s="275"/>
      <c r="TXW46" s="273"/>
      <c r="TXX46" s="274"/>
      <c r="TXY46" s="274"/>
      <c r="TXZ46" s="274"/>
      <c r="TYA46" s="274"/>
      <c r="TYB46" s="274"/>
      <c r="TYC46" s="274"/>
      <c r="TYD46" s="274"/>
      <c r="TYE46" s="274"/>
      <c r="TYF46" s="274"/>
      <c r="TYG46" s="274"/>
      <c r="TYH46" s="274"/>
      <c r="TYI46" s="274"/>
      <c r="TYJ46" s="274"/>
      <c r="TYK46" s="274"/>
      <c r="TYL46" s="274"/>
      <c r="TYM46" s="274"/>
      <c r="TYN46" s="275"/>
      <c r="TYO46" s="273"/>
      <c r="TYP46" s="274"/>
      <c r="TYQ46" s="274"/>
      <c r="TYR46" s="274"/>
      <c r="TYS46" s="274"/>
      <c r="TYT46" s="274"/>
      <c r="TYU46" s="274"/>
      <c r="TYV46" s="274"/>
      <c r="TYW46" s="274"/>
      <c r="TYX46" s="274"/>
      <c r="TYY46" s="274"/>
      <c r="TYZ46" s="274"/>
      <c r="TZA46" s="274"/>
      <c r="TZB46" s="274"/>
      <c r="TZC46" s="274"/>
      <c r="TZD46" s="274"/>
      <c r="TZE46" s="274"/>
      <c r="TZF46" s="275"/>
      <c r="TZG46" s="273"/>
      <c r="TZH46" s="274"/>
      <c r="TZI46" s="274"/>
      <c r="TZJ46" s="274"/>
      <c r="TZK46" s="274"/>
      <c r="TZL46" s="274"/>
      <c r="TZM46" s="274"/>
      <c r="TZN46" s="274"/>
      <c r="TZO46" s="274"/>
      <c r="TZP46" s="274"/>
      <c r="TZQ46" s="274"/>
      <c r="TZR46" s="274"/>
      <c r="TZS46" s="274"/>
      <c r="TZT46" s="274"/>
      <c r="TZU46" s="274"/>
      <c r="TZV46" s="274"/>
      <c r="TZW46" s="274"/>
      <c r="TZX46" s="275"/>
      <c r="TZY46" s="273"/>
      <c r="TZZ46" s="274"/>
      <c r="UAA46" s="274"/>
      <c r="UAB46" s="274"/>
      <c r="UAC46" s="274"/>
      <c r="UAD46" s="274"/>
      <c r="UAE46" s="274"/>
      <c r="UAF46" s="274"/>
      <c r="UAG46" s="274"/>
      <c r="UAH46" s="274"/>
      <c r="UAI46" s="274"/>
      <c r="UAJ46" s="274"/>
      <c r="UAK46" s="274"/>
      <c r="UAL46" s="274"/>
      <c r="UAM46" s="274"/>
      <c r="UAN46" s="274"/>
      <c r="UAO46" s="274"/>
      <c r="UAP46" s="275"/>
      <c r="UAQ46" s="273"/>
      <c r="UAR46" s="274"/>
      <c r="UAS46" s="274"/>
      <c r="UAT46" s="274"/>
      <c r="UAU46" s="274"/>
      <c r="UAV46" s="274"/>
      <c r="UAW46" s="274"/>
      <c r="UAX46" s="274"/>
      <c r="UAY46" s="274"/>
      <c r="UAZ46" s="274"/>
      <c r="UBA46" s="274"/>
      <c r="UBB46" s="274"/>
      <c r="UBC46" s="274"/>
      <c r="UBD46" s="274"/>
      <c r="UBE46" s="274"/>
      <c r="UBF46" s="274"/>
      <c r="UBG46" s="274"/>
      <c r="UBH46" s="275"/>
      <c r="UBI46" s="273"/>
      <c r="UBJ46" s="274"/>
      <c r="UBK46" s="274"/>
      <c r="UBL46" s="274"/>
      <c r="UBM46" s="274"/>
      <c r="UBN46" s="274"/>
      <c r="UBO46" s="274"/>
      <c r="UBP46" s="274"/>
      <c r="UBQ46" s="274"/>
      <c r="UBR46" s="274"/>
      <c r="UBS46" s="274"/>
      <c r="UBT46" s="274"/>
      <c r="UBU46" s="274"/>
      <c r="UBV46" s="274"/>
      <c r="UBW46" s="274"/>
      <c r="UBX46" s="274"/>
      <c r="UBY46" s="274"/>
      <c r="UBZ46" s="275"/>
      <c r="UCA46" s="273"/>
      <c r="UCB46" s="274"/>
      <c r="UCC46" s="274"/>
      <c r="UCD46" s="274"/>
      <c r="UCE46" s="274"/>
      <c r="UCF46" s="274"/>
      <c r="UCG46" s="274"/>
      <c r="UCH46" s="274"/>
      <c r="UCI46" s="274"/>
      <c r="UCJ46" s="274"/>
      <c r="UCK46" s="274"/>
      <c r="UCL46" s="274"/>
      <c r="UCM46" s="274"/>
      <c r="UCN46" s="274"/>
      <c r="UCO46" s="274"/>
      <c r="UCP46" s="274"/>
      <c r="UCQ46" s="274"/>
      <c r="UCR46" s="275"/>
      <c r="UCS46" s="273"/>
      <c r="UCT46" s="274"/>
      <c r="UCU46" s="274"/>
      <c r="UCV46" s="274"/>
      <c r="UCW46" s="274"/>
      <c r="UCX46" s="274"/>
      <c r="UCY46" s="274"/>
      <c r="UCZ46" s="274"/>
      <c r="UDA46" s="274"/>
      <c r="UDB46" s="274"/>
      <c r="UDC46" s="274"/>
      <c r="UDD46" s="274"/>
      <c r="UDE46" s="274"/>
      <c r="UDF46" s="274"/>
      <c r="UDG46" s="274"/>
      <c r="UDH46" s="274"/>
      <c r="UDI46" s="274"/>
      <c r="UDJ46" s="275"/>
      <c r="UDK46" s="273"/>
      <c r="UDL46" s="274"/>
      <c r="UDM46" s="274"/>
      <c r="UDN46" s="274"/>
      <c r="UDO46" s="274"/>
      <c r="UDP46" s="274"/>
      <c r="UDQ46" s="274"/>
      <c r="UDR46" s="274"/>
      <c r="UDS46" s="274"/>
      <c r="UDT46" s="274"/>
      <c r="UDU46" s="274"/>
      <c r="UDV46" s="274"/>
      <c r="UDW46" s="274"/>
      <c r="UDX46" s="274"/>
      <c r="UDY46" s="274"/>
      <c r="UDZ46" s="274"/>
      <c r="UEA46" s="274"/>
      <c r="UEB46" s="275"/>
      <c r="UEC46" s="273"/>
      <c r="UED46" s="274"/>
      <c r="UEE46" s="274"/>
      <c r="UEF46" s="274"/>
      <c r="UEG46" s="274"/>
      <c r="UEH46" s="274"/>
      <c r="UEI46" s="274"/>
      <c r="UEJ46" s="274"/>
      <c r="UEK46" s="274"/>
      <c r="UEL46" s="274"/>
      <c r="UEM46" s="274"/>
      <c r="UEN46" s="274"/>
      <c r="UEO46" s="274"/>
      <c r="UEP46" s="274"/>
      <c r="UEQ46" s="274"/>
      <c r="UER46" s="274"/>
      <c r="UES46" s="274"/>
      <c r="UET46" s="275"/>
      <c r="UEU46" s="273"/>
      <c r="UEV46" s="274"/>
      <c r="UEW46" s="274"/>
      <c r="UEX46" s="274"/>
      <c r="UEY46" s="274"/>
      <c r="UEZ46" s="274"/>
      <c r="UFA46" s="274"/>
      <c r="UFB46" s="274"/>
      <c r="UFC46" s="274"/>
      <c r="UFD46" s="274"/>
      <c r="UFE46" s="274"/>
      <c r="UFF46" s="274"/>
      <c r="UFG46" s="274"/>
      <c r="UFH46" s="274"/>
      <c r="UFI46" s="274"/>
      <c r="UFJ46" s="274"/>
      <c r="UFK46" s="274"/>
      <c r="UFL46" s="275"/>
      <c r="UFM46" s="273"/>
      <c r="UFN46" s="274"/>
      <c r="UFO46" s="274"/>
      <c r="UFP46" s="274"/>
      <c r="UFQ46" s="274"/>
      <c r="UFR46" s="274"/>
      <c r="UFS46" s="274"/>
      <c r="UFT46" s="274"/>
      <c r="UFU46" s="274"/>
      <c r="UFV46" s="274"/>
      <c r="UFW46" s="274"/>
      <c r="UFX46" s="274"/>
      <c r="UFY46" s="274"/>
      <c r="UFZ46" s="274"/>
      <c r="UGA46" s="274"/>
      <c r="UGB46" s="274"/>
      <c r="UGC46" s="274"/>
      <c r="UGD46" s="275"/>
      <c r="UGE46" s="273"/>
      <c r="UGF46" s="274"/>
      <c r="UGG46" s="274"/>
      <c r="UGH46" s="274"/>
      <c r="UGI46" s="274"/>
      <c r="UGJ46" s="274"/>
      <c r="UGK46" s="274"/>
      <c r="UGL46" s="274"/>
      <c r="UGM46" s="274"/>
      <c r="UGN46" s="274"/>
      <c r="UGO46" s="274"/>
      <c r="UGP46" s="274"/>
      <c r="UGQ46" s="274"/>
      <c r="UGR46" s="274"/>
      <c r="UGS46" s="274"/>
      <c r="UGT46" s="274"/>
      <c r="UGU46" s="274"/>
      <c r="UGV46" s="275"/>
      <c r="UGW46" s="273"/>
      <c r="UGX46" s="274"/>
      <c r="UGY46" s="274"/>
      <c r="UGZ46" s="274"/>
      <c r="UHA46" s="274"/>
      <c r="UHB46" s="274"/>
      <c r="UHC46" s="274"/>
      <c r="UHD46" s="274"/>
      <c r="UHE46" s="274"/>
      <c r="UHF46" s="274"/>
      <c r="UHG46" s="274"/>
      <c r="UHH46" s="274"/>
      <c r="UHI46" s="274"/>
      <c r="UHJ46" s="274"/>
      <c r="UHK46" s="274"/>
      <c r="UHL46" s="274"/>
      <c r="UHM46" s="274"/>
      <c r="UHN46" s="275"/>
      <c r="UHO46" s="273"/>
      <c r="UHP46" s="274"/>
      <c r="UHQ46" s="274"/>
      <c r="UHR46" s="274"/>
      <c r="UHS46" s="274"/>
      <c r="UHT46" s="274"/>
      <c r="UHU46" s="274"/>
      <c r="UHV46" s="274"/>
      <c r="UHW46" s="274"/>
      <c r="UHX46" s="274"/>
      <c r="UHY46" s="274"/>
      <c r="UHZ46" s="274"/>
      <c r="UIA46" s="274"/>
      <c r="UIB46" s="274"/>
      <c r="UIC46" s="274"/>
      <c r="UID46" s="274"/>
      <c r="UIE46" s="274"/>
      <c r="UIF46" s="275"/>
      <c r="UIG46" s="273"/>
      <c r="UIH46" s="274"/>
      <c r="UII46" s="274"/>
      <c r="UIJ46" s="274"/>
      <c r="UIK46" s="274"/>
      <c r="UIL46" s="274"/>
      <c r="UIM46" s="274"/>
      <c r="UIN46" s="274"/>
      <c r="UIO46" s="274"/>
      <c r="UIP46" s="274"/>
      <c r="UIQ46" s="274"/>
      <c r="UIR46" s="274"/>
      <c r="UIS46" s="274"/>
      <c r="UIT46" s="274"/>
      <c r="UIU46" s="274"/>
      <c r="UIV46" s="274"/>
      <c r="UIW46" s="274"/>
      <c r="UIX46" s="275"/>
      <c r="UIY46" s="273"/>
      <c r="UIZ46" s="274"/>
      <c r="UJA46" s="274"/>
      <c r="UJB46" s="274"/>
      <c r="UJC46" s="274"/>
      <c r="UJD46" s="274"/>
      <c r="UJE46" s="274"/>
      <c r="UJF46" s="274"/>
      <c r="UJG46" s="274"/>
      <c r="UJH46" s="274"/>
      <c r="UJI46" s="274"/>
      <c r="UJJ46" s="274"/>
      <c r="UJK46" s="274"/>
      <c r="UJL46" s="274"/>
      <c r="UJM46" s="274"/>
      <c r="UJN46" s="274"/>
      <c r="UJO46" s="274"/>
      <c r="UJP46" s="275"/>
      <c r="UJQ46" s="273"/>
      <c r="UJR46" s="274"/>
      <c r="UJS46" s="274"/>
      <c r="UJT46" s="274"/>
      <c r="UJU46" s="274"/>
      <c r="UJV46" s="274"/>
      <c r="UJW46" s="274"/>
      <c r="UJX46" s="274"/>
      <c r="UJY46" s="274"/>
      <c r="UJZ46" s="274"/>
      <c r="UKA46" s="274"/>
      <c r="UKB46" s="274"/>
      <c r="UKC46" s="274"/>
      <c r="UKD46" s="274"/>
      <c r="UKE46" s="274"/>
      <c r="UKF46" s="274"/>
      <c r="UKG46" s="274"/>
      <c r="UKH46" s="275"/>
      <c r="UKI46" s="273"/>
      <c r="UKJ46" s="274"/>
      <c r="UKK46" s="274"/>
      <c r="UKL46" s="274"/>
      <c r="UKM46" s="274"/>
      <c r="UKN46" s="274"/>
      <c r="UKO46" s="274"/>
      <c r="UKP46" s="274"/>
      <c r="UKQ46" s="274"/>
      <c r="UKR46" s="274"/>
      <c r="UKS46" s="274"/>
      <c r="UKT46" s="274"/>
      <c r="UKU46" s="274"/>
      <c r="UKV46" s="274"/>
      <c r="UKW46" s="274"/>
      <c r="UKX46" s="274"/>
      <c r="UKY46" s="274"/>
      <c r="UKZ46" s="275"/>
      <c r="ULA46" s="273"/>
      <c r="ULB46" s="274"/>
      <c r="ULC46" s="274"/>
      <c r="ULD46" s="274"/>
      <c r="ULE46" s="274"/>
      <c r="ULF46" s="274"/>
      <c r="ULG46" s="274"/>
      <c r="ULH46" s="274"/>
      <c r="ULI46" s="274"/>
      <c r="ULJ46" s="274"/>
      <c r="ULK46" s="274"/>
      <c r="ULL46" s="274"/>
      <c r="ULM46" s="274"/>
      <c r="ULN46" s="274"/>
      <c r="ULO46" s="274"/>
      <c r="ULP46" s="274"/>
      <c r="ULQ46" s="274"/>
      <c r="ULR46" s="275"/>
      <c r="ULS46" s="273"/>
      <c r="ULT46" s="274"/>
      <c r="ULU46" s="274"/>
      <c r="ULV46" s="274"/>
      <c r="ULW46" s="274"/>
      <c r="ULX46" s="274"/>
      <c r="ULY46" s="274"/>
      <c r="ULZ46" s="274"/>
      <c r="UMA46" s="274"/>
      <c r="UMB46" s="274"/>
      <c r="UMC46" s="274"/>
      <c r="UMD46" s="274"/>
      <c r="UME46" s="274"/>
      <c r="UMF46" s="274"/>
      <c r="UMG46" s="274"/>
      <c r="UMH46" s="274"/>
      <c r="UMI46" s="274"/>
      <c r="UMJ46" s="275"/>
      <c r="UMK46" s="273"/>
      <c r="UML46" s="274"/>
      <c r="UMM46" s="274"/>
      <c r="UMN46" s="274"/>
      <c r="UMO46" s="274"/>
      <c r="UMP46" s="274"/>
      <c r="UMQ46" s="274"/>
      <c r="UMR46" s="274"/>
      <c r="UMS46" s="274"/>
      <c r="UMT46" s="274"/>
      <c r="UMU46" s="274"/>
      <c r="UMV46" s="274"/>
      <c r="UMW46" s="274"/>
      <c r="UMX46" s="274"/>
      <c r="UMY46" s="274"/>
      <c r="UMZ46" s="274"/>
      <c r="UNA46" s="274"/>
      <c r="UNB46" s="275"/>
      <c r="UNC46" s="273"/>
      <c r="UND46" s="274"/>
      <c r="UNE46" s="274"/>
      <c r="UNF46" s="274"/>
      <c r="UNG46" s="274"/>
      <c r="UNH46" s="274"/>
      <c r="UNI46" s="274"/>
      <c r="UNJ46" s="274"/>
      <c r="UNK46" s="274"/>
      <c r="UNL46" s="274"/>
      <c r="UNM46" s="274"/>
      <c r="UNN46" s="274"/>
      <c r="UNO46" s="274"/>
      <c r="UNP46" s="274"/>
      <c r="UNQ46" s="274"/>
      <c r="UNR46" s="274"/>
      <c r="UNS46" s="274"/>
      <c r="UNT46" s="275"/>
      <c r="UNU46" s="273"/>
      <c r="UNV46" s="274"/>
      <c r="UNW46" s="274"/>
      <c r="UNX46" s="274"/>
      <c r="UNY46" s="274"/>
      <c r="UNZ46" s="274"/>
      <c r="UOA46" s="274"/>
      <c r="UOB46" s="274"/>
      <c r="UOC46" s="274"/>
      <c r="UOD46" s="274"/>
      <c r="UOE46" s="274"/>
      <c r="UOF46" s="274"/>
      <c r="UOG46" s="274"/>
      <c r="UOH46" s="274"/>
      <c r="UOI46" s="274"/>
      <c r="UOJ46" s="274"/>
      <c r="UOK46" s="274"/>
      <c r="UOL46" s="275"/>
      <c r="UOM46" s="273"/>
      <c r="UON46" s="274"/>
      <c r="UOO46" s="274"/>
      <c r="UOP46" s="274"/>
      <c r="UOQ46" s="274"/>
      <c r="UOR46" s="274"/>
      <c r="UOS46" s="274"/>
      <c r="UOT46" s="274"/>
      <c r="UOU46" s="274"/>
      <c r="UOV46" s="274"/>
      <c r="UOW46" s="274"/>
      <c r="UOX46" s="274"/>
      <c r="UOY46" s="274"/>
      <c r="UOZ46" s="274"/>
      <c r="UPA46" s="274"/>
      <c r="UPB46" s="274"/>
      <c r="UPC46" s="274"/>
      <c r="UPD46" s="275"/>
      <c r="UPE46" s="273"/>
      <c r="UPF46" s="274"/>
      <c r="UPG46" s="274"/>
      <c r="UPH46" s="274"/>
      <c r="UPI46" s="274"/>
      <c r="UPJ46" s="274"/>
      <c r="UPK46" s="274"/>
      <c r="UPL46" s="274"/>
      <c r="UPM46" s="274"/>
      <c r="UPN46" s="274"/>
      <c r="UPO46" s="274"/>
      <c r="UPP46" s="274"/>
      <c r="UPQ46" s="274"/>
      <c r="UPR46" s="274"/>
      <c r="UPS46" s="274"/>
      <c r="UPT46" s="274"/>
      <c r="UPU46" s="274"/>
      <c r="UPV46" s="275"/>
      <c r="UPW46" s="273"/>
      <c r="UPX46" s="274"/>
      <c r="UPY46" s="274"/>
      <c r="UPZ46" s="274"/>
      <c r="UQA46" s="274"/>
      <c r="UQB46" s="274"/>
      <c r="UQC46" s="274"/>
      <c r="UQD46" s="274"/>
      <c r="UQE46" s="274"/>
      <c r="UQF46" s="274"/>
      <c r="UQG46" s="274"/>
      <c r="UQH46" s="274"/>
      <c r="UQI46" s="274"/>
      <c r="UQJ46" s="274"/>
      <c r="UQK46" s="274"/>
      <c r="UQL46" s="274"/>
      <c r="UQM46" s="274"/>
      <c r="UQN46" s="275"/>
      <c r="UQO46" s="273"/>
      <c r="UQP46" s="274"/>
      <c r="UQQ46" s="274"/>
      <c r="UQR46" s="274"/>
      <c r="UQS46" s="274"/>
      <c r="UQT46" s="274"/>
      <c r="UQU46" s="274"/>
      <c r="UQV46" s="274"/>
      <c r="UQW46" s="274"/>
      <c r="UQX46" s="274"/>
      <c r="UQY46" s="274"/>
      <c r="UQZ46" s="274"/>
      <c r="URA46" s="274"/>
      <c r="URB46" s="274"/>
      <c r="URC46" s="274"/>
      <c r="URD46" s="274"/>
      <c r="URE46" s="274"/>
      <c r="URF46" s="275"/>
      <c r="URG46" s="273"/>
      <c r="URH46" s="274"/>
      <c r="URI46" s="274"/>
      <c r="URJ46" s="274"/>
      <c r="URK46" s="274"/>
      <c r="URL46" s="274"/>
      <c r="URM46" s="274"/>
      <c r="URN46" s="274"/>
      <c r="URO46" s="274"/>
      <c r="URP46" s="274"/>
      <c r="URQ46" s="274"/>
      <c r="URR46" s="274"/>
      <c r="URS46" s="274"/>
      <c r="URT46" s="274"/>
      <c r="URU46" s="274"/>
      <c r="URV46" s="274"/>
      <c r="URW46" s="274"/>
      <c r="URX46" s="275"/>
      <c r="URY46" s="273"/>
      <c r="URZ46" s="274"/>
      <c r="USA46" s="274"/>
      <c r="USB46" s="274"/>
      <c r="USC46" s="274"/>
      <c r="USD46" s="274"/>
      <c r="USE46" s="274"/>
      <c r="USF46" s="274"/>
      <c r="USG46" s="274"/>
      <c r="USH46" s="274"/>
      <c r="USI46" s="274"/>
      <c r="USJ46" s="274"/>
      <c r="USK46" s="274"/>
      <c r="USL46" s="274"/>
      <c r="USM46" s="274"/>
      <c r="USN46" s="274"/>
      <c r="USO46" s="274"/>
      <c r="USP46" s="275"/>
      <c r="USQ46" s="273"/>
      <c r="USR46" s="274"/>
      <c r="USS46" s="274"/>
      <c r="UST46" s="274"/>
      <c r="USU46" s="274"/>
      <c r="USV46" s="274"/>
      <c r="USW46" s="274"/>
      <c r="USX46" s="274"/>
      <c r="USY46" s="274"/>
      <c r="USZ46" s="274"/>
      <c r="UTA46" s="274"/>
      <c r="UTB46" s="274"/>
      <c r="UTC46" s="274"/>
      <c r="UTD46" s="274"/>
      <c r="UTE46" s="274"/>
      <c r="UTF46" s="274"/>
      <c r="UTG46" s="274"/>
      <c r="UTH46" s="275"/>
      <c r="UTI46" s="273"/>
      <c r="UTJ46" s="274"/>
      <c r="UTK46" s="274"/>
      <c r="UTL46" s="274"/>
      <c r="UTM46" s="274"/>
      <c r="UTN46" s="274"/>
      <c r="UTO46" s="274"/>
      <c r="UTP46" s="274"/>
      <c r="UTQ46" s="274"/>
      <c r="UTR46" s="274"/>
      <c r="UTS46" s="274"/>
      <c r="UTT46" s="274"/>
      <c r="UTU46" s="274"/>
      <c r="UTV46" s="274"/>
      <c r="UTW46" s="274"/>
      <c r="UTX46" s="274"/>
      <c r="UTY46" s="274"/>
      <c r="UTZ46" s="275"/>
      <c r="UUA46" s="273"/>
      <c r="UUB46" s="274"/>
      <c r="UUC46" s="274"/>
      <c r="UUD46" s="274"/>
      <c r="UUE46" s="274"/>
      <c r="UUF46" s="274"/>
      <c r="UUG46" s="274"/>
      <c r="UUH46" s="274"/>
      <c r="UUI46" s="274"/>
      <c r="UUJ46" s="274"/>
      <c r="UUK46" s="274"/>
      <c r="UUL46" s="274"/>
      <c r="UUM46" s="274"/>
      <c r="UUN46" s="274"/>
      <c r="UUO46" s="274"/>
      <c r="UUP46" s="274"/>
      <c r="UUQ46" s="274"/>
      <c r="UUR46" s="275"/>
      <c r="UUS46" s="273"/>
      <c r="UUT46" s="274"/>
      <c r="UUU46" s="274"/>
      <c r="UUV46" s="274"/>
      <c r="UUW46" s="274"/>
      <c r="UUX46" s="274"/>
      <c r="UUY46" s="274"/>
      <c r="UUZ46" s="274"/>
      <c r="UVA46" s="274"/>
      <c r="UVB46" s="274"/>
      <c r="UVC46" s="274"/>
      <c r="UVD46" s="274"/>
      <c r="UVE46" s="274"/>
      <c r="UVF46" s="274"/>
      <c r="UVG46" s="274"/>
      <c r="UVH46" s="274"/>
      <c r="UVI46" s="274"/>
      <c r="UVJ46" s="275"/>
      <c r="UVK46" s="273"/>
      <c r="UVL46" s="274"/>
      <c r="UVM46" s="274"/>
      <c r="UVN46" s="274"/>
      <c r="UVO46" s="274"/>
      <c r="UVP46" s="274"/>
      <c r="UVQ46" s="274"/>
      <c r="UVR46" s="274"/>
      <c r="UVS46" s="274"/>
      <c r="UVT46" s="274"/>
      <c r="UVU46" s="274"/>
      <c r="UVV46" s="274"/>
      <c r="UVW46" s="274"/>
      <c r="UVX46" s="274"/>
      <c r="UVY46" s="274"/>
      <c r="UVZ46" s="274"/>
      <c r="UWA46" s="274"/>
      <c r="UWB46" s="275"/>
      <c r="UWC46" s="273"/>
      <c r="UWD46" s="274"/>
      <c r="UWE46" s="274"/>
      <c r="UWF46" s="274"/>
      <c r="UWG46" s="274"/>
      <c r="UWH46" s="274"/>
      <c r="UWI46" s="274"/>
      <c r="UWJ46" s="274"/>
      <c r="UWK46" s="274"/>
      <c r="UWL46" s="274"/>
      <c r="UWM46" s="274"/>
      <c r="UWN46" s="274"/>
      <c r="UWO46" s="274"/>
      <c r="UWP46" s="274"/>
      <c r="UWQ46" s="274"/>
      <c r="UWR46" s="274"/>
      <c r="UWS46" s="274"/>
      <c r="UWT46" s="275"/>
      <c r="UWU46" s="273"/>
      <c r="UWV46" s="274"/>
      <c r="UWW46" s="274"/>
      <c r="UWX46" s="274"/>
      <c r="UWY46" s="274"/>
      <c r="UWZ46" s="274"/>
      <c r="UXA46" s="274"/>
      <c r="UXB46" s="274"/>
      <c r="UXC46" s="274"/>
      <c r="UXD46" s="274"/>
      <c r="UXE46" s="274"/>
      <c r="UXF46" s="274"/>
      <c r="UXG46" s="274"/>
      <c r="UXH46" s="274"/>
      <c r="UXI46" s="274"/>
      <c r="UXJ46" s="274"/>
      <c r="UXK46" s="274"/>
      <c r="UXL46" s="275"/>
      <c r="UXM46" s="273"/>
      <c r="UXN46" s="274"/>
      <c r="UXO46" s="274"/>
      <c r="UXP46" s="274"/>
      <c r="UXQ46" s="274"/>
      <c r="UXR46" s="274"/>
      <c r="UXS46" s="274"/>
      <c r="UXT46" s="274"/>
      <c r="UXU46" s="274"/>
      <c r="UXV46" s="274"/>
      <c r="UXW46" s="274"/>
      <c r="UXX46" s="274"/>
      <c r="UXY46" s="274"/>
      <c r="UXZ46" s="274"/>
      <c r="UYA46" s="274"/>
      <c r="UYB46" s="274"/>
      <c r="UYC46" s="274"/>
      <c r="UYD46" s="275"/>
      <c r="UYE46" s="273"/>
      <c r="UYF46" s="274"/>
      <c r="UYG46" s="274"/>
      <c r="UYH46" s="274"/>
      <c r="UYI46" s="274"/>
      <c r="UYJ46" s="274"/>
      <c r="UYK46" s="274"/>
      <c r="UYL46" s="274"/>
      <c r="UYM46" s="274"/>
      <c r="UYN46" s="274"/>
      <c r="UYO46" s="274"/>
      <c r="UYP46" s="274"/>
      <c r="UYQ46" s="274"/>
      <c r="UYR46" s="274"/>
      <c r="UYS46" s="274"/>
      <c r="UYT46" s="274"/>
      <c r="UYU46" s="274"/>
      <c r="UYV46" s="275"/>
      <c r="UYW46" s="273"/>
      <c r="UYX46" s="274"/>
      <c r="UYY46" s="274"/>
      <c r="UYZ46" s="274"/>
      <c r="UZA46" s="274"/>
      <c r="UZB46" s="274"/>
      <c r="UZC46" s="274"/>
      <c r="UZD46" s="274"/>
      <c r="UZE46" s="274"/>
      <c r="UZF46" s="274"/>
      <c r="UZG46" s="274"/>
      <c r="UZH46" s="274"/>
      <c r="UZI46" s="274"/>
      <c r="UZJ46" s="274"/>
      <c r="UZK46" s="274"/>
      <c r="UZL46" s="274"/>
      <c r="UZM46" s="274"/>
      <c r="UZN46" s="275"/>
      <c r="UZO46" s="273"/>
      <c r="UZP46" s="274"/>
      <c r="UZQ46" s="274"/>
      <c r="UZR46" s="274"/>
      <c r="UZS46" s="274"/>
      <c r="UZT46" s="274"/>
      <c r="UZU46" s="274"/>
      <c r="UZV46" s="274"/>
      <c r="UZW46" s="274"/>
      <c r="UZX46" s="274"/>
      <c r="UZY46" s="274"/>
      <c r="UZZ46" s="274"/>
      <c r="VAA46" s="274"/>
      <c r="VAB46" s="274"/>
      <c r="VAC46" s="274"/>
      <c r="VAD46" s="274"/>
      <c r="VAE46" s="274"/>
      <c r="VAF46" s="275"/>
      <c r="VAG46" s="273"/>
      <c r="VAH46" s="274"/>
      <c r="VAI46" s="274"/>
      <c r="VAJ46" s="274"/>
      <c r="VAK46" s="274"/>
      <c r="VAL46" s="274"/>
      <c r="VAM46" s="274"/>
      <c r="VAN46" s="274"/>
      <c r="VAO46" s="274"/>
      <c r="VAP46" s="274"/>
      <c r="VAQ46" s="274"/>
      <c r="VAR46" s="274"/>
      <c r="VAS46" s="274"/>
      <c r="VAT46" s="274"/>
      <c r="VAU46" s="274"/>
      <c r="VAV46" s="274"/>
      <c r="VAW46" s="274"/>
      <c r="VAX46" s="275"/>
      <c r="VAY46" s="273"/>
      <c r="VAZ46" s="274"/>
      <c r="VBA46" s="274"/>
      <c r="VBB46" s="274"/>
      <c r="VBC46" s="274"/>
      <c r="VBD46" s="274"/>
      <c r="VBE46" s="274"/>
      <c r="VBF46" s="274"/>
      <c r="VBG46" s="274"/>
      <c r="VBH46" s="274"/>
      <c r="VBI46" s="274"/>
      <c r="VBJ46" s="274"/>
      <c r="VBK46" s="274"/>
      <c r="VBL46" s="274"/>
      <c r="VBM46" s="274"/>
      <c r="VBN46" s="274"/>
      <c r="VBO46" s="274"/>
      <c r="VBP46" s="275"/>
      <c r="VBQ46" s="273"/>
      <c r="VBR46" s="274"/>
      <c r="VBS46" s="274"/>
      <c r="VBT46" s="274"/>
      <c r="VBU46" s="274"/>
      <c r="VBV46" s="274"/>
      <c r="VBW46" s="274"/>
      <c r="VBX46" s="274"/>
      <c r="VBY46" s="274"/>
      <c r="VBZ46" s="274"/>
      <c r="VCA46" s="274"/>
      <c r="VCB46" s="274"/>
      <c r="VCC46" s="274"/>
      <c r="VCD46" s="274"/>
      <c r="VCE46" s="274"/>
      <c r="VCF46" s="274"/>
      <c r="VCG46" s="274"/>
      <c r="VCH46" s="275"/>
      <c r="VCI46" s="273"/>
      <c r="VCJ46" s="274"/>
      <c r="VCK46" s="274"/>
      <c r="VCL46" s="274"/>
      <c r="VCM46" s="274"/>
      <c r="VCN46" s="274"/>
      <c r="VCO46" s="274"/>
      <c r="VCP46" s="274"/>
      <c r="VCQ46" s="274"/>
      <c r="VCR46" s="274"/>
      <c r="VCS46" s="274"/>
      <c r="VCT46" s="274"/>
      <c r="VCU46" s="274"/>
      <c r="VCV46" s="274"/>
      <c r="VCW46" s="274"/>
      <c r="VCX46" s="274"/>
      <c r="VCY46" s="274"/>
      <c r="VCZ46" s="275"/>
      <c r="VDA46" s="273"/>
      <c r="VDB46" s="274"/>
      <c r="VDC46" s="274"/>
      <c r="VDD46" s="274"/>
      <c r="VDE46" s="274"/>
      <c r="VDF46" s="274"/>
      <c r="VDG46" s="274"/>
      <c r="VDH46" s="274"/>
      <c r="VDI46" s="274"/>
      <c r="VDJ46" s="274"/>
      <c r="VDK46" s="274"/>
      <c r="VDL46" s="274"/>
      <c r="VDM46" s="274"/>
      <c r="VDN46" s="274"/>
      <c r="VDO46" s="274"/>
      <c r="VDP46" s="274"/>
      <c r="VDQ46" s="274"/>
      <c r="VDR46" s="275"/>
      <c r="VDS46" s="273"/>
      <c r="VDT46" s="274"/>
      <c r="VDU46" s="274"/>
      <c r="VDV46" s="274"/>
      <c r="VDW46" s="274"/>
      <c r="VDX46" s="274"/>
      <c r="VDY46" s="274"/>
      <c r="VDZ46" s="274"/>
      <c r="VEA46" s="274"/>
      <c r="VEB46" s="274"/>
      <c r="VEC46" s="274"/>
      <c r="VED46" s="274"/>
      <c r="VEE46" s="274"/>
      <c r="VEF46" s="274"/>
      <c r="VEG46" s="274"/>
      <c r="VEH46" s="274"/>
      <c r="VEI46" s="274"/>
      <c r="VEJ46" s="275"/>
      <c r="VEK46" s="273"/>
      <c r="VEL46" s="274"/>
      <c r="VEM46" s="274"/>
      <c r="VEN46" s="274"/>
      <c r="VEO46" s="274"/>
      <c r="VEP46" s="274"/>
      <c r="VEQ46" s="274"/>
      <c r="VER46" s="274"/>
      <c r="VES46" s="274"/>
      <c r="VET46" s="274"/>
      <c r="VEU46" s="274"/>
      <c r="VEV46" s="274"/>
      <c r="VEW46" s="274"/>
      <c r="VEX46" s="274"/>
      <c r="VEY46" s="274"/>
      <c r="VEZ46" s="274"/>
      <c r="VFA46" s="274"/>
      <c r="VFB46" s="275"/>
      <c r="VFC46" s="273"/>
      <c r="VFD46" s="274"/>
      <c r="VFE46" s="274"/>
      <c r="VFF46" s="274"/>
      <c r="VFG46" s="274"/>
      <c r="VFH46" s="274"/>
      <c r="VFI46" s="274"/>
      <c r="VFJ46" s="274"/>
      <c r="VFK46" s="274"/>
      <c r="VFL46" s="274"/>
      <c r="VFM46" s="274"/>
      <c r="VFN46" s="274"/>
      <c r="VFO46" s="274"/>
      <c r="VFP46" s="274"/>
      <c r="VFQ46" s="274"/>
      <c r="VFR46" s="274"/>
      <c r="VFS46" s="274"/>
      <c r="VFT46" s="275"/>
      <c r="VFU46" s="273"/>
      <c r="VFV46" s="274"/>
      <c r="VFW46" s="274"/>
      <c r="VFX46" s="274"/>
      <c r="VFY46" s="274"/>
      <c r="VFZ46" s="274"/>
      <c r="VGA46" s="274"/>
      <c r="VGB46" s="274"/>
      <c r="VGC46" s="274"/>
      <c r="VGD46" s="274"/>
      <c r="VGE46" s="274"/>
      <c r="VGF46" s="274"/>
      <c r="VGG46" s="274"/>
      <c r="VGH46" s="274"/>
      <c r="VGI46" s="274"/>
      <c r="VGJ46" s="274"/>
      <c r="VGK46" s="274"/>
      <c r="VGL46" s="275"/>
      <c r="VGM46" s="273"/>
      <c r="VGN46" s="274"/>
      <c r="VGO46" s="274"/>
      <c r="VGP46" s="274"/>
      <c r="VGQ46" s="274"/>
      <c r="VGR46" s="274"/>
      <c r="VGS46" s="274"/>
      <c r="VGT46" s="274"/>
      <c r="VGU46" s="274"/>
      <c r="VGV46" s="274"/>
      <c r="VGW46" s="274"/>
      <c r="VGX46" s="274"/>
      <c r="VGY46" s="274"/>
      <c r="VGZ46" s="274"/>
      <c r="VHA46" s="274"/>
      <c r="VHB46" s="274"/>
      <c r="VHC46" s="274"/>
      <c r="VHD46" s="275"/>
      <c r="VHE46" s="273"/>
      <c r="VHF46" s="274"/>
      <c r="VHG46" s="274"/>
      <c r="VHH46" s="274"/>
      <c r="VHI46" s="274"/>
      <c r="VHJ46" s="274"/>
      <c r="VHK46" s="274"/>
      <c r="VHL46" s="274"/>
      <c r="VHM46" s="274"/>
      <c r="VHN46" s="274"/>
      <c r="VHO46" s="274"/>
      <c r="VHP46" s="274"/>
      <c r="VHQ46" s="274"/>
      <c r="VHR46" s="274"/>
      <c r="VHS46" s="274"/>
      <c r="VHT46" s="274"/>
      <c r="VHU46" s="274"/>
      <c r="VHV46" s="275"/>
      <c r="VHW46" s="273"/>
      <c r="VHX46" s="274"/>
      <c r="VHY46" s="274"/>
      <c r="VHZ46" s="274"/>
      <c r="VIA46" s="274"/>
      <c r="VIB46" s="274"/>
      <c r="VIC46" s="274"/>
      <c r="VID46" s="274"/>
      <c r="VIE46" s="274"/>
      <c r="VIF46" s="274"/>
      <c r="VIG46" s="274"/>
      <c r="VIH46" s="274"/>
      <c r="VII46" s="274"/>
      <c r="VIJ46" s="274"/>
      <c r="VIK46" s="274"/>
      <c r="VIL46" s="274"/>
      <c r="VIM46" s="274"/>
      <c r="VIN46" s="275"/>
      <c r="VIO46" s="273"/>
      <c r="VIP46" s="274"/>
      <c r="VIQ46" s="274"/>
      <c r="VIR46" s="274"/>
      <c r="VIS46" s="274"/>
      <c r="VIT46" s="274"/>
      <c r="VIU46" s="274"/>
      <c r="VIV46" s="274"/>
      <c r="VIW46" s="274"/>
      <c r="VIX46" s="274"/>
      <c r="VIY46" s="274"/>
      <c r="VIZ46" s="274"/>
      <c r="VJA46" s="274"/>
      <c r="VJB46" s="274"/>
      <c r="VJC46" s="274"/>
      <c r="VJD46" s="274"/>
      <c r="VJE46" s="274"/>
      <c r="VJF46" s="275"/>
      <c r="VJG46" s="273"/>
      <c r="VJH46" s="274"/>
      <c r="VJI46" s="274"/>
      <c r="VJJ46" s="274"/>
      <c r="VJK46" s="274"/>
      <c r="VJL46" s="274"/>
      <c r="VJM46" s="274"/>
      <c r="VJN46" s="274"/>
      <c r="VJO46" s="274"/>
      <c r="VJP46" s="274"/>
      <c r="VJQ46" s="274"/>
      <c r="VJR46" s="274"/>
      <c r="VJS46" s="274"/>
      <c r="VJT46" s="274"/>
      <c r="VJU46" s="274"/>
      <c r="VJV46" s="274"/>
      <c r="VJW46" s="274"/>
      <c r="VJX46" s="275"/>
      <c r="VJY46" s="273"/>
      <c r="VJZ46" s="274"/>
      <c r="VKA46" s="274"/>
      <c r="VKB46" s="274"/>
      <c r="VKC46" s="274"/>
      <c r="VKD46" s="274"/>
      <c r="VKE46" s="274"/>
      <c r="VKF46" s="274"/>
      <c r="VKG46" s="274"/>
      <c r="VKH46" s="274"/>
      <c r="VKI46" s="274"/>
      <c r="VKJ46" s="274"/>
      <c r="VKK46" s="274"/>
      <c r="VKL46" s="274"/>
      <c r="VKM46" s="274"/>
      <c r="VKN46" s="274"/>
      <c r="VKO46" s="274"/>
      <c r="VKP46" s="275"/>
      <c r="VKQ46" s="273"/>
      <c r="VKR46" s="274"/>
      <c r="VKS46" s="274"/>
      <c r="VKT46" s="274"/>
      <c r="VKU46" s="274"/>
      <c r="VKV46" s="274"/>
      <c r="VKW46" s="274"/>
      <c r="VKX46" s="274"/>
      <c r="VKY46" s="274"/>
      <c r="VKZ46" s="274"/>
      <c r="VLA46" s="274"/>
      <c r="VLB46" s="274"/>
      <c r="VLC46" s="274"/>
      <c r="VLD46" s="274"/>
      <c r="VLE46" s="274"/>
      <c r="VLF46" s="274"/>
      <c r="VLG46" s="274"/>
      <c r="VLH46" s="275"/>
      <c r="VLI46" s="273"/>
      <c r="VLJ46" s="274"/>
      <c r="VLK46" s="274"/>
      <c r="VLL46" s="274"/>
      <c r="VLM46" s="274"/>
      <c r="VLN46" s="274"/>
      <c r="VLO46" s="274"/>
      <c r="VLP46" s="274"/>
      <c r="VLQ46" s="274"/>
      <c r="VLR46" s="274"/>
      <c r="VLS46" s="274"/>
      <c r="VLT46" s="274"/>
      <c r="VLU46" s="274"/>
      <c r="VLV46" s="274"/>
      <c r="VLW46" s="274"/>
      <c r="VLX46" s="274"/>
      <c r="VLY46" s="274"/>
      <c r="VLZ46" s="275"/>
      <c r="VMA46" s="273"/>
      <c r="VMB46" s="274"/>
      <c r="VMC46" s="274"/>
      <c r="VMD46" s="274"/>
      <c r="VME46" s="274"/>
      <c r="VMF46" s="274"/>
      <c r="VMG46" s="274"/>
      <c r="VMH46" s="274"/>
      <c r="VMI46" s="274"/>
      <c r="VMJ46" s="274"/>
      <c r="VMK46" s="274"/>
      <c r="VML46" s="274"/>
      <c r="VMM46" s="274"/>
      <c r="VMN46" s="274"/>
      <c r="VMO46" s="274"/>
      <c r="VMP46" s="274"/>
      <c r="VMQ46" s="274"/>
      <c r="VMR46" s="275"/>
      <c r="VMS46" s="273"/>
      <c r="VMT46" s="274"/>
      <c r="VMU46" s="274"/>
      <c r="VMV46" s="274"/>
      <c r="VMW46" s="274"/>
      <c r="VMX46" s="274"/>
      <c r="VMY46" s="274"/>
      <c r="VMZ46" s="274"/>
      <c r="VNA46" s="274"/>
      <c r="VNB46" s="274"/>
      <c r="VNC46" s="274"/>
      <c r="VND46" s="274"/>
      <c r="VNE46" s="274"/>
      <c r="VNF46" s="274"/>
      <c r="VNG46" s="274"/>
      <c r="VNH46" s="274"/>
      <c r="VNI46" s="274"/>
      <c r="VNJ46" s="275"/>
      <c r="VNK46" s="273"/>
      <c r="VNL46" s="274"/>
      <c r="VNM46" s="274"/>
      <c r="VNN46" s="274"/>
      <c r="VNO46" s="274"/>
      <c r="VNP46" s="274"/>
      <c r="VNQ46" s="274"/>
      <c r="VNR46" s="274"/>
      <c r="VNS46" s="274"/>
      <c r="VNT46" s="274"/>
      <c r="VNU46" s="274"/>
      <c r="VNV46" s="274"/>
      <c r="VNW46" s="274"/>
      <c r="VNX46" s="274"/>
      <c r="VNY46" s="274"/>
      <c r="VNZ46" s="274"/>
      <c r="VOA46" s="274"/>
      <c r="VOB46" s="275"/>
      <c r="VOC46" s="273"/>
      <c r="VOD46" s="274"/>
      <c r="VOE46" s="274"/>
      <c r="VOF46" s="274"/>
      <c r="VOG46" s="274"/>
      <c r="VOH46" s="274"/>
      <c r="VOI46" s="274"/>
      <c r="VOJ46" s="274"/>
      <c r="VOK46" s="274"/>
      <c r="VOL46" s="274"/>
      <c r="VOM46" s="274"/>
      <c r="VON46" s="274"/>
      <c r="VOO46" s="274"/>
      <c r="VOP46" s="274"/>
      <c r="VOQ46" s="274"/>
      <c r="VOR46" s="274"/>
      <c r="VOS46" s="274"/>
      <c r="VOT46" s="275"/>
      <c r="VOU46" s="273"/>
      <c r="VOV46" s="274"/>
      <c r="VOW46" s="274"/>
      <c r="VOX46" s="274"/>
      <c r="VOY46" s="274"/>
      <c r="VOZ46" s="274"/>
      <c r="VPA46" s="274"/>
      <c r="VPB46" s="274"/>
      <c r="VPC46" s="274"/>
      <c r="VPD46" s="274"/>
      <c r="VPE46" s="274"/>
      <c r="VPF46" s="274"/>
      <c r="VPG46" s="274"/>
      <c r="VPH46" s="274"/>
      <c r="VPI46" s="274"/>
      <c r="VPJ46" s="274"/>
      <c r="VPK46" s="274"/>
      <c r="VPL46" s="275"/>
      <c r="VPM46" s="273"/>
      <c r="VPN46" s="274"/>
      <c r="VPO46" s="274"/>
      <c r="VPP46" s="274"/>
      <c r="VPQ46" s="274"/>
      <c r="VPR46" s="274"/>
      <c r="VPS46" s="274"/>
      <c r="VPT46" s="274"/>
      <c r="VPU46" s="274"/>
      <c r="VPV46" s="274"/>
      <c r="VPW46" s="274"/>
      <c r="VPX46" s="274"/>
      <c r="VPY46" s="274"/>
      <c r="VPZ46" s="274"/>
      <c r="VQA46" s="274"/>
      <c r="VQB46" s="274"/>
      <c r="VQC46" s="274"/>
      <c r="VQD46" s="275"/>
      <c r="VQE46" s="273"/>
      <c r="VQF46" s="274"/>
      <c r="VQG46" s="274"/>
      <c r="VQH46" s="274"/>
      <c r="VQI46" s="274"/>
      <c r="VQJ46" s="274"/>
      <c r="VQK46" s="274"/>
      <c r="VQL46" s="274"/>
      <c r="VQM46" s="274"/>
      <c r="VQN46" s="274"/>
      <c r="VQO46" s="274"/>
      <c r="VQP46" s="274"/>
      <c r="VQQ46" s="274"/>
      <c r="VQR46" s="274"/>
      <c r="VQS46" s="274"/>
      <c r="VQT46" s="274"/>
      <c r="VQU46" s="274"/>
      <c r="VQV46" s="275"/>
      <c r="VQW46" s="273"/>
      <c r="VQX46" s="274"/>
      <c r="VQY46" s="274"/>
      <c r="VQZ46" s="274"/>
      <c r="VRA46" s="274"/>
      <c r="VRB46" s="274"/>
      <c r="VRC46" s="274"/>
      <c r="VRD46" s="274"/>
      <c r="VRE46" s="274"/>
      <c r="VRF46" s="274"/>
      <c r="VRG46" s="274"/>
      <c r="VRH46" s="274"/>
      <c r="VRI46" s="274"/>
      <c r="VRJ46" s="274"/>
      <c r="VRK46" s="274"/>
      <c r="VRL46" s="274"/>
      <c r="VRM46" s="274"/>
      <c r="VRN46" s="275"/>
      <c r="VRO46" s="273"/>
      <c r="VRP46" s="274"/>
      <c r="VRQ46" s="274"/>
      <c r="VRR46" s="274"/>
      <c r="VRS46" s="274"/>
      <c r="VRT46" s="274"/>
      <c r="VRU46" s="274"/>
      <c r="VRV46" s="274"/>
      <c r="VRW46" s="274"/>
      <c r="VRX46" s="274"/>
      <c r="VRY46" s="274"/>
      <c r="VRZ46" s="274"/>
      <c r="VSA46" s="274"/>
      <c r="VSB46" s="274"/>
      <c r="VSC46" s="274"/>
      <c r="VSD46" s="274"/>
      <c r="VSE46" s="274"/>
      <c r="VSF46" s="275"/>
      <c r="VSG46" s="273"/>
      <c r="VSH46" s="274"/>
      <c r="VSI46" s="274"/>
      <c r="VSJ46" s="274"/>
      <c r="VSK46" s="274"/>
      <c r="VSL46" s="274"/>
      <c r="VSM46" s="274"/>
      <c r="VSN46" s="274"/>
      <c r="VSO46" s="274"/>
      <c r="VSP46" s="274"/>
      <c r="VSQ46" s="274"/>
      <c r="VSR46" s="274"/>
      <c r="VSS46" s="274"/>
      <c r="VST46" s="274"/>
      <c r="VSU46" s="274"/>
      <c r="VSV46" s="274"/>
      <c r="VSW46" s="274"/>
      <c r="VSX46" s="275"/>
      <c r="VSY46" s="273"/>
      <c r="VSZ46" s="274"/>
      <c r="VTA46" s="274"/>
      <c r="VTB46" s="274"/>
      <c r="VTC46" s="274"/>
      <c r="VTD46" s="274"/>
      <c r="VTE46" s="274"/>
      <c r="VTF46" s="274"/>
      <c r="VTG46" s="274"/>
      <c r="VTH46" s="274"/>
      <c r="VTI46" s="274"/>
      <c r="VTJ46" s="274"/>
      <c r="VTK46" s="274"/>
      <c r="VTL46" s="274"/>
      <c r="VTM46" s="274"/>
      <c r="VTN46" s="274"/>
      <c r="VTO46" s="274"/>
      <c r="VTP46" s="275"/>
      <c r="VTQ46" s="273"/>
      <c r="VTR46" s="274"/>
      <c r="VTS46" s="274"/>
      <c r="VTT46" s="274"/>
      <c r="VTU46" s="274"/>
      <c r="VTV46" s="274"/>
      <c r="VTW46" s="274"/>
      <c r="VTX46" s="274"/>
      <c r="VTY46" s="274"/>
      <c r="VTZ46" s="274"/>
      <c r="VUA46" s="274"/>
      <c r="VUB46" s="274"/>
      <c r="VUC46" s="274"/>
      <c r="VUD46" s="274"/>
      <c r="VUE46" s="274"/>
      <c r="VUF46" s="274"/>
      <c r="VUG46" s="274"/>
      <c r="VUH46" s="275"/>
      <c r="VUI46" s="273"/>
      <c r="VUJ46" s="274"/>
      <c r="VUK46" s="274"/>
      <c r="VUL46" s="274"/>
      <c r="VUM46" s="274"/>
      <c r="VUN46" s="274"/>
      <c r="VUO46" s="274"/>
      <c r="VUP46" s="274"/>
      <c r="VUQ46" s="274"/>
      <c r="VUR46" s="274"/>
      <c r="VUS46" s="274"/>
      <c r="VUT46" s="274"/>
      <c r="VUU46" s="274"/>
      <c r="VUV46" s="274"/>
      <c r="VUW46" s="274"/>
      <c r="VUX46" s="274"/>
      <c r="VUY46" s="274"/>
      <c r="VUZ46" s="275"/>
      <c r="VVA46" s="273"/>
      <c r="VVB46" s="274"/>
      <c r="VVC46" s="274"/>
      <c r="VVD46" s="274"/>
      <c r="VVE46" s="274"/>
      <c r="VVF46" s="274"/>
      <c r="VVG46" s="274"/>
      <c r="VVH46" s="274"/>
      <c r="VVI46" s="274"/>
      <c r="VVJ46" s="274"/>
      <c r="VVK46" s="274"/>
      <c r="VVL46" s="274"/>
      <c r="VVM46" s="274"/>
      <c r="VVN46" s="274"/>
      <c r="VVO46" s="274"/>
      <c r="VVP46" s="274"/>
      <c r="VVQ46" s="274"/>
      <c r="VVR46" s="275"/>
      <c r="VVS46" s="273"/>
      <c r="VVT46" s="274"/>
      <c r="VVU46" s="274"/>
      <c r="VVV46" s="274"/>
      <c r="VVW46" s="274"/>
      <c r="VVX46" s="274"/>
      <c r="VVY46" s="274"/>
      <c r="VVZ46" s="274"/>
      <c r="VWA46" s="274"/>
      <c r="VWB46" s="274"/>
      <c r="VWC46" s="274"/>
      <c r="VWD46" s="274"/>
      <c r="VWE46" s="274"/>
      <c r="VWF46" s="274"/>
      <c r="VWG46" s="274"/>
      <c r="VWH46" s="274"/>
      <c r="VWI46" s="274"/>
      <c r="VWJ46" s="275"/>
      <c r="VWK46" s="273"/>
      <c r="VWL46" s="274"/>
      <c r="VWM46" s="274"/>
      <c r="VWN46" s="274"/>
      <c r="VWO46" s="274"/>
      <c r="VWP46" s="274"/>
      <c r="VWQ46" s="274"/>
      <c r="VWR46" s="274"/>
      <c r="VWS46" s="274"/>
      <c r="VWT46" s="274"/>
      <c r="VWU46" s="274"/>
      <c r="VWV46" s="274"/>
      <c r="VWW46" s="274"/>
      <c r="VWX46" s="274"/>
      <c r="VWY46" s="274"/>
      <c r="VWZ46" s="274"/>
      <c r="VXA46" s="274"/>
      <c r="VXB46" s="275"/>
      <c r="VXC46" s="273"/>
      <c r="VXD46" s="274"/>
      <c r="VXE46" s="274"/>
      <c r="VXF46" s="274"/>
      <c r="VXG46" s="274"/>
      <c r="VXH46" s="274"/>
      <c r="VXI46" s="274"/>
      <c r="VXJ46" s="274"/>
      <c r="VXK46" s="274"/>
      <c r="VXL46" s="274"/>
      <c r="VXM46" s="274"/>
      <c r="VXN46" s="274"/>
      <c r="VXO46" s="274"/>
      <c r="VXP46" s="274"/>
      <c r="VXQ46" s="274"/>
      <c r="VXR46" s="274"/>
      <c r="VXS46" s="274"/>
      <c r="VXT46" s="275"/>
      <c r="VXU46" s="273"/>
      <c r="VXV46" s="274"/>
      <c r="VXW46" s="274"/>
      <c r="VXX46" s="274"/>
      <c r="VXY46" s="274"/>
      <c r="VXZ46" s="274"/>
      <c r="VYA46" s="274"/>
      <c r="VYB46" s="274"/>
      <c r="VYC46" s="274"/>
      <c r="VYD46" s="274"/>
      <c r="VYE46" s="274"/>
      <c r="VYF46" s="274"/>
      <c r="VYG46" s="274"/>
      <c r="VYH46" s="274"/>
      <c r="VYI46" s="274"/>
      <c r="VYJ46" s="274"/>
      <c r="VYK46" s="274"/>
      <c r="VYL46" s="275"/>
      <c r="VYM46" s="273"/>
      <c r="VYN46" s="274"/>
      <c r="VYO46" s="274"/>
      <c r="VYP46" s="274"/>
      <c r="VYQ46" s="274"/>
      <c r="VYR46" s="274"/>
      <c r="VYS46" s="274"/>
      <c r="VYT46" s="274"/>
      <c r="VYU46" s="274"/>
      <c r="VYV46" s="274"/>
      <c r="VYW46" s="274"/>
      <c r="VYX46" s="274"/>
      <c r="VYY46" s="274"/>
      <c r="VYZ46" s="274"/>
      <c r="VZA46" s="274"/>
      <c r="VZB46" s="274"/>
      <c r="VZC46" s="274"/>
      <c r="VZD46" s="275"/>
      <c r="VZE46" s="273"/>
      <c r="VZF46" s="274"/>
      <c r="VZG46" s="274"/>
      <c r="VZH46" s="274"/>
      <c r="VZI46" s="274"/>
      <c r="VZJ46" s="274"/>
      <c r="VZK46" s="274"/>
      <c r="VZL46" s="274"/>
      <c r="VZM46" s="274"/>
      <c r="VZN46" s="274"/>
      <c r="VZO46" s="274"/>
      <c r="VZP46" s="274"/>
      <c r="VZQ46" s="274"/>
      <c r="VZR46" s="274"/>
      <c r="VZS46" s="274"/>
      <c r="VZT46" s="274"/>
      <c r="VZU46" s="274"/>
      <c r="VZV46" s="275"/>
      <c r="VZW46" s="273"/>
      <c r="VZX46" s="274"/>
      <c r="VZY46" s="274"/>
      <c r="VZZ46" s="274"/>
      <c r="WAA46" s="274"/>
      <c r="WAB46" s="274"/>
      <c r="WAC46" s="274"/>
      <c r="WAD46" s="274"/>
      <c r="WAE46" s="274"/>
      <c r="WAF46" s="274"/>
      <c r="WAG46" s="274"/>
      <c r="WAH46" s="274"/>
      <c r="WAI46" s="274"/>
      <c r="WAJ46" s="274"/>
      <c r="WAK46" s="274"/>
      <c r="WAL46" s="274"/>
      <c r="WAM46" s="274"/>
      <c r="WAN46" s="275"/>
      <c r="WAO46" s="273"/>
      <c r="WAP46" s="274"/>
      <c r="WAQ46" s="274"/>
      <c r="WAR46" s="274"/>
      <c r="WAS46" s="274"/>
      <c r="WAT46" s="274"/>
      <c r="WAU46" s="274"/>
      <c r="WAV46" s="274"/>
      <c r="WAW46" s="274"/>
      <c r="WAX46" s="274"/>
      <c r="WAY46" s="274"/>
      <c r="WAZ46" s="274"/>
      <c r="WBA46" s="274"/>
      <c r="WBB46" s="274"/>
      <c r="WBC46" s="274"/>
      <c r="WBD46" s="274"/>
      <c r="WBE46" s="274"/>
      <c r="WBF46" s="275"/>
      <c r="WBG46" s="273"/>
      <c r="WBH46" s="274"/>
      <c r="WBI46" s="274"/>
      <c r="WBJ46" s="274"/>
      <c r="WBK46" s="274"/>
      <c r="WBL46" s="274"/>
      <c r="WBM46" s="274"/>
      <c r="WBN46" s="274"/>
      <c r="WBO46" s="274"/>
      <c r="WBP46" s="274"/>
      <c r="WBQ46" s="274"/>
      <c r="WBR46" s="274"/>
      <c r="WBS46" s="274"/>
      <c r="WBT46" s="274"/>
      <c r="WBU46" s="274"/>
      <c r="WBV46" s="274"/>
      <c r="WBW46" s="274"/>
      <c r="WBX46" s="275"/>
      <c r="WBY46" s="273"/>
      <c r="WBZ46" s="274"/>
      <c r="WCA46" s="274"/>
      <c r="WCB46" s="274"/>
      <c r="WCC46" s="274"/>
      <c r="WCD46" s="274"/>
      <c r="WCE46" s="274"/>
      <c r="WCF46" s="274"/>
      <c r="WCG46" s="274"/>
      <c r="WCH46" s="274"/>
      <c r="WCI46" s="274"/>
      <c r="WCJ46" s="274"/>
      <c r="WCK46" s="274"/>
      <c r="WCL46" s="274"/>
      <c r="WCM46" s="274"/>
      <c r="WCN46" s="274"/>
      <c r="WCO46" s="274"/>
      <c r="WCP46" s="275"/>
      <c r="WCQ46" s="273"/>
      <c r="WCR46" s="274"/>
      <c r="WCS46" s="274"/>
      <c r="WCT46" s="274"/>
      <c r="WCU46" s="274"/>
      <c r="WCV46" s="274"/>
      <c r="WCW46" s="274"/>
      <c r="WCX46" s="274"/>
      <c r="WCY46" s="274"/>
      <c r="WCZ46" s="274"/>
      <c r="WDA46" s="274"/>
      <c r="WDB46" s="274"/>
      <c r="WDC46" s="274"/>
      <c r="WDD46" s="274"/>
      <c r="WDE46" s="274"/>
      <c r="WDF46" s="274"/>
      <c r="WDG46" s="274"/>
      <c r="WDH46" s="275"/>
      <c r="WDI46" s="273"/>
      <c r="WDJ46" s="274"/>
      <c r="WDK46" s="274"/>
      <c r="WDL46" s="274"/>
      <c r="WDM46" s="274"/>
      <c r="WDN46" s="274"/>
      <c r="WDO46" s="274"/>
      <c r="WDP46" s="274"/>
      <c r="WDQ46" s="274"/>
      <c r="WDR46" s="274"/>
      <c r="WDS46" s="274"/>
      <c r="WDT46" s="274"/>
      <c r="WDU46" s="274"/>
      <c r="WDV46" s="274"/>
      <c r="WDW46" s="274"/>
      <c r="WDX46" s="274"/>
      <c r="WDY46" s="274"/>
      <c r="WDZ46" s="275"/>
      <c r="WEA46" s="273"/>
      <c r="WEB46" s="274"/>
      <c r="WEC46" s="274"/>
      <c r="WED46" s="274"/>
      <c r="WEE46" s="274"/>
      <c r="WEF46" s="274"/>
      <c r="WEG46" s="274"/>
      <c r="WEH46" s="274"/>
      <c r="WEI46" s="274"/>
      <c r="WEJ46" s="274"/>
      <c r="WEK46" s="274"/>
      <c r="WEL46" s="274"/>
      <c r="WEM46" s="274"/>
      <c r="WEN46" s="274"/>
      <c r="WEO46" s="274"/>
      <c r="WEP46" s="274"/>
      <c r="WEQ46" s="274"/>
      <c r="WER46" s="275"/>
      <c r="WES46" s="273"/>
      <c r="WET46" s="274"/>
      <c r="WEU46" s="274"/>
      <c r="WEV46" s="274"/>
      <c r="WEW46" s="274"/>
      <c r="WEX46" s="274"/>
      <c r="WEY46" s="274"/>
      <c r="WEZ46" s="274"/>
      <c r="WFA46" s="274"/>
      <c r="WFB46" s="274"/>
      <c r="WFC46" s="274"/>
      <c r="WFD46" s="274"/>
      <c r="WFE46" s="274"/>
      <c r="WFF46" s="274"/>
      <c r="WFG46" s="274"/>
      <c r="WFH46" s="274"/>
      <c r="WFI46" s="274"/>
      <c r="WFJ46" s="275"/>
      <c r="WFK46" s="273"/>
      <c r="WFL46" s="274"/>
      <c r="WFM46" s="274"/>
      <c r="WFN46" s="274"/>
      <c r="WFO46" s="274"/>
      <c r="WFP46" s="274"/>
      <c r="WFQ46" s="274"/>
      <c r="WFR46" s="274"/>
      <c r="WFS46" s="274"/>
      <c r="WFT46" s="274"/>
      <c r="WFU46" s="274"/>
      <c r="WFV46" s="274"/>
      <c r="WFW46" s="274"/>
      <c r="WFX46" s="274"/>
      <c r="WFY46" s="274"/>
      <c r="WFZ46" s="274"/>
      <c r="WGA46" s="274"/>
      <c r="WGB46" s="275"/>
      <c r="WGC46" s="273"/>
      <c r="WGD46" s="274"/>
      <c r="WGE46" s="274"/>
      <c r="WGF46" s="274"/>
      <c r="WGG46" s="274"/>
      <c r="WGH46" s="274"/>
      <c r="WGI46" s="274"/>
      <c r="WGJ46" s="274"/>
      <c r="WGK46" s="274"/>
      <c r="WGL46" s="274"/>
      <c r="WGM46" s="274"/>
      <c r="WGN46" s="274"/>
      <c r="WGO46" s="274"/>
      <c r="WGP46" s="274"/>
      <c r="WGQ46" s="274"/>
      <c r="WGR46" s="274"/>
      <c r="WGS46" s="274"/>
      <c r="WGT46" s="275"/>
      <c r="WGU46" s="273"/>
      <c r="WGV46" s="274"/>
      <c r="WGW46" s="274"/>
      <c r="WGX46" s="274"/>
      <c r="WGY46" s="274"/>
      <c r="WGZ46" s="274"/>
      <c r="WHA46" s="274"/>
      <c r="WHB46" s="274"/>
      <c r="WHC46" s="274"/>
      <c r="WHD46" s="274"/>
      <c r="WHE46" s="274"/>
      <c r="WHF46" s="274"/>
      <c r="WHG46" s="274"/>
      <c r="WHH46" s="274"/>
      <c r="WHI46" s="274"/>
      <c r="WHJ46" s="274"/>
      <c r="WHK46" s="274"/>
      <c r="WHL46" s="275"/>
      <c r="WHM46" s="273"/>
      <c r="WHN46" s="274"/>
      <c r="WHO46" s="274"/>
      <c r="WHP46" s="274"/>
      <c r="WHQ46" s="274"/>
      <c r="WHR46" s="274"/>
      <c r="WHS46" s="274"/>
      <c r="WHT46" s="274"/>
      <c r="WHU46" s="274"/>
      <c r="WHV46" s="274"/>
      <c r="WHW46" s="274"/>
      <c r="WHX46" s="274"/>
      <c r="WHY46" s="274"/>
      <c r="WHZ46" s="274"/>
      <c r="WIA46" s="274"/>
      <c r="WIB46" s="274"/>
      <c r="WIC46" s="274"/>
      <c r="WID46" s="275"/>
      <c r="WIE46" s="273"/>
      <c r="WIF46" s="274"/>
      <c r="WIG46" s="274"/>
      <c r="WIH46" s="274"/>
      <c r="WII46" s="274"/>
      <c r="WIJ46" s="274"/>
      <c r="WIK46" s="274"/>
      <c r="WIL46" s="274"/>
      <c r="WIM46" s="274"/>
      <c r="WIN46" s="274"/>
      <c r="WIO46" s="274"/>
      <c r="WIP46" s="274"/>
      <c r="WIQ46" s="274"/>
      <c r="WIR46" s="274"/>
      <c r="WIS46" s="274"/>
      <c r="WIT46" s="274"/>
      <c r="WIU46" s="274"/>
      <c r="WIV46" s="275"/>
      <c r="WIW46" s="273"/>
      <c r="WIX46" s="274"/>
      <c r="WIY46" s="274"/>
      <c r="WIZ46" s="274"/>
      <c r="WJA46" s="274"/>
      <c r="WJB46" s="274"/>
      <c r="WJC46" s="274"/>
      <c r="WJD46" s="274"/>
      <c r="WJE46" s="274"/>
      <c r="WJF46" s="274"/>
      <c r="WJG46" s="274"/>
      <c r="WJH46" s="274"/>
      <c r="WJI46" s="274"/>
      <c r="WJJ46" s="274"/>
      <c r="WJK46" s="274"/>
      <c r="WJL46" s="274"/>
      <c r="WJM46" s="274"/>
      <c r="WJN46" s="275"/>
      <c r="WJO46" s="273"/>
      <c r="WJP46" s="274"/>
      <c r="WJQ46" s="274"/>
      <c r="WJR46" s="274"/>
      <c r="WJS46" s="274"/>
      <c r="WJT46" s="274"/>
      <c r="WJU46" s="274"/>
      <c r="WJV46" s="274"/>
      <c r="WJW46" s="274"/>
      <c r="WJX46" s="274"/>
      <c r="WJY46" s="274"/>
      <c r="WJZ46" s="274"/>
      <c r="WKA46" s="274"/>
      <c r="WKB46" s="274"/>
      <c r="WKC46" s="274"/>
      <c r="WKD46" s="274"/>
      <c r="WKE46" s="274"/>
      <c r="WKF46" s="275"/>
      <c r="WKG46" s="273"/>
      <c r="WKH46" s="274"/>
      <c r="WKI46" s="274"/>
      <c r="WKJ46" s="274"/>
      <c r="WKK46" s="274"/>
      <c r="WKL46" s="274"/>
      <c r="WKM46" s="274"/>
      <c r="WKN46" s="274"/>
      <c r="WKO46" s="274"/>
      <c r="WKP46" s="274"/>
      <c r="WKQ46" s="274"/>
      <c r="WKR46" s="274"/>
      <c r="WKS46" s="274"/>
      <c r="WKT46" s="274"/>
      <c r="WKU46" s="274"/>
      <c r="WKV46" s="274"/>
      <c r="WKW46" s="274"/>
      <c r="WKX46" s="275"/>
      <c r="WKY46" s="273"/>
      <c r="WKZ46" s="274"/>
      <c r="WLA46" s="274"/>
      <c r="WLB46" s="274"/>
      <c r="WLC46" s="274"/>
      <c r="WLD46" s="274"/>
      <c r="WLE46" s="274"/>
      <c r="WLF46" s="274"/>
      <c r="WLG46" s="274"/>
      <c r="WLH46" s="274"/>
      <c r="WLI46" s="274"/>
      <c r="WLJ46" s="274"/>
      <c r="WLK46" s="274"/>
      <c r="WLL46" s="274"/>
      <c r="WLM46" s="274"/>
      <c r="WLN46" s="274"/>
      <c r="WLO46" s="274"/>
      <c r="WLP46" s="275"/>
      <c r="WLQ46" s="273"/>
      <c r="WLR46" s="274"/>
      <c r="WLS46" s="274"/>
      <c r="WLT46" s="274"/>
      <c r="WLU46" s="274"/>
      <c r="WLV46" s="274"/>
      <c r="WLW46" s="274"/>
      <c r="WLX46" s="274"/>
      <c r="WLY46" s="274"/>
      <c r="WLZ46" s="274"/>
      <c r="WMA46" s="274"/>
      <c r="WMB46" s="274"/>
      <c r="WMC46" s="274"/>
      <c r="WMD46" s="274"/>
      <c r="WME46" s="274"/>
      <c r="WMF46" s="274"/>
      <c r="WMG46" s="274"/>
      <c r="WMH46" s="275"/>
      <c r="WMI46" s="273"/>
      <c r="WMJ46" s="274"/>
      <c r="WMK46" s="274"/>
      <c r="WML46" s="274"/>
      <c r="WMM46" s="274"/>
      <c r="WMN46" s="274"/>
      <c r="WMO46" s="274"/>
      <c r="WMP46" s="274"/>
      <c r="WMQ46" s="274"/>
      <c r="WMR46" s="274"/>
      <c r="WMS46" s="274"/>
      <c r="WMT46" s="274"/>
      <c r="WMU46" s="274"/>
      <c r="WMV46" s="274"/>
      <c r="WMW46" s="274"/>
      <c r="WMX46" s="274"/>
      <c r="WMY46" s="274"/>
      <c r="WMZ46" s="275"/>
      <c r="WNA46" s="273"/>
      <c r="WNB46" s="274"/>
      <c r="WNC46" s="274"/>
      <c r="WND46" s="274"/>
      <c r="WNE46" s="274"/>
      <c r="WNF46" s="274"/>
      <c r="WNG46" s="274"/>
      <c r="WNH46" s="274"/>
      <c r="WNI46" s="274"/>
      <c r="WNJ46" s="274"/>
      <c r="WNK46" s="274"/>
      <c r="WNL46" s="274"/>
      <c r="WNM46" s="274"/>
      <c r="WNN46" s="274"/>
      <c r="WNO46" s="274"/>
      <c r="WNP46" s="274"/>
      <c r="WNQ46" s="274"/>
      <c r="WNR46" s="275"/>
      <c r="WNS46" s="273"/>
      <c r="WNT46" s="274"/>
      <c r="WNU46" s="274"/>
      <c r="WNV46" s="274"/>
      <c r="WNW46" s="274"/>
      <c r="WNX46" s="274"/>
      <c r="WNY46" s="274"/>
      <c r="WNZ46" s="274"/>
      <c r="WOA46" s="274"/>
      <c r="WOB46" s="274"/>
      <c r="WOC46" s="274"/>
      <c r="WOD46" s="274"/>
      <c r="WOE46" s="274"/>
      <c r="WOF46" s="274"/>
      <c r="WOG46" s="274"/>
      <c r="WOH46" s="274"/>
      <c r="WOI46" s="274"/>
      <c r="WOJ46" s="275"/>
      <c r="WOK46" s="273"/>
      <c r="WOL46" s="274"/>
      <c r="WOM46" s="274"/>
      <c r="WON46" s="274"/>
      <c r="WOO46" s="274"/>
      <c r="WOP46" s="274"/>
      <c r="WOQ46" s="274"/>
      <c r="WOR46" s="274"/>
      <c r="WOS46" s="274"/>
      <c r="WOT46" s="274"/>
      <c r="WOU46" s="274"/>
      <c r="WOV46" s="274"/>
      <c r="WOW46" s="274"/>
      <c r="WOX46" s="274"/>
      <c r="WOY46" s="274"/>
      <c r="WOZ46" s="274"/>
      <c r="WPA46" s="274"/>
      <c r="WPB46" s="275"/>
      <c r="WPC46" s="273"/>
      <c r="WPD46" s="274"/>
      <c r="WPE46" s="274"/>
      <c r="WPF46" s="274"/>
      <c r="WPG46" s="274"/>
      <c r="WPH46" s="274"/>
      <c r="WPI46" s="274"/>
      <c r="WPJ46" s="274"/>
      <c r="WPK46" s="274"/>
      <c r="WPL46" s="274"/>
      <c r="WPM46" s="274"/>
      <c r="WPN46" s="274"/>
      <c r="WPO46" s="274"/>
      <c r="WPP46" s="274"/>
      <c r="WPQ46" s="274"/>
      <c r="WPR46" s="274"/>
      <c r="WPS46" s="274"/>
      <c r="WPT46" s="275"/>
      <c r="WPU46" s="273"/>
      <c r="WPV46" s="274"/>
      <c r="WPW46" s="274"/>
      <c r="WPX46" s="274"/>
      <c r="WPY46" s="274"/>
      <c r="WPZ46" s="274"/>
      <c r="WQA46" s="274"/>
      <c r="WQB46" s="274"/>
      <c r="WQC46" s="274"/>
      <c r="WQD46" s="274"/>
      <c r="WQE46" s="274"/>
      <c r="WQF46" s="274"/>
      <c r="WQG46" s="274"/>
      <c r="WQH46" s="274"/>
      <c r="WQI46" s="274"/>
      <c r="WQJ46" s="274"/>
      <c r="WQK46" s="274"/>
      <c r="WQL46" s="275"/>
      <c r="WQM46" s="273"/>
      <c r="WQN46" s="274"/>
      <c r="WQO46" s="274"/>
      <c r="WQP46" s="274"/>
      <c r="WQQ46" s="274"/>
      <c r="WQR46" s="274"/>
      <c r="WQS46" s="274"/>
      <c r="WQT46" s="274"/>
      <c r="WQU46" s="274"/>
      <c r="WQV46" s="274"/>
      <c r="WQW46" s="274"/>
      <c r="WQX46" s="274"/>
      <c r="WQY46" s="274"/>
      <c r="WQZ46" s="274"/>
      <c r="WRA46" s="274"/>
      <c r="WRB46" s="274"/>
      <c r="WRC46" s="274"/>
      <c r="WRD46" s="275"/>
      <c r="WRE46" s="273"/>
      <c r="WRF46" s="274"/>
      <c r="WRG46" s="274"/>
      <c r="WRH46" s="274"/>
      <c r="WRI46" s="274"/>
      <c r="WRJ46" s="274"/>
      <c r="WRK46" s="274"/>
      <c r="WRL46" s="274"/>
      <c r="WRM46" s="274"/>
      <c r="WRN46" s="274"/>
      <c r="WRO46" s="274"/>
      <c r="WRP46" s="274"/>
      <c r="WRQ46" s="274"/>
      <c r="WRR46" s="274"/>
      <c r="WRS46" s="274"/>
      <c r="WRT46" s="274"/>
      <c r="WRU46" s="274"/>
      <c r="WRV46" s="275"/>
      <c r="WRW46" s="273"/>
      <c r="WRX46" s="274"/>
      <c r="WRY46" s="274"/>
      <c r="WRZ46" s="274"/>
      <c r="WSA46" s="274"/>
      <c r="WSB46" s="274"/>
      <c r="WSC46" s="274"/>
      <c r="WSD46" s="274"/>
      <c r="WSE46" s="274"/>
      <c r="WSF46" s="274"/>
      <c r="WSG46" s="274"/>
      <c r="WSH46" s="274"/>
      <c r="WSI46" s="274"/>
      <c r="WSJ46" s="274"/>
      <c r="WSK46" s="274"/>
      <c r="WSL46" s="274"/>
      <c r="WSM46" s="274"/>
      <c r="WSN46" s="275"/>
      <c r="WSO46" s="273"/>
      <c r="WSP46" s="274"/>
      <c r="WSQ46" s="274"/>
      <c r="WSR46" s="274"/>
      <c r="WSS46" s="274"/>
      <c r="WST46" s="274"/>
      <c r="WSU46" s="274"/>
      <c r="WSV46" s="274"/>
      <c r="WSW46" s="274"/>
      <c r="WSX46" s="274"/>
      <c r="WSY46" s="274"/>
      <c r="WSZ46" s="274"/>
      <c r="WTA46" s="274"/>
      <c r="WTB46" s="274"/>
      <c r="WTC46" s="274"/>
      <c r="WTD46" s="274"/>
      <c r="WTE46" s="274"/>
      <c r="WTF46" s="275"/>
      <c r="WTG46" s="273"/>
      <c r="WTH46" s="274"/>
      <c r="WTI46" s="274"/>
      <c r="WTJ46" s="274"/>
      <c r="WTK46" s="274"/>
      <c r="WTL46" s="274"/>
      <c r="WTM46" s="274"/>
      <c r="WTN46" s="274"/>
      <c r="WTO46" s="274"/>
      <c r="WTP46" s="274"/>
      <c r="WTQ46" s="274"/>
      <c r="WTR46" s="274"/>
      <c r="WTS46" s="274"/>
      <c r="WTT46" s="274"/>
      <c r="WTU46" s="274"/>
      <c r="WTV46" s="274"/>
      <c r="WTW46" s="274"/>
      <c r="WTX46" s="275"/>
      <c r="WTY46" s="273"/>
      <c r="WTZ46" s="274"/>
      <c r="WUA46" s="274"/>
      <c r="WUB46" s="274"/>
      <c r="WUC46" s="274"/>
      <c r="WUD46" s="274"/>
      <c r="WUE46" s="274"/>
      <c r="WUF46" s="274"/>
      <c r="WUG46" s="274"/>
      <c r="WUH46" s="274"/>
      <c r="WUI46" s="274"/>
      <c r="WUJ46" s="274"/>
      <c r="WUK46" s="274"/>
      <c r="WUL46" s="274"/>
      <c r="WUM46" s="274"/>
      <c r="WUN46" s="274"/>
      <c r="WUO46" s="274"/>
      <c r="WUP46" s="275"/>
      <c r="WUQ46" s="273"/>
      <c r="WUR46" s="274"/>
      <c r="WUS46" s="274"/>
      <c r="WUT46" s="274"/>
      <c r="WUU46" s="274"/>
      <c r="WUV46" s="274"/>
      <c r="WUW46" s="274"/>
      <c r="WUX46" s="274"/>
      <c r="WUY46" s="274"/>
      <c r="WUZ46" s="274"/>
      <c r="WVA46" s="274"/>
      <c r="WVB46" s="274"/>
      <c r="WVC46" s="274"/>
      <c r="WVD46" s="274"/>
      <c r="WVE46" s="274"/>
      <c r="WVF46" s="274"/>
      <c r="WVG46" s="274"/>
      <c r="WVH46" s="275"/>
      <c r="WVI46" s="273"/>
      <c r="WVJ46" s="274"/>
      <c r="WVK46" s="274"/>
      <c r="WVL46" s="274"/>
      <c r="WVM46" s="274"/>
      <c r="WVN46" s="274"/>
      <c r="WVO46" s="274"/>
      <c r="WVP46" s="274"/>
      <c r="WVQ46" s="274"/>
      <c r="WVR46" s="274"/>
      <c r="WVS46" s="274"/>
      <c r="WVT46" s="274"/>
      <c r="WVU46" s="274"/>
      <c r="WVV46" s="274"/>
      <c r="WVW46" s="274"/>
      <c r="WVX46" s="274"/>
      <c r="WVY46" s="274"/>
      <c r="WVZ46" s="275"/>
      <c r="WWA46" s="273"/>
      <c r="WWB46" s="274"/>
      <c r="WWC46" s="274"/>
      <c r="WWD46" s="274"/>
      <c r="WWE46" s="274"/>
      <c r="WWF46" s="274"/>
      <c r="WWG46" s="274"/>
      <c r="WWH46" s="274"/>
      <c r="WWI46" s="274"/>
      <c r="WWJ46" s="274"/>
      <c r="WWK46" s="274"/>
      <c r="WWL46" s="274"/>
      <c r="WWM46" s="274"/>
      <c r="WWN46" s="274"/>
      <c r="WWO46" s="274"/>
      <c r="WWP46" s="274"/>
      <c r="WWQ46" s="274"/>
      <c r="WWR46" s="275"/>
      <c r="WWS46" s="273"/>
      <c r="WWT46" s="274"/>
      <c r="WWU46" s="274"/>
      <c r="WWV46" s="274"/>
      <c r="WWW46" s="274"/>
      <c r="WWX46" s="274"/>
      <c r="WWY46" s="274"/>
      <c r="WWZ46" s="274"/>
      <c r="WXA46" s="274"/>
      <c r="WXB46" s="274"/>
      <c r="WXC46" s="274"/>
      <c r="WXD46" s="274"/>
      <c r="WXE46" s="274"/>
      <c r="WXF46" s="274"/>
      <c r="WXG46" s="274"/>
      <c r="WXH46" s="274"/>
      <c r="WXI46" s="274"/>
      <c r="WXJ46" s="275"/>
      <c r="WXK46" s="273"/>
      <c r="WXL46" s="274"/>
      <c r="WXM46" s="274"/>
      <c r="WXN46" s="274"/>
      <c r="WXO46" s="274"/>
      <c r="WXP46" s="274"/>
      <c r="WXQ46" s="274"/>
      <c r="WXR46" s="274"/>
      <c r="WXS46" s="274"/>
      <c r="WXT46" s="274"/>
      <c r="WXU46" s="274"/>
      <c r="WXV46" s="274"/>
      <c r="WXW46" s="274"/>
      <c r="WXX46" s="274"/>
      <c r="WXY46" s="274"/>
      <c r="WXZ46" s="274"/>
      <c r="WYA46" s="274"/>
      <c r="WYB46" s="275"/>
      <c r="WYC46" s="273"/>
      <c r="WYD46" s="274"/>
      <c r="WYE46" s="274"/>
      <c r="WYF46" s="274"/>
      <c r="WYG46" s="274"/>
      <c r="WYH46" s="274"/>
      <c r="WYI46" s="274"/>
      <c r="WYJ46" s="274"/>
      <c r="WYK46" s="274"/>
      <c r="WYL46" s="274"/>
      <c r="WYM46" s="274"/>
      <c r="WYN46" s="274"/>
      <c r="WYO46" s="274"/>
      <c r="WYP46" s="274"/>
      <c r="WYQ46" s="274"/>
      <c r="WYR46" s="274"/>
      <c r="WYS46" s="274"/>
      <c r="WYT46" s="275"/>
      <c r="WYU46" s="273"/>
      <c r="WYV46" s="274"/>
      <c r="WYW46" s="274"/>
      <c r="WYX46" s="274"/>
      <c r="WYY46" s="274"/>
      <c r="WYZ46" s="274"/>
      <c r="WZA46" s="274"/>
      <c r="WZB46" s="274"/>
      <c r="WZC46" s="274"/>
      <c r="WZD46" s="274"/>
      <c r="WZE46" s="274"/>
      <c r="WZF46" s="274"/>
      <c r="WZG46" s="274"/>
      <c r="WZH46" s="274"/>
      <c r="WZI46" s="274"/>
      <c r="WZJ46" s="274"/>
      <c r="WZK46" s="274"/>
      <c r="WZL46" s="275"/>
      <c r="WZM46" s="273"/>
      <c r="WZN46" s="274"/>
      <c r="WZO46" s="274"/>
      <c r="WZP46" s="274"/>
      <c r="WZQ46" s="274"/>
      <c r="WZR46" s="274"/>
      <c r="WZS46" s="274"/>
      <c r="WZT46" s="274"/>
      <c r="WZU46" s="274"/>
      <c r="WZV46" s="274"/>
      <c r="WZW46" s="274"/>
      <c r="WZX46" s="274"/>
      <c r="WZY46" s="274"/>
      <c r="WZZ46" s="274"/>
      <c r="XAA46" s="274"/>
      <c r="XAB46" s="274"/>
      <c r="XAC46" s="274"/>
      <c r="XAD46" s="275"/>
      <c r="XAE46" s="273"/>
      <c r="XAF46" s="274"/>
      <c r="XAG46" s="274"/>
      <c r="XAH46" s="274"/>
      <c r="XAI46" s="274"/>
      <c r="XAJ46" s="274"/>
      <c r="XAK46" s="274"/>
      <c r="XAL46" s="274"/>
      <c r="XAM46" s="274"/>
      <c r="XAN46" s="274"/>
      <c r="XAO46" s="274"/>
      <c r="XAP46" s="274"/>
      <c r="XAQ46" s="274"/>
      <c r="XAR46" s="274"/>
      <c r="XAS46" s="274"/>
      <c r="XAT46" s="274"/>
      <c r="XAU46" s="274"/>
      <c r="XAV46" s="275"/>
      <c r="XAW46" s="273"/>
      <c r="XAX46" s="274"/>
      <c r="XAY46" s="274"/>
      <c r="XAZ46" s="274"/>
      <c r="XBA46" s="274"/>
      <c r="XBB46" s="274"/>
      <c r="XBC46" s="274"/>
      <c r="XBD46" s="274"/>
      <c r="XBE46" s="274"/>
      <c r="XBF46" s="274"/>
      <c r="XBG46" s="274"/>
      <c r="XBH46" s="274"/>
      <c r="XBI46" s="274"/>
      <c r="XBJ46" s="274"/>
      <c r="XBK46" s="274"/>
      <c r="XBL46" s="274"/>
      <c r="XBM46" s="274"/>
      <c r="XBN46" s="275"/>
      <c r="XBO46" s="273"/>
      <c r="XBP46" s="274"/>
      <c r="XBQ46" s="274"/>
      <c r="XBR46" s="274"/>
      <c r="XBS46" s="274"/>
      <c r="XBT46" s="274"/>
      <c r="XBU46" s="274"/>
      <c r="XBV46" s="274"/>
      <c r="XBW46" s="274"/>
      <c r="XBX46" s="274"/>
      <c r="XBY46" s="274"/>
      <c r="XBZ46" s="274"/>
      <c r="XCA46" s="274"/>
      <c r="XCB46" s="274"/>
      <c r="XCC46" s="274"/>
      <c r="XCD46" s="274"/>
      <c r="XCE46" s="274"/>
      <c r="XCF46" s="275"/>
      <c r="XCG46" s="273"/>
      <c r="XCH46" s="274"/>
      <c r="XCI46" s="274"/>
      <c r="XCJ46" s="274"/>
      <c r="XCK46" s="274"/>
      <c r="XCL46" s="274"/>
      <c r="XCM46" s="274"/>
      <c r="XCN46" s="274"/>
      <c r="XCO46" s="274"/>
      <c r="XCP46" s="274"/>
      <c r="XCQ46" s="274"/>
      <c r="XCR46" s="274"/>
      <c r="XCS46" s="274"/>
      <c r="XCT46" s="274"/>
      <c r="XCU46" s="274"/>
      <c r="XCV46" s="274"/>
      <c r="XCW46" s="274"/>
      <c r="XCX46" s="275"/>
      <c r="XCY46" s="273"/>
      <c r="XCZ46" s="274"/>
      <c r="XDA46" s="274"/>
      <c r="XDB46" s="274"/>
      <c r="XDC46" s="274"/>
      <c r="XDD46" s="274"/>
      <c r="XDE46" s="274"/>
      <c r="XDF46" s="274"/>
      <c r="XDG46" s="274"/>
      <c r="XDH46" s="274"/>
      <c r="XDI46" s="274"/>
      <c r="XDJ46" s="274"/>
      <c r="XDK46" s="274"/>
      <c r="XDL46" s="274"/>
      <c r="XDM46" s="274"/>
      <c r="XDN46" s="274"/>
      <c r="XDO46" s="274"/>
      <c r="XDP46" s="275"/>
      <c r="XDQ46" s="273"/>
      <c r="XDR46" s="274"/>
      <c r="XDS46" s="274"/>
      <c r="XDT46" s="274"/>
      <c r="XDU46" s="274"/>
      <c r="XDV46" s="274"/>
      <c r="XDW46" s="274"/>
      <c r="XDX46" s="274"/>
      <c r="XDY46" s="274"/>
      <c r="XDZ46" s="274"/>
      <c r="XEA46" s="274"/>
      <c r="XEB46" s="274"/>
      <c r="XEC46" s="274"/>
      <c r="XED46" s="274"/>
      <c r="XEE46" s="274"/>
      <c r="XEF46" s="274"/>
      <c r="XEG46" s="274"/>
      <c r="XEH46" s="275"/>
      <c r="XEI46" s="273"/>
      <c r="XEJ46" s="274"/>
      <c r="XEK46" s="274"/>
      <c r="XEL46" s="274"/>
      <c r="XEM46" s="274"/>
      <c r="XEN46" s="274"/>
      <c r="XEO46" s="274"/>
      <c r="XEP46" s="274"/>
      <c r="XEQ46" s="274"/>
      <c r="XER46" s="274"/>
      <c r="XES46" s="274"/>
      <c r="XET46" s="274"/>
      <c r="XEU46" s="274"/>
      <c r="XEV46" s="274"/>
      <c r="XEW46" s="274"/>
      <c r="XEX46" s="274"/>
      <c r="XEY46" s="274"/>
      <c r="XEZ46" s="275"/>
      <c r="XFA46" s="273"/>
      <c r="XFB46" s="274"/>
      <c r="XFC46" s="274"/>
      <c r="XFD46" s="274"/>
    </row>
    <row r="47" spans="1:16384" s="744" customFormat="1" ht="135" hidden="1" customHeight="1" outlineLevel="1" x14ac:dyDescent="0.25">
      <c r="A47" s="639" t="s">
        <v>1014</v>
      </c>
      <c r="B47" s="639" t="s">
        <v>1015</v>
      </c>
      <c r="C47" s="639">
        <v>7</v>
      </c>
      <c r="D47" s="767" t="s">
        <v>1166</v>
      </c>
      <c r="E47" s="777" t="s">
        <v>1167</v>
      </c>
      <c r="F47" s="279" t="s">
        <v>1168</v>
      </c>
      <c r="G47" s="280" t="s">
        <v>652</v>
      </c>
      <c r="H47" s="280" t="s">
        <v>97</v>
      </c>
      <c r="I47" s="326" t="s">
        <v>1169</v>
      </c>
      <c r="J47" s="281">
        <v>43620</v>
      </c>
      <c r="K47" s="281">
        <v>43708</v>
      </c>
      <c r="L47" s="281">
        <v>43914</v>
      </c>
      <c r="M47" s="309" t="s">
        <v>528</v>
      </c>
      <c r="N47" s="326" t="s">
        <v>1170</v>
      </c>
      <c r="O47" s="784">
        <v>1</v>
      </c>
      <c r="P47" s="746" t="s">
        <v>102</v>
      </c>
      <c r="Q47" s="786" t="s">
        <v>1096</v>
      </c>
      <c r="R47" s="764" t="s">
        <v>2</v>
      </c>
      <c r="S47" s="662"/>
      <c r="T47" s="662"/>
      <c r="U47" s="662"/>
      <c r="V47" s="662"/>
      <c r="W47" s="662"/>
      <c r="X47" s="662"/>
      <c r="Y47" s="662"/>
      <c r="Z47" s="662"/>
      <c r="AA47" s="662"/>
      <c r="AB47" s="662"/>
      <c r="AC47" s="662"/>
      <c r="AD47" s="662"/>
      <c r="AE47" s="662"/>
      <c r="AF47" s="662"/>
    </row>
    <row r="48" spans="1:16384" s="744" customFormat="1" ht="135" hidden="1" customHeight="1" outlineLevel="1" x14ac:dyDescent="0.25">
      <c r="A48" s="639"/>
      <c r="B48" s="639"/>
      <c r="C48" s="639"/>
      <c r="D48" s="767"/>
      <c r="E48" s="787"/>
      <c r="F48" s="279" t="s">
        <v>1171</v>
      </c>
      <c r="G48" s="280" t="s">
        <v>1172</v>
      </c>
      <c r="H48" s="280" t="s">
        <v>97</v>
      </c>
      <c r="I48" s="326" t="s">
        <v>1169</v>
      </c>
      <c r="J48" s="281">
        <v>43620</v>
      </c>
      <c r="K48" s="281">
        <v>43708</v>
      </c>
      <c r="L48" s="281">
        <v>43914</v>
      </c>
      <c r="M48" s="309" t="s">
        <v>528</v>
      </c>
      <c r="N48" s="326" t="s">
        <v>1173</v>
      </c>
      <c r="O48" s="784">
        <v>1</v>
      </c>
      <c r="P48" s="746" t="s">
        <v>102</v>
      </c>
      <c r="Q48" s="786" t="s">
        <v>1174</v>
      </c>
      <c r="R48" s="766"/>
      <c r="S48" s="662"/>
      <c r="T48" s="662"/>
      <c r="U48" s="662"/>
      <c r="V48" s="662"/>
      <c r="W48" s="662"/>
      <c r="X48" s="662"/>
      <c r="Y48" s="662"/>
      <c r="Z48" s="662"/>
      <c r="AA48" s="662"/>
      <c r="AB48" s="662"/>
      <c r="AC48" s="662"/>
      <c r="AD48" s="662"/>
      <c r="AE48" s="662"/>
      <c r="AF48" s="662"/>
    </row>
    <row r="49" spans="1:32" s="663" customFormat="1" ht="60" hidden="1" x14ac:dyDescent="0.25">
      <c r="A49" s="639"/>
      <c r="B49" s="639"/>
      <c r="C49" s="639"/>
      <c r="D49" s="767"/>
      <c r="E49" s="788"/>
      <c r="F49" s="279" t="s">
        <v>1175</v>
      </c>
      <c r="G49" s="280" t="s">
        <v>1176</v>
      </c>
      <c r="H49" s="280" t="s">
        <v>97</v>
      </c>
      <c r="I49" s="326" t="s">
        <v>1177</v>
      </c>
      <c r="J49" s="281">
        <v>43620</v>
      </c>
      <c r="K49" s="281">
        <v>43708</v>
      </c>
      <c r="L49" s="281">
        <v>43914</v>
      </c>
      <c r="M49" s="309" t="s">
        <v>528</v>
      </c>
      <c r="N49" s="326" t="s">
        <v>1178</v>
      </c>
      <c r="O49" s="784">
        <v>1</v>
      </c>
      <c r="P49" s="746" t="s">
        <v>102</v>
      </c>
      <c r="Q49" s="786" t="s">
        <v>1096</v>
      </c>
      <c r="R49" s="785"/>
      <c r="S49" s="662"/>
      <c r="T49" s="662"/>
      <c r="U49" s="662"/>
      <c r="V49" s="662"/>
      <c r="W49" s="662"/>
      <c r="X49" s="662"/>
      <c r="Y49" s="662"/>
      <c r="Z49" s="662"/>
      <c r="AA49" s="662"/>
      <c r="AB49" s="662"/>
      <c r="AC49" s="662"/>
      <c r="AD49" s="662"/>
      <c r="AE49" s="662"/>
      <c r="AF49" s="662"/>
    </row>
    <row r="50" spans="1:32" s="744" customFormat="1" ht="15.75" hidden="1" customHeight="1" outlineLevel="1" thickBot="1" x14ac:dyDescent="0.3">
      <c r="A50" s="273"/>
      <c r="B50" s="274"/>
      <c r="C50" s="274"/>
      <c r="D50" s="274"/>
      <c r="E50" s="274"/>
      <c r="F50" s="274"/>
      <c r="G50" s="274"/>
      <c r="H50" s="274"/>
      <c r="I50" s="274"/>
      <c r="J50" s="274"/>
      <c r="K50" s="274"/>
      <c r="L50" s="274"/>
      <c r="M50" s="274"/>
      <c r="N50" s="274"/>
      <c r="O50" s="274"/>
      <c r="P50" s="274"/>
      <c r="Q50" s="274"/>
      <c r="R50" s="275"/>
      <c r="S50" s="662"/>
      <c r="T50" s="662"/>
      <c r="U50" s="662"/>
      <c r="V50" s="662"/>
      <c r="W50" s="662"/>
      <c r="X50" s="662"/>
      <c r="Y50" s="662"/>
      <c r="Z50" s="662"/>
      <c r="AA50" s="662"/>
      <c r="AB50" s="662"/>
      <c r="AC50" s="662"/>
      <c r="AD50" s="662"/>
      <c r="AE50" s="662"/>
      <c r="AF50" s="662"/>
    </row>
    <row r="51" spans="1:32" s="663" customFormat="1" ht="121.5" collapsed="1" thickBot="1" x14ac:dyDescent="0.3">
      <c r="A51" s="280" t="s">
        <v>1014</v>
      </c>
      <c r="B51" s="657" t="s">
        <v>1015</v>
      </c>
      <c r="C51" s="280">
        <v>8</v>
      </c>
      <c r="D51" s="279" t="s">
        <v>1179</v>
      </c>
      <c r="E51" s="301" t="s">
        <v>1180</v>
      </c>
      <c r="F51" s="301" t="s">
        <v>1181</v>
      </c>
      <c r="G51" s="453" t="s">
        <v>1182</v>
      </c>
      <c r="H51" s="453" t="s">
        <v>945</v>
      </c>
      <c r="I51" s="453" t="s">
        <v>1183</v>
      </c>
      <c r="J51" s="702">
        <v>44562</v>
      </c>
      <c r="K51" s="702">
        <v>45107</v>
      </c>
      <c r="L51" s="660" t="s">
        <v>1047</v>
      </c>
      <c r="M51" s="453" t="s">
        <v>220</v>
      </c>
      <c r="N51" s="755" t="s">
        <v>1184</v>
      </c>
      <c r="O51" s="285">
        <v>1</v>
      </c>
      <c r="P51" s="778" t="s">
        <v>200</v>
      </c>
      <c r="Q51" s="326" t="s">
        <v>1185</v>
      </c>
      <c r="R51" s="302" t="s">
        <v>1</v>
      </c>
      <c r="S51" s="662"/>
      <c r="T51" s="662"/>
      <c r="U51" s="662"/>
      <c r="V51" s="662"/>
      <c r="W51" s="662"/>
      <c r="X51" s="662"/>
      <c r="Y51" s="662"/>
      <c r="Z51" s="662"/>
      <c r="AA51" s="662"/>
      <c r="AB51" s="662"/>
      <c r="AC51" s="662"/>
      <c r="AD51" s="662"/>
      <c r="AE51" s="662"/>
      <c r="AF51" s="662"/>
    </row>
    <row r="52" spans="1:32" ht="15.75" customHeight="1" thickBot="1" x14ac:dyDescent="0.25">
      <c r="A52" s="292"/>
      <c r="B52" s="293"/>
      <c r="C52" s="293"/>
      <c r="D52" s="293"/>
      <c r="E52" s="293"/>
      <c r="F52" s="293"/>
      <c r="G52" s="293"/>
      <c r="H52" s="293"/>
      <c r="I52" s="293"/>
      <c r="J52" s="293"/>
      <c r="K52" s="293"/>
      <c r="L52" s="293"/>
      <c r="M52" s="293"/>
      <c r="N52" s="293"/>
      <c r="O52" s="293"/>
      <c r="P52" s="293"/>
      <c r="Q52" s="293"/>
      <c r="R52" s="294"/>
    </row>
    <row r="53" spans="1:32" ht="42" customHeight="1" thickBot="1" x14ac:dyDescent="0.25">
      <c r="A53" s="251" t="s">
        <v>1186</v>
      </c>
      <c r="B53" s="252"/>
      <c r="C53" s="252"/>
      <c r="D53" s="252"/>
      <c r="E53" s="252"/>
      <c r="F53" s="252"/>
      <c r="G53" s="252"/>
      <c r="H53" s="252"/>
      <c r="I53" s="252"/>
      <c r="J53" s="252"/>
      <c r="K53" s="252"/>
      <c r="L53" s="252"/>
      <c r="M53" s="252"/>
      <c r="N53" s="252"/>
      <c r="O53" s="252"/>
      <c r="P53" s="252"/>
      <c r="Q53" s="252"/>
      <c r="R53" s="253"/>
    </row>
    <row r="54" spans="1:32" ht="15.75" x14ac:dyDescent="0.2">
      <c r="A54" s="789" t="s">
        <v>72</v>
      </c>
      <c r="B54" s="789" t="s">
        <v>73</v>
      </c>
      <c r="C54" s="789" t="s">
        <v>74</v>
      </c>
      <c r="D54" s="789" t="s">
        <v>75</v>
      </c>
      <c r="E54" s="789" t="s">
        <v>76</v>
      </c>
      <c r="F54" s="789" t="s">
        <v>77</v>
      </c>
      <c r="G54" s="789" t="s">
        <v>78</v>
      </c>
      <c r="H54" s="789" t="s">
        <v>79</v>
      </c>
      <c r="I54" s="789" t="s">
        <v>80</v>
      </c>
      <c r="J54" s="789" t="s">
        <v>81</v>
      </c>
      <c r="K54" s="789" t="s">
        <v>82</v>
      </c>
      <c r="L54" s="742" t="s">
        <v>1012</v>
      </c>
      <c r="M54" s="742"/>
      <c r="N54" s="742"/>
      <c r="O54" s="742"/>
      <c r="P54" s="742"/>
      <c r="Q54" s="742"/>
      <c r="R54" s="742"/>
    </row>
    <row r="55" spans="1:32" ht="82.5" customHeight="1" x14ac:dyDescent="0.2">
      <c r="A55" s="789"/>
      <c r="B55" s="789"/>
      <c r="C55" s="789"/>
      <c r="D55" s="789"/>
      <c r="E55" s="789"/>
      <c r="F55" s="789"/>
      <c r="G55" s="789"/>
      <c r="H55" s="789"/>
      <c r="I55" s="789"/>
      <c r="J55" s="789"/>
      <c r="K55" s="789"/>
      <c r="L55" s="483" t="s">
        <v>84</v>
      </c>
      <c r="M55" s="483" t="s">
        <v>85</v>
      </c>
      <c r="N55" s="483" t="s">
        <v>86</v>
      </c>
      <c r="O55" s="483" t="s">
        <v>502</v>
      </c>
      <c r="P55" s="483" t="s">
        <v>88</v>
      </c>
      <c r="Q55" s="790" t="s">
        <v>89</v>
      </c>
      <c r="R55" s="485" t="s">
        <v>90</v>
      </c>
      <c r="S55" s="791"/>
    </row>
    <row r="56" spans="1:32" ht="60" x14ac:dyDescent="0.2">
      <c r="A56" s="639" t="s">
        <v>1187</v>
      </c>
      <c r="B56" s="639" t="s">
        <v>1015</v>
      </c>
      <c r="C56" s="639">
        <v>1</v>
      </c>
      <c r="D56" s="792" t="s">
        <v>1188</v>
      </c>
      <c r="E56" s="745" t="s">
        <v>1017</v>
      </c>
      <c r="F56" s="301" t="s">
        <v>1018</v>
      </c>
      <c r="G56" s="453" t="s">
        <v>1019</v>
      </c>
      <c r="H56" s="280" t="s">
        <v>97</v>
      </c>
      <c r="I56" s="453" t="s">
        <v>1020</v>
      </c>
      <c r="J56" s="702">
        <v>45261</v>
      </c>
      <c r="K56" s="705">
        <v>45473</v>
      </c>
      <c r="L56" s="660"/>
      <c r="M56" s="302"/>
      <c r="N56" s="755"/>
      <c r="O56" s="285"/>
      <c r="P56" s="746" t="s">
        <v>199</v>
      </c>
      <c r="Q56" s="730" t="s">
        <v>895</v>
      </c>
      <c r="R56" s="298" t="s">
        <v>1</v>
      </c>
    </row>
    <row r="57" spans="1:32" ht="60" x14ac:dyDescent="0.2">
      <c r="A57" s="639"/>
      <c r="B57" s="639"/>
      <c r="C57" s="639"/>
      <c r="D57" s="792"/>
      <c r="E57" s="745"/>
      <c r="F57" s="301" t="s">
        <v>1021</v>
      </c>
      <c r="G57" s="453" t="s">
        <v>1022</v>
      </c>
      <c r="H57" s="280" t="s">
        <v>97</v>
      </c>
      <c r="I57" s="453" t="s">
        <v>1020</v>
      </c>
      <c r="J57" s="702">
        <v>45474</v>
      </c>
      <c r="K57" s="702">
        <v>45626</v>
      </c>
      <c r="L57" s="660"/>
      <c r="M57" s="302"/>
      <c r="N57" s="755"/>
      <c r="O57" s="285"/>
      <c r="P57" s="746" t="s">
        <v>199</v>
      </c>
      <c r="Q57" s="730" t="s">
        <v>895</v>
      </c>
      <c r="R57" s="254"/>
    </row>
    <row r="58" spans="1:32" ht="57" customHeight="1" x14ac:dyDescent="0.2">
      <c r="A58" s="639"/>
      <c r="B58" s="639"/>
      <c r="C58" s="639"/>
      <c r="D58" s="792"/>
      <c r="E58" s="301" t="s">
        <v>1023</v>
      </c>
      <c r="F58" s="745" t="s">
        <v>1024</v>
      </c>
      <c r="G58" s="451" t="s">
        <v>1025</v>
      </c>
      <c r="H58" s="639" t="s">
        <v>122</v>
      </c>
      <c r="I58" s="451" t="s">
        <v>1020</v>
      </c>
      <c r="J58" s="748">
        <v>45292</v>
      </c>
      <c r="K58" s="749">
        <v>45473</v>
      </c>
      <c r="L58" s="793"/>
      <c r="M58" s="298"/>
      <c r="N58" s="287"/>
      <c r="O58" s="794"/>
      <c r="P58" s="751" t="s">
        <v>199</v>
      </c>
      <c r="Q58" s="730" t="s">
        <v>895</v>
      </c>
      <c r="R58" s="254"/>
    </row>
    <row r="59" spans="1:32" s="738" customFormat="1" ht="90" x14ac:dyDescent="0.2">
      <c r="A59" s="639"/>
      <c r="B59" s="639"/>
      <c r="C59" s="639"/>
      <c r="D59" s="792"/>
      <c r="E59" s="301" t="s">
        <v>1026</v>
      </c>
      <c r="F59" s="745"/>
      <c r="G59" s="451"/>
      <c r="H59" s="639"/>
      <c r="I59" s="451"/>
      <c r="J59" s="748"/>
      <c r="K59" s="749"/>
      <c r="L59" s="795"/>
      <c r="M59" s="267"/>
      <c r="N59" s="272"/>
      <c r="O59" s="796"/>
      <c r="P59" s="753"/>
      <c r="Q59" s="730" t="s">
        <v>895</v>
      </c>
      <c r="R59" s="254"/>
    </row>
    <row r="60" spans="1:32" s="738" customFormat="1" ht="60" x14ac:dyDescent="0.2">
      <c r="A60" s="639"/>
      <c r="B60" s="639"/>
      <c r="C60" s="639"/>
      <c r="D60" s="792"/>
      <c r="E60" s="301" t="s">
        <v>1027</v>
      </c>
      <c r="F60" s="301" t="s">
        <v>1028</v>
      </c>
      <c r="G60" s="453" t="s">
        <v>1029</v>
      </c>
      <c r="H60" s="280" t="s">
        <v>97</v>
      </c>
      <c r="I60" s="453" t="s">
        <v>1030</v>
      </c>
      <c r="J60" s="702">
        <v>45292</v>
      </c>
      <c r="K60" s="702">
        <v>45638</v>
      </c>
      <c r="L60" s="660"/>
      <c r="M60" s="302"/>
      <c r="N60" s="755"/>
      <c r="O60" s="285"/>
      <c r="P60" s="746" t="s">
        <v>199</v>
      </c>
      <c r="Q60" s="730" t="s">
        <v>895</v>
      </c>
      <c r="R60" s="254"/>
    </row>
    <row r="61" spans="1:32" s="526" customFormat="1" ht="60.75" thickBot="1" x14ac:dyDescent="0.3">
      <c r="A61" s="639"/>
      <c r="B61" s="639"/>
      <c r="C61" s="639"/>
      <c r="D61" s="792"/>
      <c r="E61" s="301" t="s">
        <v>1031</v>
      </c>
      <c r="F61" s="301" t="s">
        <v>1032</v>
      </c>
      <c r="G61" s="453" t="s">
        <v>1033</v>
      </c>
      <c r="H61" s="280" t="s">
        <v>97</v>
      </c>
      <c r="I61" s="453" t="s">
        <v>1020</v>
      </c>
      <c r="J61" s="702">
        <v>45261</v>
      </c>
      <c r="K61" s="702">
        <v>45626</v>
      </c>
      <c r="L61" s="660"/>
      <c r="M61" s="302"/>
      <c r="N61" s="755"/>
      <c r="O61" s="285"/>
      <c r="P61" s="746" t="s">
        <v>199</v>
      </c>
      <c r="Q61" s="730" t="s">
        <v>895</v>
      </c>
      <c r="R61" s="254"/>
    </row>
    <row r="62" spans="1:32" s="738" customFormat="1" ht="19.5" customHeight="1" thickBot="1" x14ac:dyDescent="0.25">
      <c r="A62" s="523" t="s">
        <v>1189</v>
      </c>
      <c r="B62" s="524"/>
      <c r="C62" s="524"/>
      <c r="D62" s="524"/>
      <c r="E62" s="524"/>
      <c r="F62" s="524"/>
      <c r="G62" s="524"/>
      <c r="H62" s="524"/>
      <c r="I62" s="524"/>
      <c r="J62" s="524"/>
      <c r="K62" s="524"/>
      <c r="L62" s="524"/>
      <c r="M62" s="524"/>
      <c r="N62" s="524"/>
      <c r="O62" s="524"/>
      <c r="P62" s="524"/>
      <c r="Q62" s="797"/>
      <c r="R62" s="548"/>
    </row>
    <row r="63" spans="1:32" s="738" customFormat="1" ht="248.25" hidden="1" customHeight="1" x14ac:dyDescent="0.2">
      <c r="A63" s="639" t="s">
        <v>1187</v>
      </c>
      <c r="B63" s="639" t="s">
        <v>1015</v>
      </c>
      <c r="C63" s="639">
        <v>2</v>
      </c>
      <c r="D63" s="792" t="s">
        <v>1190</v>
      </c>
      <c r="E63" s="461" t="s">
        <v>1110</v>
      </c>
      <c r="F63" s="301" t="s">
        <v>1191</v>
      </c>
      <c r="G63" s="453" t="s">
        <v>1112</v>
      </c>
      <c r="H63" s="453" t="s">
        <v>945</v>
      </c>
      <c r="I63" s="453" t="s">
        <v>1046</v>
      </c>
      <c r="J63" s="702">
        <v>44562</v>
      </c>
      <c r="K63" s="702">
        <v>44681</v>
      </c>
      <c r="L63" s="660" t="s">
        <v>1047</v>
      </c>
      <c r="M63" s="453" t="s">
        <v>220</v>
      </c>
      <c r="N63" s="755" t="s">
        <v>1113</v>
      </c>
      <c r="O63" s="285">
        <v>1</v>
      </c>
      <c r="P63" s="746" t="s">
        <v>102</v>
      </c>
      <c r="Q63" s="680" t="s">
        <v>1192</v>
      </c>
      <c r="R63" s="764" t="s">
        <v>2</v>
      </c>
    </row>
    <row r="64" spans="1:32" s="738" customFormat="1" ht="267.75" hidden="1" customHeight="1" x14ac:dyDescent="0.2">
      <c r="A64" s="639"/>
      <c r="B64" s="639"/>
      <c r="C64" s="639"/>
      <c r="D64" s="792"/>
      <c r="E64" s="461"/>
      <c r="F64" s="301" t="s">
        <v>1193</v>
      </c>
      <c r="G64" s="453" t="s">
        <v>1103</v>
      </c>
      <c r="H64" s="453" t="s">
        <v>945</v>
      </c>
      <c r="I64" s="453" t="s">
        <v>1046</v>
      </c>
      <c r="J64" s="702">
        <v>44682</v>
      </c>
      <c r="K64" s="702">
        <v>44712</v>
      </c>
      <c r="L64" s="660" t="s">
        <v>1047</v>
      </c>
      <c r="M64" s="778" t="s">
        <v>220</v>
      </c>
      <c r="N64" s="351" t="s">
        <v>1116</v>
      </c>
      <c r="O64" s="285">
        <v>1</v>
      </c>
      <c r="P64" s="746" t="s">
        <v>102</v>
      </c>
      <c r="Q64" s="747"/>
      <c r="R64" s="766"/>
    </row>
    <row r="65" spans="1:18" s="738" customFormat="1" ht="195.75" hidden="1" customHeight="1" x14ac:dyDescent="0.2">
      <c r="A65" s="639"/>
      <c r="B65" s="639"/>
      <c r="C65" s="639"/>
      <c r="D65" s="792"/>
      <c r="E65" s="301" t="s">
        <v>1194</v>
      </c>
      <c r="F65" s="301" t="s">
        <v>1195</v>
      </c>
      <c r="G65" s="453" t="s">
        <v>1196</v>
      </c>
      <c r="H65" s="453" t="s">
        <v>945</v>
      </c>
      <c r="I65" s="453" t="s">
        <v>1046</v>
      </c>
      <c r="J65" s="702">
        <v>44562</v>
      </c>
      <c r="K65" s="702">
        <v>44926</v>
      </c>
      <c r="L65" s="660" t="s">
        <v>1047</v>
      </c>
      <c r="M65" s="302" t="s">
        <v>220</v>
      </c>
      <c r="N65" s="755" t="s">
        <v>1197</v>
      </c>
      <c r="O65" s="285">
        <v>1</v>
      </c>
      <c r="P65" s="746" t="s">
        <v>102</v>
      </c>
      <c r="Q65" s="747"/>
      <c r="R65" s="766"/>
    </row>
    <row r="66" spans="1:18" s="738" customFormat="1" ht="409.5" hidden="1" customHeight="1" x14ac:dyDescent="0.2">
      <c r="A66" s="639"/>
      <c r="B66" s="639"/>
      <c r="C66" s="639"/>
      <c r="D66" s="792"/>
      <c r="E66" s="301" t="s">
        <v>1198</v>
      </c>
      <c r="F66" s="301" t="s">
        <v>1199</v>
      </c>
      <c r="G66" s="453" t="s">
        <v>1200</v>
      </c>
      <c r="H66" s="453" t="s">
        <v>945</v>
      </c>
      <c r="I66" s="453" t="s">
        <v>1046</v>
      </c>
      <c r="J66" s="702">
        <v>44562</v>
      </c>
      <c r="K66" s="702">
        <v>44926</v>
      </c>
      <c r="L66" s="660" t="s">
        <v>1047</v>
      </c>
      <c r="M66" s="302" t="s">
        <v>220</v>
      </c>
      <c r="N66" s="755" t="s">
        <v>1201</v>
      </c>
      <c r="O66" s="285">
        <v>1</v>
      </c>
      <c r="P66" s="746" t="s">
        <v>102</v>
      </c>
      <c r="Q66" s="747"/>
      <c r="R66" s="766"/>
    </row>
    <row r="67" spans="1:18" s="526" customFormat="1" ht="375.75" hidden="1" x14ac:dyDescent="0.25">
      <c r="A67" s="639"/>
      <c r="B67" s="639"/>
      <c r="C67" s="639"/>
      <c r="D67" s="792"/>
      <c r="E67" s="542" t="s">
        <v>1202</v>
      </c>
      <c r="F67" s="301" t="s">
        <v>1203</v>
      </c>
      <c r="G67" s="453" t="s">
        <v>1204</v>
      </c>
      <c r="H67" s="453" t="s">
        <v>945</v>
      </c>
      <c r="I67" s="453" t="s">
        <v>1046</v>
      </c>
      <c r="J67" s="702">
        <v>44562</v>
      </c>
      <c r="K67" s="702">
        <v>45046</v>
      </c>
      <c r="L67" s="660" t="s">
        <v>1047</v>
      </c>
      <c r="M67" s="302" t="s">
        <v>220</v>
      </c>
      <c r="N67" s="755" t="s">
        <v>1205</v>
      </c>
      <c r="O67" s="285">
        <v>1</v>
      </c>
      <c r="P67" s="746" t="s">
        <v>102</v>
      </c>
      <c r="Q67" s="684"/>
      <c r="R67" s="766"/>
    </row>
    <row r="68" spans="1:18" s="738" customFormat="1" ht="19.5" hidden="1" customHeight="1" x14ac:dyDescent="0.2">
      <c r="A68" s="798"/>
      <c r="B68" s="798"/>
      <c r="C68" s="798"/>
      <c r="D68" s="798"/>
      <c r="E68" s="798"/>
      <c r="F68" s="798"/>
      <c r="G68" s="798"/>
      <c r="H68" s="798"/>
      <c r="I68" s="798"/>
      <c r="J68" s="798"/>
      <c r="K68" s="798"/>
      <c r="L68" s="798"/>
      <c r="M68" s="798"/>
      <c r="N68" s="798"/>
      <c r="O68" s="798"/>
      <c r="P68" s="798"/>
      <c r="Q68" s="798"/>
      <c r="R68" s="798"/>
    </row>
    <row r="69" spans="1:18" s="738" customFormat="1" ht="93" hidden="1" customHeight="1" x14ac:dyDescent="0.2">
      <c r="A69" s="639" t="s">
        <v>1187</v>
      </c>
      <c r="B69" s="639" t="s">
        <v>1015</v>
      </c>
      <c r="C69" s="639">
        <v>3</v>
      </c>
      <c r="D69" s="792" t="s">
        <v>1206</v>
      </c>
      <c r="E69" s="461" t="s">
        <v>1074</v>
      </c>
      <c r="F69" s="301" t="s">
        <v>1075</v>
      </c>
      <c r="G69" s="453" t="s">
        <v>1076</v>
      </c>
      <c r="H69" s="453" t="s">
        <v>945</v>
      </c>
      <c r="I69" s="453" t="s">
        <v>1077</v>
      </c>
      <c r="J69" s="702">
        <v>44593</v>
      </c>
      <c r="K69" s="702">
        <v>44681</v>
      </c>
      <c r="L69" s="660" t="s">
        <v>1047</v>
      </c>
      <c r="M69" s="453" t="s">
        <v>220</v>
      </c>
      <c r="N69" s="755" t="s">
        <v>1078</v>
      </c>
      <c r="O69" s="285">
        <v>1</v>
      </c>
      <c r="P69" s="746" t="s">
        <v>102</v>
      </c>
      <c r="Q69" s="680" t="s">
        <v>1207</v>
      </c>
      <c r="R69" s="764" t="s">
        <v>2</v>
      </c>
    </row>
    <row r="70" spans="1:18" s="738" customFormat="1" ht="72.95" hidden="1" customHeight="1" x14ac:dyDescent="0.2">
      <c r="A70" s="639"/>
      <c r="B70" s="639"/>
      <c r="C70" s="639"/>
      <c r="D70" s="792"/>
      <c r="E70" s="461"/>
      <c r="F70" s="301" t="s">
        <v>1080</v>
      </c>
      <c r="G70" s="453" t="s">
        <v>1081</v>
      </c>
      <c r="H70" s="453" t="s">
        <v>1082</v>
      </c>
      <c r="I70" s="453" t="s">
        <v>1083</v>
      </c>
      <c r="J70" s="702">
        <v>44682</v>
      </c>
      <c r="K70" s="702">
        <v>44712</v>
      </c>
      <c r="L70" s="660" t="s">
        <v>1047</v>
      </c>
      <c r="M70" s="453" t="s">
        <v>220</v>
      </c>
      <c r="N70" s="351" t="s">
        <v>1084</v>
      </c>
      <c r="O70" s="285">
        <v>1</v>
      </c>
      <c r="P70" s="746" t="s">
        <v>102</v>
      </c>
      <c r="Q70" s="747"/>
      <c r="R70" s="766"/>
    </row>
    <row r="71" spans="1:18" s="526" customFormat="1" ht="45.75" hidden="1" x14ac:dyDescent="0.25">
      <c r="A71" s="639"/>
      <c r="B71" s="639"/>
      <c r="C71" s="639"/>
      <c r="D71" s="792"/>
      <c r="E71" s="542" t="s">
        <v>1085</v>
      </c>
      <c r="F71" s="542" t="s">
        <v>1086</v>
      </c>
      <c r="G71" s="306" t="s">
        <v>1087</v>
      </c>
      <c r="H71" s="306" t="s">
        <v>945</v>
      </c>
      <c r="I71" s="306" t="s">
        <v>1088</v>
      </c>
      <c r="J71" s="760">
        <v>44682</v>
      </c>
      <c r="K71" s="760">
        <v>44742</v>
      </c>
      <c r="L71" s="660" t="s">
        <v>1047</v>
      </c>
      <c r="M71" s="453" t="s">
        <v>220</v>
      </c>
      <c r="N71" s="755" t="s">
        <v>1089</v>
      </c>
      <c r="O71" s="285">
        <v>1</v>
      </c>
      <c r="P71" s="746" t="s">
        <v>102</v>
      </c>
      <c r="Q71" s="684"/>
      <c r="R71" s="766"/>
    </row>
    <row r="72" spans="1:18" s="738" customFormat="1" ht="19.5" hidden="1" customHeight="1" thickBot="1" x14ac:dyDescent="0.25">
      <c r="A72" s="523"/>
      <c r="B72" s="524"/>
      <c r="C72" s="524"/>
      <c r="D72" s="524"/>
      <c r="E72" s="524"/>
      <c r="F72" s="524"/>
      <c r="G72" s="524"/>
      <c r="H72" s="524"/>
      <c r="I72" s="524"/>
      <c r="J72" s="524"/>
      <c r="K72" s="524"/>
      <c r="L72" s="524"/>
      <c r="M72" s="524"/>
      <c r="N72" s="524"/>
      <c r="O72" s="524"/>
      <c r="P72" s="524"/>
      <c r="Q72" s="524"/>
      <c r="R72" s="548"/>
    </row>
    <row r="73" spans="1:18" s="738" customFormat="1" ht="186.75" hidden="1" customHeight="1" x14ac:dyDescent="0.2">
      <c r="A73" s="639" t="s">
        <v>1187</v>
      </c>
      <c r="B73" s="639" t="s">
        <v>1015</v>
      </c>
      <c r="C73" s="639">
        <v>4</v>
      </c>
      <c r="D73" s="792" t="s">
        <v>1208</v>
      </c>
      <c r="E73" s="461" t="s">
        <v>1209</v>
      </c>
      <c r="F73" s="301" t="s">
        <v>1210</v>
      </c>
      <c r="G73" s="453" t="s">
        <v>1211</v>
      </c>
      <c r="H73" s="453" t="s">
        <v>945</v>
      </c>
      <c r="I73" s="453" t="s">
        <v>1046</v>
      </c>
      <c r="J73" s="702">
        <v>44562</v>
      </c>
      <c r="K73" s="702">
        <v>44681</v>
      </c>
      <c r="L73" s="660" t="s">
        <v>1047</v>
      </c>
      <c r="M73" s="302" t="s">
        <v>220</v>
      </c>
      <c r="N73" s="755" t="s">
        <v>1212</v>
      </c>
      <c r="O73" s="285">
        <v>1</v>
      </c>
      <c r="P73" s="746" t="s">
        <v>102</v>
      </c>
      <c r="Q73" s="680" t="s">
        <v>1213</v>
      </c>
      <c r="R73" s="764" t="s">
        <v>2</v>
      </c>
    </row>
    <row r="74" spans="1:18" s="738" customFormat="1" ht="207" hidden="1" customHeight="1" x14ac:dyDescent="0.2">
      <c r="A74" s="639"/>
      <c r="B74" s="639"/>
      <c r="C74" s="639"/>
      <c r="D74" s="792"/>
      <c r="E74" s="461"/>
      <c r="F74" s="301" t="s">
        <v>1214</v>
      </c>
      <c r="G74" s="453" t="s">
        <v>1103</v>
      </c>
      <c r="H74" s="453" t="s">
        <v>945</v>
      </c>
      <c r="I74" s="453" t="s">
        <v>1046</v>
      </c>
      <c r="J74" s="702">
        <v>44682</v>
      </c>
      <c r="K74" s="702">
        <v>44712</v>
      </c>
      <c r="L74" s="660" t="s">
        <v>1047</v>
      </c>
      <c r="M74" s="305" t="s">
        <v>220</v>
      </c>
      <c r="N74" s="799" t="s">
        <v>1215</v>
      </c>
      <c r="O74" s="285">
        <v>1</v>
      </c>
      <c r="P74" s="746" t="s">
        <v>102</v>
      </c>
      <c r="Q74" s="747"/>
      <c r="R74" s="766"/>
    </row>
    <row r="75" spans="1:18" s="738" customFormat="1" ht="366.75" hidden="1" customHeight="1" x14ac:dyDescent="0.2">
      <c r="A75" s="639"/>
      <c r="B75" s="639"/>
      <c r="C75" s="639"/>
      <c r="D75" s="792"/>
      <c r="E75" s="461" t="s">
        <v>456</v>
      </c>
      <c r="F75" s="301" t="s">
        <v>1216</v>
      </c>
      <c r="G75" s="453" t="s">
        <v>1217</v>
      </c>
      <c r="H75" s="453" t="s">
        <v>945</v>
      </c>
      <c r="I75" s="453" t="s">
        <v>1046</v>
      </c>
      <c r="J75" s="702">
        <v>44562</v>
      </c>
      <c r="K75" s="702">
        <v>44773</v>
      </c>
      <c r="L75" s="660" t="s">
        <v>1047</v>
      </c>
      <c r="M75" s="302" t="s">
        <v>220</v>
      </c>
      <c r="N75" s="755" t="s">
        <v>1218</v>
      </c>
      <c r="O75" s="285">
        <v>1</v>
      </c>
      <c r="P75" s="746" t="s">
        <v>102</v>
      </c>
      <c r="Q75" s="747"/>
      <c r="R75" s="766"/>
    </row>
    <row r="76" spans="1:18" s="738" customFormat="1" ht="409.5" hidden="1" customHeight="1" x14ac:dyDescent="0.2">
      <c r="A76" s="639"/>
      <c r="B76" s="639"/>
      <c r="C76" s="639"/>
      <c r="D76" s="792"/>
      <c r="E76" s="461"/>
      <c r="F76" s="301" t="s">
        <v>1219</v>
      </c>
      <c r="G76" s="453" t="s">
        <v>1220</v>
      </c>
      <c r="H76" s="453" t="s">
        <v>945</v>
      </c>
      <c r="I76" s="453" t="s">
        <v>1046</v>
      </c>
      <c r="J76" s="702">
        <v>44562</v>
      </c>
      <c r="K76" s="702">
        <v>44804</v>
      </c>
      <c r="L76" s="660" t="s">
        <v>1047</v>
      </c>
      <c r="M76" s="302" t="s">
        <v>220</v>
      </c>
      <c r="N76" s="755" t="s">
        <v>1221</v>
      </c>
      <c r="O76" s="285">
        <v>1</v>
      </c>
      <c r="P76" s="746" t="s">
        <v>102</v>
      </c>
      <c r="Q76" s="747"/>
      <c r="R76" s="766"/>
    </row>
    <row r="77" spans="1:18" s="738" customFormat="1" ht="273.75" hidden="1" customHeight="1" x14ac:dyDescent="0.2">
      <c r="A77" s="639"/>
      <c r="B77" s="639"/>
      <c r="C77" s="639"/>
      <c r="D77" s="792"/>
      <c r="E77" s="461"/>
      <c r="F77" s="301" t="s">
        <v>1222</v>
      </c>
      <c r="G77" s="453" t="s">
        <v>1223</v>
      </c>
      <c r="H77" s="453" t="s">
        <v>945</v>
      </c>
      <c r="I77" s="453" t="s">
        <v>1046</v>
      </c>
      <c r="J77" s="702">
        <v>44562</v>
      </c>
      <c r="K77" s="702">
        <v>44712</v>
      </c>
      <c r="L77" s="660" t="s">
        <v>1047</v>
      </c>
      <c r="M77" s="302" t="s">
        <v>220</v>
      </c>
      <c r="N77" s="755" t="s">
        <v>1224</v>
      </c>
      <c r="O77" s="285">
        <v>1</v>
      </c>
      <c r="P77" s="746" t="s">
        <v>102</v>
      </c>
      <c r="Q77" s="747"/>
      <c r="R77" s="766"/>
    </row>
    <row r="78" spans="1:18" s="526" customFormat="1" ht="167.25" hidden="1" x14ac:dyDescent="0.25">
      <c r="A78" s="639"/>
      <c r="B78" s="639"/>
      <c r="C78" s="639"/>
      <c r="D78" s="792"/>
      <c r="E78" s="542" t="s">
        <v>1043</v>
      </c>
      <c r="F78" s="542" t="s">
        <v>1225</v>
      </c>
      <c r="G78" s="306" t="s">
        <v>1045</v>
      </c>
      <c r="H78" s="306" t="s">
        <v>945</v>
      </c>
      <c r="I78" s="306" t="s">
        <v>1046</v>
      </c>
      <c r="J78" s="760">
        <v>44562</v>
      </c>
      <c r="K78" s="760">
        <v>44742</v>
      </c>
      <c r="L78" s="660" t="s">
        <v>1047</v>
      </c>
      <c r="M78" s="302" t="s">
        <v>220</v>
      </c>
      <c r="N78" s="755" t="s">
        <v>1048</v>
      </c>
      <c r="O78" s="285">
        <v>1</v>
      </c>
      <c r="P78" s="746" t="s">
        <v>102</v>
      </c>
      <c r="Q78" s="684"/>
      <c r="R78" s="785"/>
    </row>
    <row r="79" spans="1:18" s="738" customFormat="1" ht="19.5" hidden="1" customHeight="1" thickBot="1" x14ac:dyDescent="0.25">
      <c r="A79" s="523"/>
      <c r="B79" s="524"/>
      <c r="C79" s="524"/>
      <c r="D79" s="524"/>
      <c r="E79" s="524"/>
      <c r="F79" s="524"/>
      <c r="G79" s="524"/>
      <c r="H79" s="524"/>
      <c r="I79" s="524"/>
      <c r="J79" s="524"/>
      <c r="K79" s="524"/>
      <c r="L79" s="524"/>
      <c r="M79" s="524"/>
      <c r="N79" s="524"/>
      <c r="O79" s="524"/>
      <c r="P79" s="524"/>
      <c r="Q79" s="524"/>
      <c r="R79" s="548"/>
    </row>
    <row r="80" spans="1:18" s="738" customFormat="1" ht="408.95" hidden="1" customHeight="1" x14ac:dyDescent="0.2">
      <c r="A80" s="639" t="s">
        <v>1187</v>
      </c>
      <c r="B80" s="639" t="s">
        <v>1015</v>
      </c>
      <c r="C80" s="639">
        <v>5</v>
      </c>
      <c r="D80" s="792" t="s">
        <v>1226</v>
      </c>
      <c r="E80" s="675" t="s">
        <v>1227</v>
      </c>
      <c r="F80" s="301" t="s">
        <v>1228</v>
      </c>
      <c r="G80" s="453" t="s">
        <v>1229</v>
      </c>
      <c r="H80" s="453" t="s">
        <v>945</v>
      </c>
      <c r="I80" s="453" t="s">
        <v>1230</v>
      </c>
      <c r="J80" s="702">
        <v>44562</v>
      </c>
      <c r="K80" s="702">
        <v>44592</v>
      </c>
      <c r="L80" s="660" t="s">
        <v>1047</v>
      </c>
      <c r="M80" s="453" t="s">
        <v>220</v>
      </c>
      <c r="N80" s="755" t="s">
        <v>1231</v>
      </c>
      <c r="O80" s="285">
        <v>1</v>
      </c>
      <c r="P80" s="746" t="s">
        <v>102</v>
      </c>
      <c r="Q80" s="680" t="s">
        <v>1232</v>
      </c>
      <c r="R80" s="764" t="s">
        <v>2</v>
      </c>
    </row>
    <row r="81" spans="1:32" s="738" customFormat="1" ht="164.1" hidden="1" customHeight="1" x14ac:dyDescent="0.2">
      <c r="A81" s="639"/>
      <c r="B81" s="639"/>
      <c r="C81" s="639"/>
      <c r="D81" s="792"/>
      <c r="E81" s="675" t="s">
        <v>1233</v>
      </c>
      <c r="F81" s="301" t="s">
        <v>1234</v>
      </c>
      <c r="G81" s="453" t="s">
        <v>1235</v>
      </c>
      <c r="H81" s="453" t="s">
        <v>945</v>
      </c>
      <c r="I81" s="453" t="s">
        <v>1236</v>
      </c>
      <c r="J81" s="702">
        <v>44562</v>
      </c>
      <c r="K81" s="702">
        <v>45046</v>
      </c>
      <c r="L81" s="660" t="s">
        <v>1047</v>
      </c>
      <c r="M81" s="302" t="s">
        <v>220</v>
      </c>
      <c r="N81" s="755" t="s">
        <v>1237</v>
      </c>
      <c r="O81" s="285">
        <v>1</v>
      </c>
      <c r="P81" s="746" t="s">
        <v>102</v>
      </c>
      <c r="Q81" s="747"/>
      <c r="R81" s="766"/>
    </row>
    <row r="82" spans="1:32" s="738" customFormat="1" ht="225.95" hidden="1" customHeight="1" x14ac:dyDescent="0.2">
      <c r="A82" s="639"/>
      <c r="B82" s="639"/>
      <c r="C82" s="639"/>
      <c r="D82" s="792"/>
      <c r="E82" s="440" t="s">
        <v>1238</v>
      </c>
      <c r="F82" s="301" t="s">
        <v>1239</v>
      </c>
      <c r="G82" s="453" t="s">
        <v>1240</v>
      </c>
      <c r="H82" s="453" t="s">
        <v>945</v>
      </c>
      <c r="I82" s="453" t="s">
        <v>1241</v>
      </c>
      <c r="J82" s="702">
        <v>44562</v>
      </c>
      <c r="K82" s="702">
        <v>44620</v>
      </c>
      <c r="L82" s="660" t="s">
        <v>1047</v>
      </c>
      <c r="M82" s="453" t="s">
        <v>220</v>
      </c>
      <c r="N82" s="351" t="s">
        <v>1242</v>
      </c>
      <c r="O82" s="285">
        <v>1</v>
      </c>
      <c r="P82" s="746" t="s">
        <v>102</v>
      </c>
      <c r="Q82" s="747"/>
      <c r="R82" s="766"/>
    </row>
    <row r="83" spans="1:32" s="526" customFormat="1" ht="195.75" hidden="1" x14ac:dyDescent="0.25">
      <c r="A83" s="585"/>
      <c r="B83" s="585"/>
      <c r="C83" s="585"/>
      <c r="D83" s="287"/>
      <c r="E83" s="800"/>
      <c r="F83" s="542" t="s">
        <v>1243</v>
      </c>
      <c r="G83" s="306" t="s">
        <v>1244</v>
      </c>
      <c r="H83" s="306" t="s">
        <v>945</v>
      </c>
      <c r="I83" s="306" t="s">
        <v>1241</v>
      </c>
      <c r="J83" s="760">
        <v>44562</v>
      </c>
      <c r="K83" s="760">
        <v>44910</v>
      </c>
      <c r="L83" s="601" t="s">
        <v>1047</v>
      </c>
      <c r="M83" s="305" t="s">
        <v>220</v>
      </c>
      <c r="N83" s="799" t="s">
        <v>1245</v>
      </c>
      <c r="O83" s="801">
        <v>1</v>
      </c>
      <c r="P83" s="746" t="s">
        <v>102</v>
      </c>
      <c r="Q83" s="747"/>
      <c r="R83" s="766"/>
    </row>
    <row r="84" spans="1:32" s="738" customFormat="1" ht="19.5" hidden="1" customHeight="1" thickBot="1" x14ac:dyDescent="0.25">
      <c r="A84" s="523"/>
      <c r="B84" s="524"/>
      <c r="C84" s="524"/>
      <c r="D84" s="524"/>
      <c r="E84" s="524"/>
      <c r="F84" s="524"/>
      <c r="G84" s="524"/>
      <c r="H84" s="524"/>
      <c r="I84" s="524"/>
      <c r="J84" s="524"/>
      <c r="K84" s="524"/>
      <c r="L84" s="524"/>
      <c r="M84" s="524"/>
      <c r="N84" s="524"/>
      <c r="O84" s="524"/>
      <c r="P84" s="524"/>
      <c r="Q84" s="524"/>
      <c r="R84" s="548"/>
    </row>
    <row r="85" spans="1:32" s="738" customFormat="1" ht="209.25" customHeight="1" x14ac:dyDescent="0.2">
      <c r="A85" s="595" t="s">
        <v>1187</v>
      </c>
      <c r="B85" s="595" t="s">
        <v>1015</v>
      </c>
      <c r="C85" s="595">
        <v>6</v>
      </c>
      <c r="D85" s="272" t="s">
        <v>1246</v>
      </c>
      <c r="E85" s="269" t="s">
        <v>456</v>
      </c>
      <c r="F85" s="258" t="s">
        <v>1247</v>
      </c>
      <c r="G85" s="596" t="s">
        <v>1248</v>
      </c>
      <c r="H85" s="596" t="s">
        <v>945</v>
      </c>
      <c r="I85" s="596" t="s">
        <v>1236</v>
      </c>
      <c r="J85" s="802">
        <v>44593</v>
      </c>
      <c r="K85" s="802">
        <v>44681</v>
      </c>
      <c r="L85" s="598" t="s">
        <v>1047</v>
      </c>
      <c r="M85" s="259" t="s">
        <v>220</v>
      </c>
      <c r="N85" s="803" t="s">
        <v>1249</v>
      </c>
      <c r="O85" s="804">
        <v>1</v>
      </c>
      <c r="P85" s="805" t="s">
        <v>266</v>
      </c>
      <c r="Q85" s="257" t="s">
        <v>1250</v>
      </c>
      <c r="R85" s="254" t="s">
        <v>1</v>
      </c>
    </row>
    <row r="86" spans="1:32" s="738" customFormat="1" ht="408.95" customHeight="1" x14ac:dyDescent="0.2">
      <c r="A86" s="639"/>
      <c r="B86" s="639"/>
      <c r="C86" s="639"/>
      <c r="D86" s="792"/>
      <c r="E86" s="461"/>
      <c r="F86" s="301" t="s">
        <v>1251</v>
      </c>
      <c r="G86" s="453" t="s">
        <v>1252</v>
      </c>
      <c r="H86" s="453" t="s">
        <v>945</v>
      </c>
      <c r="I86" s="453" t="s">
        <v>1241</v>
      </c>
      <c r="J86" s="702">
        <v>44682</v>
      </c>
      <c r="K86" s="702">
        <v>44742</v>
      </c>
      <c r="L86" s="660" t="s">
        <v>1047</v>
      </c>
      <c r="M86" s="302" t="s">
        <v>220</v>
      </c>
      <c r="N86" s="755" t="s">
        <v>1253</v>
      </c>
      <c r="O86" s="285">
        <v>0.33</v>
      </c>
      <c r="P86" s="746" t="s">
        <v>202</v>
      </c>
      <c r="Q86" s="326" t="s">
        <v>1254</v>
      </c>
      <c r="R86" s="254"/>
    </row>
    <row r="87" spans="1:32" s="526" customFormat="1" ht="333" thickBot="1" x14ac:dyDescent="0.3">
      <c r="A87" s="639"/>
      <c r="B87" s="639"/>
      <c r="C87" s="639"/>
      <c r="D87" s="792"/>
      <c r="E87" s="301" t="s">
        <v>1255</v>
      </c>
      <c r="F87" s="301" t="s">
        <v>1256</v>
      </c>
      <c r="G87" s="453" t="s">
        <v>1257</v>
      </c>
      <c r="H87" s="453" t="s">
        <v>945</v>
      </c>
      <c r="I87" s="453" t="s">
        <v>1236</v>
      </c>
      <c r="J87" s="702">
        <v>44621</v>
      </c>
      <c r="K87" s="702">
        <v>44926</v>
      </c>
      <c r="L87" s="660" t="s">
        <v>1047</v>
      </c>
      <c r="M87" s="302" t="s">
        <v>220</v>
      </c>
      <c r="N87" s="445" t="s">
        <v>1258</v>
      </c>
      <c r="O87" s="285">
        <v>1</v>
      </c>
      <c r="P87" s="746" t="s">
        <v>102</v>
      </c>
      <c r="Q87" s="326" t="s">
        <v>1259</v>
      </c>
      <c r="R87" s="254"/>
    </row>
    <row r="88" spans="1:32" s="738" customFormat="1" ht="19.5" customHeight="1" thickBot="1" x14ac:dyDescent="0.25">
      <c r="A88" s="523"/>
      <c r="B88" s="524"/>
      <c r="C88" s="524"/>
      <c r="D88" s="524"/>
      <c r="E88" s="524"/>
      <c r="F88" s="524"/>
      <c r="G88" s="524"/>
      <c r="H88" s="524"/>
      <c r="I88" s="524"/>
      <c r="J88" s="524"/>
      <c r="K88" s="524"/>
      <c r="L88" s="524"/>
      <c r="M88" s="524"/>
      <c r="N88" s="524"/>
      <c r="O88" s="524"/>
      <c r="P88" s="524"/>
      <c r="Q88" s="524"/>
      <c r="R88" s="548"/>
    </row>
    <row r="89" spans="1:32" ht="106.5" thickBot="1" x14ac:dyDescent="0.25">
      <c r="A89" s="280" t="s">
        <v>1187</v>
      </c>
      <c r="B89" s="280" t="s">
        <v>1015</v>
      </c>
      <c r="C89" s="280">
        <v>7</v>
      </c>
      <c r="D89" s="778" t="s">
        <v>1260</v>
      </c>
      <c r="E89" s="301" t="s">
        <v>1180</v>
      </c>
      <c r="F89" s="301" t="s">
        <v>1181</v>
      </c>
      <c r="G89" s="453" t="s">
        <v>1182</v>
      </c>
      <c r="H89" s="453" t="s">
        <v>945</v>
      </c>
      <c r="I89" s="453" t="s">
        <v>1183</v>
      </c>
      <c r="J89" s="702">
        <v>44562</v>
      </c>
      <c r="K89" s="702">
        <v>45107</v>
      </c>
      <c r="L89" s="660" t="s">
        <v>1047</v>
      </c>
      <c r="M89" s="453" t="s">
        <v>220</v>
      </c>
      <c r="N89" s="755" t="s">
        <v>1184</v>
      </c>
      <c r="O89" s="285">
        <v>1</v>
      </c>
      <c r="P89" s="806" t="s">
        <v>266</v>
      </c>
      <c r="Q89" s="326" t="s">
        <v>1261</v>
      </c>
      <c r="R89" s="302" t="s">
        <v>1</v>
      </c>
    </row>
    <row r="90" spans="1:32" ht="15.75" thickBot="1" x14ac:dyDescent="0.25">
      <c r="A90" s="575"/>
      <c r="B90" s="576"/>
      <c r="C90" s="576"/>
      <c r="D90" s="576"/>
      <c r="E90" s="576"/>
      <c r="F90" s="576"/>
      <c r="G90" s="576"/>
      <c r="H90" s="576"/>
      <c r="I90" s="576"/>
      <c r="J90" s="576"/>
      <c r="K90" s="576"/>
      <c r="L90" s="576"/>
      <c r="M90" s="576"/>
      <c r="N90" s="576"/>
      <c r="O90" s="576"/>
      <c r="P90" s="576"/>
      <c r="Q90" s="576"/>
      <c r="R90" s="577"/>
    </row>
    <row r="91" spans="1:32" ht="42" customHeight="1" thickBot="1" x14ac:dyDescent="0.25">
      <c r="A91" s="251" t="s">
        <v>1262</v>
      </c>
      <c r="B91" s="252"/>
      <c r="C91" s="252"/>
      <c r="D91" s="252"/>
      <c r="E91" s="252"/>
      <c r="F91" s="252"/>
      <c r="G91" s="252"/>
      <c r="H91" s="252"/>
      <c r="I91" s="252"/>
      <c r="J91" s="252"/>
      <c r="K91" s="252"/>
      <c r="L91" s="252"/>
      <c r="M91" s="252"/>
      <c r="N91" s="252"/>
      <c r="O91" s="252"/>
      <c r="P91" s="252"/>
      <c r="Q91" s="252"/>
      <c r="R91" s="253"/>
    </row>
    <row r="92" spans="1:32" ht="15.75" x14ac:dyDescent="0.2">
      <c r="A92" s="789" t="s">
        <v>72</v>
      </c>
      <c r="B92" s="789" t="s">
        <v>73</v>
      </c>
      <c r="C92" s="789" t="s">
        <v>74</v>
      </c>
      <c r="D92" s="789" t="s">
        <v>75</v>
      </c>
      <c r="E92" s="789" t="s">
        <v>76</v>
      </c>
      <c r="F92" s="789" t="s">
        <v>77</v>
      </c>
      <c r="G92" s="789" t="s">
        <v>78</v>
      </c>
      <c r="H92" s="789" t="s">
        <v>79</v>
      </c>
      <c r="I92" s="789" t="s">
        <v>80</v>
      </c>
      <c r="J92" s="789" t="s">
        <v>81</v>
      </c>
      <c r="K92" s="789" t="s">
        <v>82</v>
      </c>
      <c r="L92" s="742" t="s">
        <v>1012</v>
      </c>
      <c r="M92" s="742"/>
      <c r="N92" s="742"/>
      <c r="O92" s="742"/>
      <c r="P92" s="742"/>
      <c r="Q92" s="742"/>
      <c r="R92" s="742"/>
    </row>
    <row r="93" spans="1:32" ht="82.5" customHeight="1" x14ac:dyDescent="0.2">
      <c r="A93" s="789"/>
      <c r="B93" s="789"/>
      <c r="C93" s="789"/>
      <c r="D93" s="789"/>
      <c r="E93" s="789"/>
      <c r="F93" s="789"/>
      <c r="G93" s="789"/>
      <c r="H93" s="789"/>
      <c r="I93" s="789"/>
      <c r="J93" s="789"/>
      <c r="K93" s="789"/>
      <c r="L93" s="483" t="s">
        <v>84</v>
      </c>
      <c r="M93" s="483" t="s">
        <v>85</v>
      </c>
      <c r="N93" s="483" t="s">
        <v>86</v>
      </c>
      <c r="O93" s="483" t="s">
        <v>502</v>
      </c>
      <c r="P93" s="483" t="s">
        <v>88</v>
      </c>
      <c r="Q93" s="790" t="s">
        <v>89</v>
      </c>
      <c r="R93" s="485" t="s">
        <v>90</v>
      </c>
      <c r="S93" s="791"/>
    </row>
    <row r="94" spans="1:32" s="663" customFormat="1" ht="138.75" customHeight="1" x14ac:dyDescent="0.25">
      <c r="A94" s="639" t="s">
        <v>1263</v>
      </c>
      <c r="B94" s="639" t="s">
        <v>1015</v>
      </c>
      <c r="C94" s="639">
        <v>1</v>
      </c>
      <c r="D94" s="792" t="s">
        <v>1264</v>
      </c>
      <c r="E94" s="745" t="s">
        <v>1017</v>
      </c>
      <c r="F94" s="301" t="s">
        <v>1018</v>
      </c>
      <c r="G94" s="453" t="s">
        <v>1019</v>
      </c>
      <c r="H94" s="280" t="s">
        <v>97</v>
      </c>
      <c r="I94" s="453" t="s">
        <v>1020</v>
      </c>
      <c r="J94" s="702">
        <v>45261</v>
      </c>
      <c r="K94" s="702">
        <v>45473</v>
      </c>
      <c r="L94" s="660"/>
      <c r="M94" s="453"/>
      <c r="N94" s="755"/>
      <c r="O94" s="285"/>
      <c r="P94" s="778" t="s">
        <v>199</v>
      </c>
      <c r="Q94" s="326"/>
      <c r="R94" s="298" t="s">
        <v>1</v>
      </c>
      <c r="S94" s="662"/>
      <c r="T94" s="662"/>
      <c r="U94" s="662"/>
      <c r="V94" s="662"/>
      <c r="W94" s="662"/>
      <c r="X94" s="662"/>
      <c r="Y94" s="662"/>
      <c r="Z94" s="662"/>
      <c r="AA94" s="662"/>
      <c r="AB94" s="662"/>
      <c r="AC94" s="662"/>
      <c r="AD94" s="662"/>
      <c r="AE94" s="662"/>
      <c r="AF94" s="662"/>
    </row>
    <row r="95" spans="1:32" s="663" customFormat="1" ht="63.75" customHeight="1" x14ac:dyDescent="0.25">
      <c r="A95" s="639"/>
      <c r="B95" s="639"/>
      <c r="C95" s="639"/>
      <c r="D95" s="792"/>
      <c r="E95" s="745"/>
      <c r="F95" s="301" t="s">
        <v>1021</v>
      </c>
      <c r="G95" s="453" t="s">
        <v>1022</v>
      </c>
      <c r="H95" s="280" t="s">
        <v>97</v>
      </c>
      <c r="I95" s="453" t="s">
        <v>1020</v>
      </c>
      <c r="J95" s="702">
        <v>45474</v>
      </c>
      <c r="K95" s="702">
        <v>45626</v>
      </c>
      <c r="L95" s="660"/>
      <c r="M95" s="453"/>
      <c r="N95" s="755"/>
      <c r="O95" s="285"/>
      <c r="P95" s="778" t="s">
        <v>199</v>
      </c>
      <c r="Q95" s="326"/>
      <c r="R95" s="254"/>
      <c r="S95" s="662"/>
      <c r="T95" s="662"/>
      <c r="U95" s="662"/>
      <c r="V95" s="662"/>
      <c r="W95" s="662"/>
      <c r="X95" s="662"/>
      <c r="Y95" s="662"/>
      <c r="Z95" s="662"/>
      <c r="AA95" s="662"/>
      <c r="AB95" s="662"/>
      <c r="AC95" s="662"/>
      <c r="AD95" s="662"/>
      <c r="AE95" s="662"/>
      <c r="AF95" s="662"/>
    </row>
    <row r="96" spans="1:32" s="663" customFormat="1" ht="63.75" customHeight="1" x14ac:dyDescent="0.25">
      <c r="A96" s="639"/>
      <c r="B96" s="639"/>
      <c r="C96" s="639"/>
      <c r="D96" s="792"/>
      <c r="E96" s="301" t="s">
        <v>1023</v>
      </c>
      <c r="F96" s="745" t="s">
        <v>1024</v>
      </c>
      <c r="G96" s="451" t="s">
        <v>1025</v>
      </c>
      <c r="H96" s="639" t="s">
        <v>122</v>
      </c>
      <c r="I96" s="451" t="s">
        <v>1020</v>
      </c>
      <c r="J96" s="748">
        <v>45292</v>
      </c>
      <c r="K96" s="748">
        <v>45473</v>
      </c>
      <c r="L96" s="660"/>
      <c r="M96" s="453"/>
      <c r="N96" s="755"/>
      <c r="O96" s="285"/>
      <c r="P96" s="778" t="s">
        <v>199</v>
      </c>
      <c r="Q96" s="326"/>
      <c r="R96" s="254"/>
      <c r="S96" s="662"/>
      <c r="T96" s="662"/>
      <c r="U96" s="662"/>
      <c r="V96" s="662"/>
      <c r="W96" s="662"/>
      <c r="X96" s="662"/>
      <c r="Y96" s="662"/>
      <c r="Z96" s="662"/>
      <c r="AA96" s="662"/>
      <c r="AB96" s="662"/>
      <c r="AC96" s="662"/>
      <c r="AD96" s="662"/>
      <c r="AE96" s="662"/>
      <c r="AF96" s="662"/>
    </row>
    <row r="97" spans="1:32" s="663" customFormat="1" ht="90" x14ac:dyDescent="0.25">
      <c r="A97" s="639"/>
      <c r="B97" s="639"/>
      <c r="C97" s="639"/>
      <c r="D97" s="792"/>
      <c r="E97" s="301" t="s">
        <v>1026</v>
      </c>
      <c r="F97" s="745"/>
      <c r="G97" s="451"/>
      <c r="H97" s="639"/>
      <c r="I97" s="451"/>
      <c r="J97" s="748"/>
      <c r="K97" s="748"/>
      <c r="L97" s="660"/>
      <c r="M97" s="453"/>
      <c r="N97" s="755"/>
      <c r="O97" s="285"/>
      <c r="P97" s="778" t="s">
        <v>199</v>
      </c>
      <c r="Q97" s="326"/>
      <c r="R97" s="254"/>
      <c r="S97" s="662"/>
      <c r="T97" s="662"/>
      <c r="U97" s="662"/>
      <c r="V97" s="662"/>
      <c r="W97" s="662"/>
      <c r="X97" s="662"/>
      <c r="Y97" s="662"/>
      <c r="Z97" s="662"/>
      <c r="AA97" s="662"/>
      <c r="AB97" s="662"/>
      <c r="AC97" s="662"/>
      <c r="AD97" s="662"/>
      <c r="AE97" s="662"/>
      <c r="AF97" s="662"/>
    </row>
    <row r="98" spans="1:32" s="663" customFormat="1" ht="63.75" customHeight="1" x14ac:dyDescent="0.25">
      <c r="A98" s="639"/>
      <c r="B98" s="639"/>
      <c r="C98" s="639"/>
      <c r="D98" s="792"/>
      <c r="E98" s="301" t="s">
        <v>1027</v>
      </c>
      <c r="F98" s="301" t="s">
        <v>1028</v>
      </c>
      <c r="G98" s="453" t="s">
        <v>1029</v>
      </c>
      <c r="H98" s="280" t="s">
        <v>97</v>
      </c>
      <c r="I98" s="453" t="s">
        <v>1030</v>
      </c>
      <c r="J98" s="702">
        <v>45292</v>
      </c>
      <c r="K98" s="702">
        <v>45638</v>
      </c>
      <c r="L98" s="660"/>
      <c r="M98" s="453"/>
      <c r="N98" s="755"/>
      <c r="O98" s="285"/>
      <c r="P98" s="778" t="s">
        <v>199</v>
      </c>
      <c r="Q98" s="326"/>
      <c r="R98" s="254"/>
      <c r="S98" s="662"/>
      <c r="T98" s="662"/>
      <c r="U98" s="662"/>
      <c r="V98" s="662"/>
      <c r="W98" s="662"/>
      <c r="X98" s="662"/>
      <c r="Y98" s="662"/>
      <c r="Z98" s="662"/>
      <c r="AA98" s="662"/>
      <c r="AB98" s="662"/>
      <c r="AC98" s="662"/>
      <c r="AD98" s="662"/>
      <c r="AE98" s="662"/>
      <c r="AF98" s="662"/>
    </row>
    <row r="99" spans="1:32" s="663" customFormat="1" ht="63.75" customHeight="1" x14ac:dyDescent="0.25">
      <c r="A99" s="639"/>
      <c r="B99" s="639"/>
      <c r="C99" s="639"/>
      <c r="D99" s="792"/>
      <c r="E99" s="301" t="s">
        <v>1031</v>
      </c>
      <c r="F99" s="301" t="s">
        <v>1032</v>
      </c>
      <c r="G99" s="453" t="s">
        <v>1033</v>
      </c>
      <c r="H99" s="280" t="s">
        <v>97</v>
      </c>
      <c r="I99" s="453" t="s">
        <v>1020</v>
      </c>
      <c r="J99" s="702">
        <v>45261</v>
      </c>
      <c r="K99" s="702">
        <v>45626</v>
      </c>
      <c r="L99" s="660"/>
      <c r="M99" s="453"/>
      <c r="N99" s="755"/>
      <c r="O99" s="285"/>
      <c r="P99" s="778" t="s">
        <v>199</v>
      </c>
      <c r="Q99" s="326"/>
      <c r="R99" s="267"/>
      <c r="S99" s="662"/>
      <c r="T99" s="662"/>
      <c r="U99" s="662"/>
      <c r="V99" s="662"/>
      <c r="W99" s="662"/>
      <c r="X99" s="662"/>
      <c r="Y99" s="662"/>
      <c r="Z99" s="662"/>
      <c r="AA99" s="662"/>
      <c r="AB99" s="662"/>
      <c r="AC99" s="662"/>
      <c r="AD99" s="662"/>
      <c r="AE99" s="662"/>
      <c r="AF99" s="662"/>
    </row>
    <row r="100" spans="1:32" x14ac:dyDescent="0.2">
      <c r="A100" s="807"/>
      <c r="B100" s="808"/>
      <c r="C100" s="808"/>
      <c r="D100" s="808"/>
      <c r="E100" s="808"/>
      <c r="F100" s="808"/>
      <c r="G100" s="808"/>
      <c r="H100" s="808"/>
      <c r="I100" s="808"/>
      <c r="J100" s="808"/>
      <c r="K100" s="808"/>
      <c r="L100" s="808"/>
      <c r="M100" s="808"/>
      <c r="N100" s="808"/>
      <c r="O100" s="808"/>
      <c r="P100" s="808"/>
      <c r="Q100" s="808"/>
      <c r="R100" s="809"/>
    </row>
    <row r="101" spans="1:32" s="663" customFormat="1" ht="63.75" customHeight="1" x14ac:dyDescent="0.25">
      <c r="A101" s="639" t="s">
        <v>1263</v>
      </c>
      <c r="B101" s="639" t="s">
        <v>1015</v>
      </c>
      <c r="C101" s="639">
        <v>2</v>
      </c>
      <c r="D101" s="792" t="s">
        <v>1265</v>
      </c>
      <c r="E101" s="745" t="s">
        <v>1266</v>
      </c>
      <c r="F101" s="301" t="s">
        <v>1267</v>
      </c>
      <c r="G101" s="453" t="s">
        <v>1268</v>
      </c>
      <c r="H101" s="280" t="s">
        <v>97</v>
      </c>
      <c r="I101" s="453" t="s">
        <v>1269</v>
      </c>
      <c r="J101" s="702">
        <v>45292</v>
      </c>
      <c r="K101" s="702">
        <v>45657</v>
      </c>
      <c r="L101" s="660"/>
      <c r="M101" s="453"/>
      <c r="N101" s="755"/>
      <c r="O101" s="285"/>
      <c r="P101" s="778" t="s">
        <v>199</v>
      </c>
      <c r="Q101" s="326"/>
      <c r="R101" s="276" t="s">
        <v>1</v>
      </c>
      <c r="S101" s="662"/>
      <c r="T101" s="662"/>
      <c r="U101" s="662"/>
      <c r="V101" s="662"/>
      <c r="W101" s="662"/>
      <c r="X101" s="662"/>
      <c r="Y101" s="662"/>
      <c r="Z101" s="662"/>
      <c r="AA101" s="662"/>
      <c r="AB101" s="662"/>
      <c r="AC101" s="662"/>
      <c r="AD101" s="662"/>
      <c r="AE101" s="662"/>
      <c r="AF101" s="662"/>
    </row>
    <row r="102" spans="1:32" s="663" customFormat="1" ht="63.75" customHeight="1" x14ac:dyDescent="0.25">
      <c r="A102" s="639"/>
      <c r="B102" s="639"/>
      <c r="C102" s="639"/>
      <c r="D102" s="792"/>
      <c r="E102" s="745"/>
      <c r="F102" s="301" t="s">
        <v>1270</v>
      </c>
      <c r="G102" s="453" t="s">
        <v>1271</v>
      </c>
      <c r="H102" s="280" t="s">
        <v>97</v>
      </c>
      <c r="I102" s="453" t="s">
        <v>1020</v>
      </c>
      <c r="J102" s="702">
        <v>45323</v>
      </c>
      <c r="K102" s="702">
        <v>45381</v>
      </c>
      <c r="L102" s="660"/>
      <c r="M102" s="453"/>
      <c r="N102" s="755"/>
      <c r="O102" s="285"/>
      <c r="P102" s="778" t="s">
        <v>199</v>
      </c>
      <c r="Q102" s="326"/>
      <c r="R102" s="276"/>
      <c r="S102" s="662"/>
      <c r="T102" s="662"/>
      <c r="U102" s="662"/>
      <c r="V102" s="662"/>
      <c r="W102" s="662"/>
      <c r="X102" s="662"/>
      <c r="Y102" s="662"/>
      <c r="Z102" s="662"/>
      <c r="AA102" s="662"/>
      <c r="AB102" s="662"/>
      <c r="AC102" s="662"/>
      <c r="AD102" s="662"/>
      <c r="AE102" s="662"/>
      <c r="AF102" s="662"/>
    </row>
    <row r="103" spans="1:32" s="663" customFormat="1" ht="63.75" customHeight="1" x14ac:dyDescent="0.25">
      <c r="A103" s="639"/>
      <c r="B103" s="639"/>
      <c r="C103" s="639"/>
      <c r="D103" s="792"/>
      <c r="E103" s="301" t="s">
        <v>1272</v>
      </c>
      <c r="F103" s="301" t="s">
        <v>1273</v>
      </c>
      <c r="G103" s="453" t="s">
        <v>1274</v>
      </c>
      <c r="H103" s="280" t="s">
        <v>97</v>
      </c>
      <c r="I103" s="453" t="s">
        <v>1020</v>
      </c>
      <c r="J103" s="702">
        <v>45301</v>
      </c>
      <c r="K103" s="702">
        <v>45107</v>
      </c>
      <c r="L103" s="660"/>
      <c r="M103" s="453"/>
      <c r="N103" s="755"/>
      <c r="O103" s="285"/>
      <c r="P103" s="778" t="s">
        <v>199</v>
      </c>
      <c r="Q103" s="326"/>
      <c r="R103" s="276"/>
      <c r="S103" s="662"/>
      <c r="T103" s="662"/>
      <c r="U103" s="662"/>
      <c r="V103" s="662"/>
      <c r="W103" s="662"/>
      <c r="X103" s="662"/>
      <c r="Y103" s="662"/>
      <c r="Z103" s="662"/>
      <c r="AA103" s="662"/>
      <c r="AB103" s="662"/>
      <c r="AC103" s="662"/>
      <c r="AD103" s="662"/>
      <c r="AE103" s="662"/>
      <c r="AF103" s="662"/>
    </row>
    <row r="104" spans="1:32" s="663" customFormat="1" ht="63.75" customHeight="1" x14ac:dyDescent="0.25">
      <c r="A104" s="639"/>
      <c r="B104" s="639"/>
      <c r="C104" s="639"/>
      <c r="D104" s="792"/>
      <c r="E104" s="301" t="s">
        <v>1275</v>
      </c>
      <c r="F104" s="301" t="s">
        <v>1276</v>
      </c>
      <c r="G104" s="453" t="s">
        <v>1277</v>
      </c>
      <c r="H104" s="280" t="s">
        <v>97</v>
      </c>
      <c r="I104" s="453" t="s">
        <v>1020</v>
      </c>
      <c r="J104" s="702">
        <v>45293</v>
      </c>
      <c r="K104" s="702">
        <v>45626</v>
      </c>
      <c r="L104" s="660"/>
      <c r="M104" s="453"/>
      <c r="N104" s="755"/>
      <c r="O104" s="285"/>
      <c r="P104" s="778" t="s">
        <v>199</v>
      </c>
      <c r="Q104" s="326"/>
      <c r="R104" s="276"/>
      <c r="S104" s="662"/>
      <c r="T104" s="662"/>
      <c r="U104" s="662"/>
      <c r="V104" s="662"/>
      <c r="W104" s="662"/>
      <c r="X104" s="662"/>
      <c r="Y104" s="662"/>
      <c r="Z104" s="662"/>
      <c r="AA104" s="662"/>
      <c r="AB104" s="662"/>
      <c r="AC104" s="662"/>
      <c r="AD104" s="662"/>
      <c r="AE104" s="662"/>
      <c r="AF104" s="662"/>
    </row>
    <row r="105" spans="1:32" x14ac:dyDescent="0.2">
      <c r="A105" s="807"/>
      <c r="B105" s="808"/>
      <c r="C105" s="808"/>
      <c r="D105" s="808"/>
      <c r="E105" s="808"/>
      <c r="F105" s="808"/>
      <c r="G105" s="808"/>
      <c r="H105" s="808"/>
      <c r="I105" s="808"/>
      <c r="J105" s="808"/>
      <c r="K105" s="808"/>
      <c r="L105" s="808"/>
      <c r="M105" s="808"/>
      <c r="N105" s="808"/>
      <c r="O105" s="808"/>
      <c r="P105" s="808"/>
      <c r="Q105" s="808"/>
      <c r="R105" s="809"/>
    </row>
    <row r="106" spans="1:32" s="663" customFormat="1" ht="63.75" customHeight="1" x14ac:dyDescent="0.25">
      <c r="A106" s="639" t="s">
        <v>1263</v>
      </c>
      <c r="B106" s="639" t="s">
        <v>1015</v>
      </c>
      <c r="C106" s="639">
        <v>3</v>
      </c>
      <c r="D106" s="754" t="s">
        <v>1278</v>
      </c>
      <c r="E106" s="301" t="s">
        <v>1279</v>
      </c>
      <c r="F106" s="301" t="s">
        <v>1280</v>
      </c>
      <c r="G106" s="453" t="s">
        <v>1281</v>
      </c>
      <c r="H106" s="280" t="s">
        <v>97</v>
      </c>
      <c r="I106" s="453" t="s">
        <v>1015</v>
      </c>
      <c r="J106" s="702">
        <v>45261</v>
      </c>
      <c r="K106" s="702">
        <v>45596</v>
      </c>
      <c r="L106" s="660"/>
      <c r="M106" s="453"/>
      <c r="N106" s="755"/>
      <c r="O106" s="285"/>
      <c r="P106" s="778" t="s">
        <v>199</v>
      </c>
      <c r="Q106" s="326"/>
      <c r="R106" s="298" t="s">
        <v>1</v>
      </c>
      <c r="S106" s="662"/>
      <c r="T106" s="662"/>
      <c r="U106" s="662"/>
      <c r="V106" s="662"/>
      <c r="W106" s="662"/>
      <c r="X106" s="662"/>
      <c r="Y106" s="662"/>
      <c r="Z106" s="662"/>
      <c r="AA106" s="662"/>
      <c r="AB106" s="662"/>
      <c r="AC106" s="662"/>
      <c r="AD106" s="662"/>
      <c r="AE106" s="662"/>
      <c r="AF106" s="662"/>
    </row>
    <row r="107" spans="1:32" s="663" customFormat="1" ht="87" customHeight="1" x14ac:dyDescent="0.25">
      <c r="A107" s="639"/>
      <c r="B107" s="639"/>
      <c r="C107" s="639"/>
      <c r="D107" s="754"/>
      <c r="E107" s="301" t="s">
        <v>1282</v>
      </c>
      <c r="F107" s="301" t="s">
        <v>1283</v>
      </c>
      <c r="G107" s="453" t="s">
        <v>1284</v>
      </c>
      <c r="H107" s="280" t="s">
        <v>97</v>
      </c>
      <c r="I107" s="453" t="s">
        <v>1015</v>
      </c>
      <c r="J107" s="702">
        <v>45261</v>
      </c>
      <c r="K107" s="702">
        <v>45627</v>
      </c>
      <c r="L107" s="660"/>
      <c r="M107" s="453"/>
      <c r="N107" s="755"/>
      <c r="O107" s="285"/>
      <c r="P107" s="778" t="s">
        <v>199</v>
      </c>
      <c r="Q107" s="326"/>
      <c r="R107" s="254"/>
      <c r="S107" s="662"/>
      <c r="T107" s="662"/>
      <c r="U107" s="662"/>
      <c r="V107" s="662"/>
      <c r="W107" s="662"/>
      <c r="X107" s="662"/>
      <c r="Y107" s="662"/>
      <c r="Z107" s="662"/>
      <c r="AA107" s="662"/>
      <c r="AB107" s="662"/>
      <c r="AC107" s="662"/>
      <c r="AD107" s="662"/>
      <c r="AE107" s="662"/>
      <c r="AF107" s="662"/>
    </row>
    <row r="108" spans="1:32" s="663" customFormat="1" ht="82.5" customHeight="1" x14ac:dyDescent="0.25">
      <c r="A108" s="639"/>
      <c r="B108" s="639"/>
      <c r="C108" s="639"/>
      <c r="D108" s="754"/>
      <c r="E108" s="301" t="s">
        <v>1285</v>
      </c>
      <c r="F108" s="301" t="s">
        <v>1286</v>
      </c>
      <c r="G108" s="453" t="s">
        <v>1287</v>
      </c>
      <c r="H108" s="280" t="s">
        <v>122</v>
      </c>
      <c r="I108" s="453" t="s">
        <v>1015</v>
      </c>
      <c r="J108" s="702">
        <v>45323</v>
      </c>
      <c r="K108" s="702">
        <v>45383</v>
      </c>
      <c r="L108" s="660"/>
      <c r="M108" s="453"/>
      <c r="N108" s="755"/>
      <c r="O108" s="285"/>
      <c r="P108" s="778" t="s">
        <v>199</v>
      </c>
      <c r="Q108" s="326"/>
      <c r="R108" s="267"/>
      <c r="S108" s="662"/>
      <c r="T108" s="662"/>
      <c r="U108" s="662"/>
      <c r="V108" s="662"/>
      <c r="W108" s="662"/>
      <c r="X108" s="662"/>
      <c r="Y108" s="662"/>
      <c r="Z108" s="662"/>
      <c r="AA108" s="662"/>
      <c r="AB108" s="662"/>
      <c r="AC108" s="662"/>
      <c r="AD108" s="662"/>
      <c r="AE108" s="662"/>
      <c r="AF108" s="662"/>
    </row>
    <row r="109" spans="1:32" ht="15.75" thickBot="1" x14ac:dyDescent="0.25">
      <c r="A109" s="810"/>
      <c r="B109" s="797"/>
      <c r="C109" s="797"/>
      <c r="D109" s="797"/>
      <c r="E109" s="797"/>
      <c r="F109" s="797"/>
      <c r="G109" s="797"/>
      <c r="H109" s="797"/>
      <c r="I109" s="797"/>
      <c r="J109" s="797"/>
      <c r="K109" s="797"/>
      <c r="L109" s="797"/>
      <c r="M109" s="797"/>
      <c r="N109" s="797"/>
      <c r="O109" s="797"/>
      <c r="P109" s="797"/>
      <c r="Q109" s="797"/>
      <c r="R109" s="525"/>
    </row>
    <row r="110" spans="1:32" s="663" customFormat="1" ht="315" customHeight="1" thickBot="1" x14ac:dyDescent="0.3">
      <c r="A110" s="280" t="s">
        <v>1263</v>
      </c>
      <c r="B110" s="657" t="s">
        <v>1015</v>
      </c>
      <c r="C110" s="280">
        <v>4</v>
      </c>
      <c r="D110" s="279" t="s">
        <v>1288</v>
      </c>
      <c r="E110" s="811" t="s">
        <v>1289</v>
      </c>
      <c r="F110" s="812"/>
      <c r="G110" s="812"/>
      <c r="H110" s="812"/>
      <c r="I110" s="812"/>
      <c r="J110" s="812"/>
      <c r="K110" s="813"/>
      <c r="L110" s="660"/>
      <c r="M110" s="453"/>
      <c r="N110" s="755"/>
      <c r="O110" s="285"/>
      <c r="P110" s="778" t="s">
        <v>4</v>
      </c>
      <c r="Q110" s="326"/>
      <c r="R110" s="302" t="s">
        <v>1</v>
      </c>
      <c r="S110" s="662"/>
      <c r="T110" s="662"/>
      <c r="U110" s="662"/>
      <c r="V110" s="662"/>
      <c r="W110" s="662"/>
      <c r="X110" s="662"/>
      <c r="Y110" s="662"/>
      <c r="Z110" s="662"/>
      <c r="AA110" s="662"/>
      <c r="AB110" s="662"/>
      <c r="AC110" s="662"/>
      <c r="AD110" s="662"/>
      <c r="AE110" s="662"/>
      <c r="AF110" s="662"/>
    </row>
    <row r="111" spans="1:32" ht="15.75" thickBot="1" x14ac:dyDescent="0.25">
      <c r="A111" s="523"/>
      <c r="B111" s="524"/>
      <c r="C111" s="524"/>
      <c r="D111" s="524"/>
      <c r="E111" s="524"/>
      <c r="F111" s="524"/>
      <c r="G111" s="524"/>
      <c r="H111" s="524"/>
      <c r="I111" s="524"/>
      <c r="J111" s="524"/>
      <c r="K111" s="524"/>
      <c r="L111" s="524"/>
      <c r="M111" s="524"/>
      <c r="N111" s="524"/>
      <c r="O111" s="524"/>
      <c r="P111" s="524"/>
      <c r="Q111" s="524"/>
      <c r="R111" s="548"/>
    </row>
    <row r="135" spans="1:7" ht="15.75" x14ac:dyDescent="0.25">
      <c r="A135" s="219" t="s">
        <v>263</v>
      </c>
      <c r="B135" s="219"/>
      <c r="C135" s="220"/>
      <c r="D135" s="219" t="s">
        <v>1290</v>
      </c>
      <c r="E135" s="219"/>
      <c r="F135" s="219" t="s">
        <v>1291</v>
      </c>
      <c r="G135" s="219"/>
    </row>
    <row r="136" spans="1:7" ht="15.75" x14ac:dyDescent="0.25">
      <c r="A136" s="222" t="s">
        <v>199</v>
      </c>
      <c r="B136" s="223">
        <f>+COUNTIF($P$9:$P$89,"ABIERTA")</f>
        <v>11</v>
      </c>
      <c r="C136" s="220"/>
      <c r="D136" s="222" t="s">
        <v>199</v>
      </c>
      <c r="E136" s="223">
        <f>+COUNTIF($P$9:$P$51,"ABIERTA")</f>
        <v>6</v>
      </c>
      <c r="F136" s="222" t="s">
        <v>199</v>
      </c>
      <c r="G136" s="223">
        <f>+COUNTIF($P$56:$P$89,"ABIERTA")</f>
        <v>5</v>
      </c>
    </row>
    <row r="137" spans="1:7" ht="15.75" x14ac:dyDescent="0.25">
      <c r="A137" s="222" t="s">
        <v>102</v>
      </c>
      <c r="B137" s="223">
        <f>+COUNTIF($P$9:$P$89,"CUMPLIDA - EFECTIVA")</f>
        <v>44</v>
      </c>
      <c r="C137" s="220"/>
      <c r="D137" s="222" t="s">
        <v>102</v>
      </c>
      <c r="E137" s="223">
        <f>+COUNTIF($P$9:$P$51,"CUMPLIDA - EFECTIVA")</f>
        <v>25</v>
      </c>
      <c r="F137" s="222" t="s">
        <v>102</v>
      </c>
      <c r="G137" s="223">
        <f>+COUNTIF($P$56:$P$89,"CUMPLIDA - EFECTIVA")</f>
        <v>19</v>
      </c>
    </row>
    <row r="138" spans="1:7" ht="15.75" x14ac:dyDescent="0.25">
      <c r="A138" s="222" t="s">
        <v>200</v>
      </c>
      <c r="B138" s="223">
        <f>+COUNTIF($P$9:$P$89,"CUMPLIDA - PENDIENTE EFECTIVIDAD")</f>
        <v>2</v>
      </c>
      <c r="C138" s="220"/>
      <c r="D138" s="222" t="s">
        <v>200</v>
      </c>
      <c r="E138" s="223">
        <f>+COUNTIF($P$9:$P$51,"CUMPLIDA - PENDIENTE EFECTIVIDAD")</f>
        <v>0</v>
      </c>
      <c r="F138" s="222" t="s">
        <v>200</v>
      </c>
      <c r="G138" s="223">
        <f>+COUNTIF($P$56:$P$89,"CUMPLIDA - PENDIENTE EFECTIVIDAD")</f>
        <v>2</v>
      </c>
    </row>
    <row r="139" spans="1:7" ht="15.75" x14ac:dyDescent="0.25">
      <c r="A139" s="222" t="s">
        <v>267</v>
      </c>
      <c r="B139" s="223">
        <f>+COUNTIF($P$9:$P$89,"CUMPLIDA - INEFECTIVA")</f>
        <v>0</v>
      </c>
      <c r="C139" s="220"/>
      <c r="D139" s="222" t="s">
        <v>267</v>
      </c>
      <c r="E139" s="223">
        <f>+COUNTIF($P$9:$P$51,"CUMPLIDA - INEFECTIVA")</f>
        <v>0</v>
      </c>
      <c r="F139" s="222" t="s">
        <v>267</v>
      </c>
      <c r="G139" s="223">
        <f>+COUNTIF($P$56:$P$89,"CUMPLIDA - INEFECTIVA")</f>
        <v>0</v>
      </c>
    </row>
    <row r="140" spans="1:7" ht="15.75" x14ac:dyDescent="0.25">
      <c r="A140" s="222" t="s">
        <v>202</v>
      </c>
      <c r="B140" s="223">
        <f>+COUNTIF($P$9:$P$89,"INCUMPLIDA - VENCIDA")</f>
        <v>2</v>
      </c>
      <c r="C140" s="220"/>
      <c r="D140" s="222" t="s">
        <v>202</v>
      </c>
      <c r="E140" s="223">
        <f>+COUNTIF($P$9:$P$51,"INCUMPLIDA - VENCIDA")</f>
        <v>1</v>
      </c>
      <c r="F140" s="222" t="s">
        <v>202</v>
      </c>
      <c r="G140" s="223">
        <f>+COUNTIF($P$56:$P$89,"INCUMPLIDA - VENCIDA")</f>
        <v>1</v>
      </c>
    </row>
    <row r="141" spans="1:7" ht="15.75" x14ac:dyDescent="0.25">
      <c r="A141" s="222" t="s">
        <v>4</v>
      </c>
      <c r="B141" s="223">
        <f>+COUNTIF($P$9:$P$89,"INCALIFICABLE")</f>
        <v>0</v>
      </c>
      <c r="C141" s="220"/>
      <c r="D141" s="222" t="s">
        <v>4</v>
      </c>
      <c r="E141" s="223">
        <f>+COUNTIF($P$9:$P$51,"INCALIFICABLE")</f>
        <v>0</v>
      </c>
      <c r="F141" s="222" t="s">
        <v>4</v>
      </c>
      <c r="G141" s="223">
        <f>+COUNTIF($P$56:$P$89,"INCALIFICABLE")</f>
        <v>0</v>
      </c>
    </row>
    <row r="142" spans="1:7" ht="15.75" x14ac:dyDescent="0.25">
      <c r="A142" s="224" t="s">
        <v>6</v>
      </c>
      <c r="B142" s="225">
        <v>39</v>
      </c>
      <c r="C142" s="220"/>
      <c r="D142" s="224" t="s">
        <v>6</v>
      </c>
      <c r="E142" s="225">
        <f>SUM(E136:E141)</f>
        <v>32</v>
      </c>
      <c r="F142" s="224" t="s">
        <v>6</v>
      </c>
      <c r="G142" s="225">
        <f>SUM(G136:G141)</f>
        <v>27</v>
      </c>
    </row>
    <row r="143" spans="1:7" ht="15.75" x14ac:dyDescent="0.25">
      <c r="A143" s="220"/>
      <c r="B143" s="220"/>
      <c r="C143" s="220"/>
      <c r="D143" s="217"/>
      <c r="E143" s="217"/>
      <c r="F143" s="217"/>
      <c r="G143" s="466"/>
    </row>
    <row r="144" spans="1:7" ht="15.75" x14ac:dyDescent="0.25">
      <c r="A144" s="219" t="s">
        <v>203</v>
      </c>
      <c r="B144" s="219"/>
      <c r="C144" s="220"/>
      <c r="D144" s="219" t="s">
        <v>268</v>
      </c>
      <c r="E144" s="219"/>
      <c r="F144" s="219" t="s">
        <v>268</v>
      </c>
      <c r="G144" s="219"/>
    </row>
    <row r="145" spans="1:7" ht="15.75" x14ac:dyDescent="0.25">
      <c r="A145" s="223" t="s">
        <v>705</v>
      </c>
      <c r="B145" s="223">
        <f>+COUNTIF($R$9:$R$89,"ABIERTO")</f>
        <v>8</v>
      </c>
      <c r="C145" s="220"/>
      <c r="D145" s="733" t="s">
        <v>1</v>
      </c>
      <c r="E145" s="223">
        <f>+COUNTIF($R$9:$R$51,"ABIERTO")</f>
        <v>5</v>
      </c>
      <c r="F145" s="733" t="s">
        <v>1</v>
      </c>
      <c r="G145" s="223">
        <f>+COUNTIF($R$56:$R$89,"ABIERTO")</f>
        <v>3</v>
      </c>
    </row>
    <row r="146" spans="1:7" ht="15.75" x14ac:dyDescent="0.25">
      <c r="A146" s="223" t="s">
        <v>706</v>
      </c>
      <c r="B146" s="223">
        <f>+COUNTIF($R$9:$R$89,"CERRADO")</f>
        <v>7</v>
      </c>
      <c r="C146" s="220"/>
      <c r="D146" s="733" t="s">
        <v>2</v>
      </c>
      <c r="E146" s="223">
        <f>+COUNTIF($R$9:$R51,"CERRADO")</f>
        <v>3</v>
      </c>
      <c r="F146" s="733" t="s">
        <v>2</v>
      </c>
      <c r="G146" s="223">
        <f>+COUNTIF($R$56:$R89,"CERRADO")</f>
        <v>4</v>
      </c>
    </row>
    <row r="147" spans="1:7" ht="15.75" x14ac:dyDescent="0.25">
      <c r="A147" s="225" t="s">
        <v>6</v>
      </c>
      <c r="B147" s="225">
        <f>B145+B146</f>
        <v>15</v>
      </c>
      <c r="C147" s="220"/>
      <c r="D147" s="224" t="s">
        <v>6</v>
      </c>
      <c r="E147" s="225">
        <f>SUM(E145:E146)</f>
        <v>8</v>
      </c>
      <c r="F147" s="224" t="s">
        <v>6</v>
      </c>
      <c r="G147" s="225">
        <f>SUM(G145:G146)</f>
        <v>7</v>
      </c>
    </row>
  </sheetData>
  <autoFilter ref="L55:R89"/>
  <mergeCells count="1124">
    <mergeCell ref="A144:B144"/>
    <mergeCell ref="D144:E144"/>
    <mergeCell ref="F144:G144"/>
    <mergeCell ref="A109:R109"/>
    <mergeCell ref="E110:K110"/>
    <mergeCell ref="A111:R111"/>
    <mergeCell ref="A135:B135"/>
    <mergeCell ref="D135:E135"/>
    <mergeCell ref="F135:G135"/>
    <mergeCell ref="A105:R105"/>
    <mergeCell ref="A106:A108"/>
    <mergeCell ref="B106:B108"/>
    <mergeCell ref="C106:C108"/>
    <mergeCell ref="D106:D108"/>
    <mergeCell ref="R106:R108"/>
    <mergeCell ref="A100:R100"/>
    <mergeCell ref="A101:A104"/>
    <mergeCell ref="B101:B104"/>
    <mergeCell ref="C101:C104"/>
    <mergeCell ref="D101:D104"/>
    <mergeCell ref="E101:E102"/>
    <mergeCell ref="R101:R104"/>
    <mergeCell ref="R94:R99"/>
    <mergeCell ref="F96:F97"/>
    <mergeCell ref="G96:G97"/>
    <mergeCell ref="H96:H97"/>
    <mergeCell ref="I96:I97"/>
    <mergeCell ref="J96:J97"/>
    <mergeCell ref="K96:K97"/>
    <mergeCell ref="H92:H93"/>
    <mergeCell ref="I92:I93"/>
    <mergeCell ref="J92:J93"/>
    <mergeCell ref="K92:K93"/>
    <mergeCell ref="L92:R92"/>
    <mergeCell ref="A94:A99"/>
    <mergeCell ref="B94:B99"/>
    <mergeCell ref="C94:C99"/>
    <mergeCell ref="D94:D99"/>
    <mergeCell ref="E94:E95"/>
    <mergeCell ref="A88:R88"/>
    <mergeCell ref="A90:R90"/>
    <mergeCell ref="A91:R91"/>
    <mergeCell ref="A92:A93"/>
    <mergeCell ref="B92:B93"/>
    <mergeCell ref="C92:C93"/>
    <mergeCell ref="D92:D93"/>
    <mergeCell ref="E92:E93"/>
    <mergeCell ref="F92:F93"/>
    <mergeCell ref="G92:G93"/>
    <mergeCell ref="A84:R84"/>
    <mergeCell ref="A85:A87"/>
    <mergeCell ref="B85:B87"/>
    <mergeCell ref="C85:C87"/>
    <mergeCell ref="D85:D87"/>
    <mergeCell ref="E85:E86"/>
    <mergeCell ref="R85:R87"/>
    <mergeCell ref="A79:R79"/>
    <mergeCell ref="A80:A83"/>
    <mergeCell ref="B80:B83"/>
    <mergeCell ref="C80:C83"/>
    <mergeCell ref="D80:D83"/>
    <mergeCell ref="Q80:Q83"/>
    <mergeCell ref="R80:R83"/>
    <mergeCell ref="E82:E83"/>
    <mergeCell ref="A72:R72"/>
    <mergeCell ref="A73:A78"/>
    <mergeCell ref="B73:B78"/>
    <mergeCell ref="C73:C78"/>
    <mergeCell ref="D73:D78"/>
    <mergeCell ref="E73:E74"/>
    <mergeCell ref="Q73:Q78"/>
    <mergeCell ref="R73:R78"/>
    <mergeCell ref="E75:E77"/>
    <mergeCell ref="A68:R68"/>
    <mergeCell ref="A69:A71"/>
    <mergeCell ref="B69:B71"/>
    <mergeCell ref="C69:C71"/>
    <mergeCell ref="D69:D71"/>
    <mergeCell ref="E69:E70"/>
    <mergeCell ref="Q69:Q71"/>
    <mergeCell ref="R69:R71"/>
    <mergeCell ref="P58:P59"/>
    <mergeCell ref="A62:R62"/>
    <mergeCell ref="A63:A67"/>
    <mergeCell ref="B63:B67"/>
    <mergeCell ref="C63:C67"/>
    <mergeCell ref="D63:D67"/>
    <mergeCell ref="E63:E64"/>
    <mergeCell ref="Q63:Q67"/>
    <mergeCell ref="R63:R67"/>
    <mergeCell ref="J58:J59"/>
    <mergeCell ref="K58:K59"/>
    <mergeCell ref="L58:L59"/>
    <mergeCell ref="M58:M59"/>
    <mergeCell ref="N58:N59"/>
    <mergeCell ref="O58:O59"/>
    <mergeCell ref="A56:A61"/>
    <mergeCell ref="B56:B61"/>
    <mergeCell ref="C56:C61"/>
    <mergeCell ref="D56:D61"/>
    <mergeCell ref="E56:E57"/>
    <mergeCell ref="R56:R61"/>
    <mergeCell ref="F58:F59"/>
    <mergeCell ref="G58:G59"/>
    <mergeCell ref="H58:H59"/>
    <mergeCell ref="I58:I59"/>
    <mergeCell ref="G54:G55"/>
    <mergeCell ref="H54:H55"/>
    <mergeCell ref="I54:I55"/>
    <mergeCell ref="J54:J55"/>
    <mergeCell ref="K54:K55"/>
    <mergeCell ref="L54:R54"/>
    <mergeCell ref="R47:R49"/>
    <mergeCell ref="A50:R50"/>
    <mergeCell ref="A52:R52"/>
    <mergeCell ref="A53:R53"/>
    <mergeCell ref="A54:A55"/>
    <mergeCell ref="B54:B55"/>
    <mergeCell ref="C54:C55"/>
    <mergeCell ref="D54:D55"/>
    <mergeCell ref="E54:E55"/>
    <mergeCell ref="F54:F55"/>
    <mergeCell ref="XCG46:XCX46"/>
    <mergeCell ref="XCY46:XDP46"/>
    <mergeCell ref="XDQ46:XEH46"/>
    <mergeCell ref="XEI46:XEZ46"/>
    <mergeCell ref="XFA46:XFD46"/>
    <mergeCell ref="A47:A49"/>
    <mergeCell ref="B47:B49"/>
    <mergeCell ref="C47:C49"/>
    <mergeCell ref="D47:D49"/>
    <mergeCell ref="E47:E49"/>
    <mergeCell ref="WYC46:WYT46"/>
    <mergeCell ref="WYU46:WZL46"/>
    <mergeCell ref="WZM46:XAD46"/>
    <mergeCell ref="XAE46:XAV46"/>
    <mergeCell ref="XAW46:XBN46"/>
    <mergeCell ref="XBO46:XCF46"/>
    <mergeCell ref="WTY46:WUP46"/>
    <mergeCell ref="WUQ46:WVH46"/>
    <mergeCell ref="WVI46:WVZ46"/>
    <mergeCell ref="WWA46:WWR46"/>
    <mergeCell ref="WWS46:WXJ46"/>
    <mergeCell ref="WXK46:WYB46"/>
    <mergeCell ref="WPU46:WQL46"/>
    <mergeCell ref="WQM46:WRD46"/>
    <mergeCell ref="WRE46:WRV46"/>
    <mergeCell ref="WRW46:WSN46"/>
    <mergeCell ref="WSO46:WTF46"/>
    <mergeCell ref="WTG46:WTX46"/>
    <mergeCell ref="WLQ46:WMH46"/>
    <mergeCell ref="WMI46:WMZ46"/>
    <mergeCell ref="WNA46:WNR46"/>
    <mergeCell ref="WNS46:WOJ46"/>
    <mergeCell ref="WOK46:WPB46"/>
    <mergeCell ref="WPC46:WPT46"/>
    <mergeCell ref="WHM46:WID46"/>
    <mergeCell ref="WIE46:WIV46"/>
    <mergeCell ref="WIW46:WJN46"/>
    <mergeCell ref="WJO46:WKF46"/>
    <mergeCell ref="WKG46:WKX46"/>
    <mergeCell ref="WKY46:WLP46"/>
    <mergeCell ref="WDI46:WDZ46"/>
    <mergeCell ref="WEA46:WER46"/>
    <mergeCell ref="WES46:WFJ46"/>
    <mergeCell ref="WFK46:WGB46"/>
    <mergeCell ref="WGC46:WGT46"/>
    <mergeCell ref="WGU46:WHL46"/>
    <mergeCell ref="VZE46:VZV46"/>
    <mergeCell ref="VZW46:WAN46"/>
    <mergeCell ref="WAO46:WBF46"/>
    <mergeCell ref="WBG46:WBX46"/>
    <mergeCell ref="WBY46:WCP46"/>
    <mergeCell ref="WCQ46:WDH46"/>
    <mergeCell ref="VVA46:VVR46"/>
    <mergeCell ref="VVS46:VWJ46"/>
    <mergeCell ref="VWK46:VXB46"/>
    <mergeCell ref="VXC46:VXT46"/>
    <mergeCell ref="VXU46:VYL46"/>
    <mergeCell ref="VYM46:VZD46"/>
    <mergeCell ref="VQW46:VRN46"/>
    <mergeCell ref="VRO46:VSF46"/>
    <mergeCell ref="VSG46:VSX46"/>
    <mergeCell ref="VSY46:VTP46"/>
    <mergeCell ref="VTQ46:VUH46"/>
    <mergeCell ref="VUI46:VUZ46"/>
    <mergeCell ref="VMS46:VNJ46"/>
    <mergeCell ref="VNK46:VOB46"/>
    <mergeCell ref="VOC46:VOT46"/>
    <mergeCell ref="VOU46:VPL46"/>
    <mergeCell ref="VPM46:VQD46"/>
    <mergeCell ref="VQE46:VQV46"/>
    <mergeCell ref="VIO46:VJF46"/>
    <mergeCell ref="VJG46:VJX46"/>
    <mergeCell ref="VJY46:VKP46"/>
    <mergeCell ref="VKQ46:VLH46"/>
    <mergeCell ref="VLI46:VLZ46"/>
    <mergeCell ref="VMA46:VMR46"/>
    <mergeCell ref="VEK46:VFB46"/>
    <mergeCell ref="VFC46:VFT46"/>
    <mergeCell ref="VFU46:VGL46"/>
    <mergeCell ref="VGM46:VHD46"/>
    <mergeCell ref="VHE46:VHV46"/>
    <mergeCell ref="VHW46:VIN46"/>
    <mergeCell ref="VAG46:VAX46"/>
    <mergeCell ref="VAY46:VBP46"/>
    <mergeCell ref="VBQ46:VCH46"/>
    <mergeCell ref="VCI46:VCZ46"/>
    <mergeCell ref="VDA46:VDR46"/>
    <mergeCell ref="VDS46:VEJ46"/>
    <mergeCell ref="UWC46:UWT46"/>
    <mergeCell ref="UWU46:UXL46"/>
    <mergeCell ref="UXM46:UYD46"/>
    <mergeCell ref="UYE46:UYV46"/>
    <mergeCell ref="UYW46:UZN46"/>
    <mergeCell ref="UZO46:VAF46"/>
    <mergeCell ref="URY46:USP46"/>
    <mergeCell ref="USQ46:UTH46"/>
    <mergeCell ref="UTI46:UTZ46"/>
    <mergeCell ref="UUA46:UUR46"/>
    <mergeCell ref="UUS46:UVJ46"/>
    <mergeCell ref="UVK46:UWB46"/>
    <mergeCell ref="UNU46:UOL46"/>
    <mergeCell ref="UOM46:UPD46"/>
    <mergeCell ref="UPE46:UPV46"/>
    <mergeCell ref="UPW46:UQN46"/>
    <mergeCell ref="UQO46:URF46"/>
    <mergeCell ref="URG46:URX46"/>
    <mergeCell ref="UJQ46:UKH46"/>
    <mergeCell ref="UKI46:UKZ46"/>
    <mergeCell ref="ULA46:ULR46"/>
    <mergeCell ref="ULS46:UMJ46"/>
    <mergeCell ref="UMK46:UNB46"/>
    <mergeCell ref="UNC46:UNT46"/>
    <mergeCell ref="UFM46:UGD46"/>
    <mergeCell ref="UGE46:UGV46"/>
    <mergeCell ref="UGW46:UHN46"/>
    <mergeCell ref="UHO46:UIF46"/>
    <mergeCell ref="UIG46:UIX46"/>
    <mergeCell ref="UIY46:UJP46"/>
    <mergeCell ref="UBI46:UBZ46"/>
    <mergeCell ref="UCA46:UCR46"/>
    <mergeCell ref="UCS46:UDJ46"/>
    <mergeCell ref="UDK46:UEB46"/>
    <mergeCell ref="UEC46:UET46"/>
    <mergeCell ref="UEU46:UFL46"/>
    <mergeCell ref="TXE46:TXV46"/>
    <mergeCell ref="TXW46:TYN46"/>
    <mergeCell ref="TYO46:TZF46"/>
    <mergeCell ref="TZG46:TZX46"/>
    <mergeCell ref="TZY46:UAP46"/>
    <mergeCell ref="UAQ46:UBH46"/>
    <mergeCell ref="TTA46:TTR46"/>
    <mergeCell ref="TTS46:TUJ46"/>
    <mergeCell ref="TUK46:TVB46"/>
    <mergeCell ref="TVC46:TVT46"/>
    <mergeCell ref="TVU46:TWL46"/>
    <mergeCell ref="TWM46:TXD46"/>
    <mergeCell ref="TOW46:TPN46"/>
    <mergeCell ref="TPO46:TQF46"/>
    <mergeCell ref="TQG46:TQX46"/>
    <mergeCell ref="TQY46:TRP46"/>
    <mergeCell ref="TRQ46:TSH46"/>
    <mergeCell ref="TSI46:TSZ46"/>
    <mergeCell ref="TKS46:TLJ46"/>
    <mergeCell ref="TLK46:TMB46"/>
    <mergeCell ref="TMC46:TMT46"/>
    <mergeCell ref="TMU46:TNL46"/>
    <mergeCell ref="TNM46:TOD46"/>
    <mergeCell ref="TOE46:TOV46"/>
    <mergeCell ref="TGO46:THF46"/>
    <mergeCell ref="THG46:THX46"/>
    <mergeCell ref="THY46:TIP46"/>
    <mergeCell ref="TIQ46:TJH46"/>
    <mergeCell ref="TJI46:TJZ46"/>
    <mergeCell ref="TKA46:TKR46"/>
    <mergeCell ref="TCK46:TDB46"/>
    <mergeCell ref="TDC46:TDT46"/>
    <mergeCell ref="TDU46:TEL46"/>
    <mergeCell ref="TEM46:TFD46"/>
    <mergeCell ref="TFE46:TFV46"/>
    <mergeCell ref="TFW46:TGN46"/>
    <mergeCell ref="SYG46:SYX46"/>
    <mergeCell ref="SYY46:SZP46"/>
    <mergeCell ref="SZQ46:TAH46"/>
    <mergeCell ref="TAI46:TAZ46"/>
    <mergeCell ref="TBA46:TBR46"/>
    <mergeCell ref="TBS46:TCJ46"/>
    <mergeCell ref="SUC46:SUT46"/>
    <mergeCell ref="SUU46:SVL46"/>
    <mergeCell ref="SVM46:SWD46"/>
    <mergeCell ref="SWE46:SWV46"/>
    <mergeCell ref="SWW46:SXN46"/>
    <mergeCell ref="SXO46:SYF46"/>
    <mergeCell ref="SPY46:SQP46"/>
    <mergeCell ref="SQQ46:SRH46"/>
    <mergeCell ref="SRI46:SRZ46"/>
    <mergeCell ref="SSA46:SSR46"/>
    <mergeCell ref="SSS46:STJ46"/>
    <mergeCell ref="STK46:SUB46"/>
    <mergeCell ref="SLU46:SML46"/>
    <mergeCell ref="SMM46:SND46"/>
    <mergeCell ref="SNE46:SNV46"/>
    <mergeCell ref="SNW46:SON46"/>
    <mergeCell ref="SOO46:SPF46"/>
    <mergeCell ref="SPG46:SPX46"/>
    <mergeCell ref="SHQ46:SIH46"/>
    <mergeCell ref="SII46:SIZ46"/>
    <mergeCell ref="SJA46:SJR46"/>
    <mergeCell ref="SJS46:SKJ46"/>
    <mergeCell ref="SKK46:SLB46"/>
    <mergeCell ref="SLC46:SLT46"/>
    <mergeCell ref="SDM46:SED46"/>
    <mergeCell ref="SEE46:SEV46"/>
    <mergeCell ref="SEW46:SFN46"/>
    <mergeCell ref="SFO46:SGF46"/>
    <mergeCell ref="SGG46:SGX46"/>
    <mergeCell ref="SGY46:SHP46"/>
    <mergeCell ref="RZI46:RZZ46"/>
    <mergeCell ref="SAA46:SAR46"/>
    <mergeCell ref="SAS46:SBJ46"/>
    <mergeCell ref="SBK46:SCB46"/>
    <mergeCell ref="SCC46:SCT46"/>
    <mergeCell ref="SCU46:SDL46"/>
    <mergeCell ref="RVE46:RVV46"/>
    <mergeCell ref="RVW46:RWN46"/>
    <mergeCell ref="RWO46:RXF46"/>
    <mergeCell ref="RXG46:RXX46"/>
    <mergeCell ref="RXY46:RYP46"/>
    <mergeCell ref="RYQ46:RZH46"/>
    <mergeCell ref="RRA46:RRR46"/>
    <mergeCell ref="RRS46:RSJ46"/>
    <mergeCell ref="RSK46:RTB46"/>
    <mergeCell ref="RTC46:RTT46"/>
    <mergeCell ref="RTU46:RUL46"/>
    <mergeCell ref="RUM46:RVD46"/>
    <mergeCell ref="RMW46:RNN46"/>
    <mergeCell ref="RNO46:ROF46"/>
    <mergeCell ref="ROG46:ROX46"/>
    <mergeCell ref="ROY46:RPP46"/>
    <mergeCell ref="RPQ46:RQH46"/>
    <mergeCell ref="RQI46:RQZ46"/>
    <mergeCell ref="RIS46:RJJ46"/>
    <mergeCell ref="RJK46:RKB46"/>
    <mergeCell ref="RKC46:RKT46"/>
    <mergeCell ref="RKU46:RLL46"/>
    <mergeCell ref="RLM46:RMD46"/>
    <mergeCell ref="RME46:RMV46"/>
    <mergeCell ref="REO46:RFF46"/>
    <mergeCell ref="RFG46:RFX46"/>
    <mergeCell ref="RFY46:RGP46"/>
    <mergeCell ref="RGQ46:RHH46"/>
    <mergeCell ref="RHI46:RHZ46"/>
    <mergeCell ref="RIA46:RIR46"/>
    <mergeCell ref="RAK46:RBB46"/>
    <mergeCell ref="RBC46:RBT46"/>
    <mergeCell ref="RBU46:RCL46"/>
    <mergeCell ref="RCM46:RDD46"/>
    <mergeCell ref="RDE46:RDV46"/>
    <mergeCell ref="RDW46:REN46"/>
    <mergeCell ref="QWG46:QWX46"/>
    <mergeCell ref="QWY46:QXP46"/>
    <mergeCell ref="QXQ46:QYH46"/>
    <mergeCell ref="QYI46:QYZ46"/>
    <mergeCell ref="QZA46:QZR46"/>
    <mergeCell ref="QZS46:RAJ46"/>
    <mergeCell ref="QSC46:QST46"/>
    <mergeCell ref="QSU46:QTL46"/>
    <mergeCell ref="QTM46:QUD46"/>
    <mergeCell ref="QUE46:QUV46"/>
    <mergeCell ref="QUW46:QVN46"/>
    <mergeCell ref="QVO46:QWF46"/>
    <mergeCell ref="QNY46:QOP46"/>
    <mergeCell ref="QOQ46:QPH46"/>
    <mergeCell ref="QPI46:QPZ46"/>
    <mergeCell ref="QQA46:QQR46"/>
    <mergeCell ref="QQS46:QRJ46"/>
    <mergeCell ref="QRK46:QSB46"/>
    <mergeCell ref="QJU46:QKL46"/>
    <mergeCell ref="QKM46:QLD46"/>
    <mergeCell ref="QLE46:QLV46"/>
    <mergeCell ref="QLW46:QMN46"/>
    <mergeCell ref="QMO46:QNF46"/>
    <mergeCell ref="QNG46:QNX46"/>
    <mergeCell ref="QFQ46:QGH46"/>
    <mergeCell ref="QGI46:QGZ46"/>
    <mergeCell ref="QHA46:QHR46"/>
    <mergeCell ref="QHS46:QIJ46"/>
    <mergeCell ref="QIK46:QJB46"/>
    <mergeCell ref="QJC46:QJT46"/>
    <mergeCell ref="QBM46:QCD46"/>
    <mergeCell ref="QCE46:QCV46"/>
    <mergeCell ref="QCW46:QDN46"/>
    <mergeCell ref="QDO46:QEF46"/>
    <mergeCell ref="QEG46:QEX46"/>
    <mergeCell ref="QEY46:QFP46"/>
    <mergeCell ref="PXI46:PXZ46"/>
    <mergeCell ref="PYA46:PYR46"/>
    <mergeCell ref="PYS46:PZJ46"/>
    <mergeCell ref="PZK46:QAB46"/>
    <mergeCell ref="QAC46:QAT46"/>
    <mergeCell ref="QAU46:QBL46"/>
    <mergeCell ref="PTE46:PTV46"/>
    <mergeCell ref="PTW46:PUN46"/>
    <mergeCell ref="PUO46:PVF46"/>
    <mergeCell ref="PVG46:PVX46"/>
    <mergeCell ref="PVY46:PWP46"/>
    <mergeCell ref="PWQ46:PXH46"/>
    <mergeCell ref="PPA46:PPR46"/>
    <mergeCell ref="PPS46:PQJ46"/>
    <mergeCell ref="PQK46:PRB46"/>
    <mergeCell ref="PRC46:PRT46"/>
    <mergeCell ref="PRU46:PSL46"/>
    <mergeCell ref="PSM46:PTD46"/>
    <mergeCell ref="PKW46:PLN46"/>
    <mergeCell ref="PLO46:PMF46"/>
    <mergeCell ref="PMG46:PMX46"/>
    <mergeCell ref="PMY46:PNP46"/>
    <mergeCell ref="PNQ46:POH46"/>
    <mergeCell ref="POI46:POZ46"/>
    <mergeCell ref="PGS46:PHJ46"/>
    <mergeCell ref="PHK46:PIB46"/>
    <mergeCell ref="PIC46:PIT46"/>
    <mergeCell ref="PIU46:PJL46"/>
    <mergeCell ref="PJM46:PKD46"/>
    <mergeCell ref="PKE46:PKV46"/>
    <mergeCell ref="PCO46:PDF46"/>
    <mergeCell ref="PDG46:PDX46"/>
    <mergeCell ref="PDY46:PEP46"/>
    <mergeCell ref="PEQ46:PFH46"/>
    <mergeCell ref="PFI46:PFZ46"/>
    <mergeCell ref="PGA46:PGR46"/>
    <mergeCell ref="OYK46:OZB46"/>
    <mergeCell ref="OZC46:OZT46"/>
    <mergeCell ref="OZU46:PAL46"/>
    <mergeCell ref="PAM46:PBD46"/>
    <mergeCell ref="PBE46:PBV46"/>
    <mergeCell ref="PBW46:PCN46"/>
    <mergeCell ref="OUG46:OUX46"/>
    <mergeCell ref="OUY46:OVP46"/>
    <mergeCell ref="OVQ46:OWH46"/>
    <mergeCell ref="OWI46:OWZ46"/>
    <mergeCell ref="OXA46:OXR46"/>
    <mergeCell ref="OXS46:OYJ46"/>
    <mergeCell ref="OQC46:OQT46"/>
    <mergeCell ref="OQU46:ORL46"/>
    <mergeCell ref="ORM46:OSD46"/>
    <mergeCell ref="OSE46:OSV46"/>
    <mergeCell ref="OSW46:OTN46"/>
    <mergeCell ref="OTO46:OUF46"/>
    <mergeCell ref="OLY46:OMP46"/>
    <mergeCell ref="OMQ46:ONH46"/>
    <mergeCell ref="ONI46:ONZ46"/>
    <mergeCell ref="OOA46:OOR46"/>
    <mergeCell ref="OOS46:OPJ46"/>
    <mergeCell ref="OPK46:OQB46"/>
    <mergeCell ref="OHU46:OIL46"/>
    <mergeCell ref="OIM46:OJD46"/>
    <mergeCell ref="OJE46:OJV46"/>
    <mergeCell ref="OJW46:OKN46"/>
    <mergeCell ref="OKO46:OLF46"/>
    <mergeCell ref="OLG46:OLX46"/>
    <mergeCell ref="ODQ46:OEH46"/>
    <mergeCell ref="OEI46:OEZ46"/>
    <mergeCell ref="OFA46:OFR46"/>
    <mergeCell ref="OFS46:OGJ46"/>
    <mergeCell ref="OGK46:OHB46"/>
    <mergeCell ref="OHC46:OHT46"/>
    <mergeCell ref="NZM46:OAD46"/>
    <mergeCell ref="OAE46:OAV46"/>
    <mergeCell ref="OAW46:OBN46"/>
    <mergeCell ref="OBO46:OCF46"/>
    <mergeCell ref="OCG46:OCX46"/>
    <mergeCell ref="OCY46:ODP46"/>
    <mergeCell ref="NVI46:NVZ46"/>
    <mergeCell ref="NWA46:NWR46"/>
    <mergeCell ref="NWS46:NXJ46"/>
    <mergeCell ref="NXK46:NYB46"/>
    <mergeCell ref="NYC46:NYT46"/>
    <mergeCell ref="NYU46:NZL46"/>
    <mergeCell ref="NRE46:NRV46"/>
    <mergeCell ref="NRW46:NSN46"/>
    <mergeCell ref="NSO46:NTF46"/>
    <mergeCell ref="NTG46:NTX46"/>
    <mergeCell ref="NTY46:NUP46"/>
    <mergeCell ref="NUQ46:NVH46"/>
    <mergeCell ref="NNA46:NNR46"/>
    <mergeCell ref="NNS46:NOJ46"/>
    <mergeCell ref="NOK46:NPB46"/>
    <mergeCell ref="NPC46:NPT46"/>
    <mergeCell ref="NPU46:NQL46"/>
    <mergeCell ref="NQM46:NRD46"/>
    <mergeCell ref="NIW46:NJN46"/>
    <mergeCell ref="NJO46:NKF46"/>
    <mergeCell ref="NKG46:NKX46"/>
    <mergeCell ref="NKY46:NLP46"/>
    <mergeCell ref="NLQ46:NMH46"/>
    <mergeCell ref="NMI46:NMZ46"/>
    <mergeCell ref="NES46:NFJ46"/>
    <mergeCell ref="NFK46:NGB46"/>
    <mergeCell ref="NGC46:NGT46"/>
    <mergeCell ref="NGU46:NHL46"/>
    <mergeCell ref="NHM46:NID46"/>
    <mergeCell ref="NIE46:NIV46"/>
    <mergeCell ref="NAO46:NBF46"/>
    <mergeCell ref="NBG46:NBX46"/>
    <mergeCell ref="NBY46:NCP46"/>
    <mergeCell ref="NCQ46:NDH46"/>
    <mergeCell ref="NDI46:NDZ46"/>
    <mergeCell ref="NEA46:NER46"/>
    <mergeCell ref="MWK46:MXB46"/>
    <mergeCell ref="MXC46:MXT46"/>
    <mergeCell ref="MXU46:MYL46"/>
    <mergeCell ref="MYM46:MZD46"/>
    <mergeCell ref="MZE46:MZV46"/>
    <mergeCell ref="MZW46:NAN46"/>
    <mergeCell ref="MSG46:MSX46"/>
    <mergeCell ref="MSY46:MTP46"/>
    <mergeCell ref="MTQ46:MUH46"/>
    <mergeCell ref="MUI46:MUZ46"/>
    <mergeCell ref="MVA46:MVR46"/>
    <mergeCell ref="MVS46:MWJ46"/>
    <mergeCell ref="MOC46:MOT46"/>
    <mergeCell ref="MOU46:MPL46"/>
    <mergeCell ref="MPM46:MQD46"/>
    <mergeCell ref="MQE46:MQV46"/>
    <mergeCell ref="MQW46:MRN46"/>
    <mergeCell ref="MRO46:MSF46"/>
    <mergeCell ref="MJY46:MKP46"/>
    <mergeCell ref="MKQ46:MLH46"/>
    <mergeCell ref="MLI46:MLZ46"/>
    <mergeCell ref="MMA46:MMR46"/>
    <mergeCell ref="MMS46:MNJ46"/>
    <mergeCell ref="MNK46:MOB46"/>
    <mergeCell ref="MFU46:MGL46"/>
    <mergeCell ref="MGM46:MHD46"/>
    <mergeCell ref="MHE46:MHV46"/>
    <mergeCell ref="MHW46:MIN46"/>
    <mergeCell ref="MIO46:MJF46"/>
    <mergeCell ref="MJG46:MJX46"/>
    <mergeCell ref="MBQ46:MCH46"/>
    <mergeCell ref="MCI46:MCZ46"/>
    <mergeCell ref="MDA46:MDR46"/>
    <mergeCell ref="MDS46:MEJ46"/>
    <mergeCell ref="MEK46:MFB46"/>
    <mergeCell ref="MFC46:MFT46"/>
    <mergeCell ref="LXM46:LYD46"/>
    <mergeCell ref="LYE46:LYV46"/>
    <mergeCell ref="LYW46:LZN46"/>
    <mergeCell ref="LZO46:MAF46"/>
    <mergeCell ref="MAG46:MAX46"/>
    <mergeCell ref="MAY46:MBP46"/>
    <mergeCell ref="LTI46:LTZ46"/>
    <mergeCell ref="LUA46:LUR46"/>
    <mergeCell ref="LUS46:LVJ46"/>
    <mergeCell ref="LVK46:LWB46"/>
    <mergeCell ref="LWC46:LWT46"/>
    <mergeCell ref="LWU46:LXL46"/>
    <mergeCell ref="LPE46:LPV46"/>
    <mergeCell ref="LPW46:LQN46"/>
    <mergeCell ref="LQO46:LRF46"/>
    <mergeCell ref="LRG46:LRX46"/>
    <mergeCell ref="LRY46:LSP46"/>
    <mergeCell ref="LSQ46:LTH46"/>
    <mergeCell ref="LLA46:LLR46"/>
    <mergeCell ref="LLS46:LMJ46"/>
    <mergeCell ref="LMK46:LNB46"/>
    <mergeCell ref="LNC46:LNT46"/>
    <mergeCell ref="LNU46:LOL46"/>
    <mergeCell ref="LOM46:LPD46"/>
    <mergeCell ref="LGW46:LHN46"/>
    <mergeCell ref="LHO46:LIF46"/>
    <mergeCell ref="LIG46:LIX46"/>
    <mergeCell ref="LIY46:LJP46"/>
    <mergeCell ref="LJQ46:LKH46"/>
    <mergeCell ref="LKI46:LKZ46"/>
    <mergeCell ref="LCS46:LDJ46"/>
    <mergeCell ref="LDK46:LEB46"/>
    <mergeCell ref="LEC46:LET46"/>
    <mergeCell ref="LEU46:LFL46"/>
    <mergeCell ref="LFM46:LGD46"/>
    <mergeCell ref="LGE46:LGV46"/>
    <mergeCell ref="KYO46:KZF46"/>
    <mergeCell ref="KZG46:KZX46"/>
    <mergeCell ref="KZY46:LAP46"/>
    <mergeCell ref="LAQ46:LBH46"/>
    <mergeCell ref="LBI46:LBZ46"/>
    <mergeCell ref="LCA46:LCR46"/>
    <mergeCell ref="KUK46:KVB46"/>
    <mergeCell ref="KVC46:KVT46"/>
    <mergeCell ref="KVU46:KWL46"/>
    <mergeCell ref="KWM46:KXD46"/>
    <mergeCell ref="KXE46:KXV46"/>
    <mergeCell ref="KXW46:KYN46"/>
    <mergeCell ref="KQG46:KQX46"/>
    <mergeCell ref="KQY46:KRP46"/>
    <mergeCell ref="KRQ46:KSH46"/>
    <mergeCell ref="KSI46:KSZ46"/>
    <mergeCell ref="KTA46:KTR46"/>
    <mergeCell ref="KTS46:KUJ46"/>
    <mergeCell ref="KMC46:KMT46"/>
    <mergeCell ref="KMU46:KNL46"/>
    <mergeCell ref="KNM46:KOD46"/>
    <mergeCell ref="KOE46:KOV46"/>
    <mergeCell ref="KOW46:KPN46"/>
    <mergeCell ref="KPO46:KQF46"/>
    <mergeCell ref="KHY46:KIP46"/>
    <mergeCell ref="KIQ46:KJH46"/>
    <mergeCell ref="KJI46:KJZ46"/>
    <mergeCell ref="KKA46:KKR46"/>
    <mergeCell ref="KKS46:KLJ46"/>
    <mergeCell ref="KLK46:KMB46"/>
    <mergeCell ref="KDU46:KEL46"/>
    <mergeCell ref="KEM46:KFD46"/>
    <mergeCell ref="KFE46:KFV46"/>
    <mergeCell ref="KFW46:KGN46"/>
    <mergeCell ref="KGO46:KHF46"/>
    <mergeCell ref="KHG46:KHX46"/>
    <mergeCell ref="JZQ46:KAH46"/>
    <mergeCell ref="KAI46:KAZ46"/>
    <mergeCell ref="KBA46:KBR46"/>
    <mergeCell ref="KBS46:KCJ46"/>
    <mergeCell ref="KCK46:KDB46"/>
    <mergeCell ref="KDC46:KDT46"/>
    <mergeCell ref="JVM46:JWD46"/>
    <mergeCell ref="JWE46:JWV46"/>
    <mergeCell ref="JWW46:JXN46"/>
    <mergeCell ref="JXO46:JYF46"/>
    <mergeCell ref="JYG46:JYX46"/>
    <mergeCell ref="JYY46:JZP46"/>
    <mergeCell ref="JRI46:JRZ46"/>
    <mergeCell ref="JSA46:JSR46"/>
    <mergeCell ref="JSS46:JTJ46"/>
    <mergeCell ref="JTK46:JUB46"/>
    <mergeCell ref="JUC46:JUT46"/>
    <mergeCell ref="JUU46:JVL46"/>
    <mergeCell ref="JNE46:JNV46"/>
    <mergeCell ref="JNW46:JON46"/>
    <mergeCell ref="JOO46:JPF46"/>
    <mergeCell ref="JPG46:JPX46"/>
    <mergeCell ref="JPY46:JQP46"/>
    <mergeCell ref="JQQ46:JRH46"/>
    <mergeCell ref="JJA46:JJR46"/>
    <mergeCell ref="JJS46:JKJ46"/>
    <mergeCell ref="JKK46:JLB46"/>
    <mergeCell ref="JLC46:JLT46"/>
    <mergeCell ref="JLU46:JML46"/>
    <mergeCell ref="JMM46:JND46"/>
    <mergeCell ref="JEW46:JFN46"/>
    <mergeCell ref="JFO46:JGF46"/>
    <mergeCell ref="JGG46:JGX46"/>
    <mergeCell ref="JGY46:JHP46"/>
    <mergeCell ref="JHQ46:JIH46"/>
    <mergeCell ref="JII46:JIZ46"/>
    <mergeCell ref="JAS46:JBJ46"/>
    <mergeCell ref="JBK46:JCB46"/>
    <mergeCell ref="JCC46:JCT46"/>
    <mergeCell ref="JCU46:JDL46"/>
    <mergeCell ref="JDM46:JED46"/>
    <mergeCell ref="JEE46:JEV46"/>
    <mergeCell ref="IWO46:IXF46"/>
    <mergeCell ref="IXG46:IXX46"/>
    <mergeCell ref="IXY46:IYP46"/>
    <mergeCell ref="IYQ46:IZH46"/>
    <mergeCell ref="IZI46:IZZ46"/>
    <mergeCell ref="JAA46:JAR46"/>
    <mergeCell ref="ISK46:ITB46"/>
    <mergeCell ref="ITC46:ITT46"/>
    <mergeCell ref="ITU46:IUL46"/>
    <mergeCell ref="IUM46:IVD46"/>
    <mergeCell ref="IVE46:IVV46"/>
    <mergeCell ref="IVW46:IWN46"/>
    <mergeCell ref="IOG46:IOX46"/>
    <mergeCell ref="IOY46:IPP46"/>
    <mergeCell ref="IPQ46:IQH46"/>
    <mergeCell ref="IQI46:IQZ46"/>
    <mergeCell ref="IRA46:IRR46"/>
    <mergeCell ref="IRS46:ISJ46"/>
    <mergeCell ref="IKC46:IKT46"/>
    <mergeCell ref="IKU46:ILL46"/>
    <mergeCell ref="ILM46:IMD46"/>
    <mergeCell ref="IME46:IMV46"/>
    <mergeCell ref="IMW46:INN46"/>
    <mergeCell ref="INO46:IOF46"/>
    <mergeCell ref="IFY46:IGP46"/>
    <mergeCell ref="IGQ46:IHH46"/>
    <mergeCell ref="IHI46:IHZ46"/>
    <mergeCell ref="IIA46:IIR46"/>
    <mergeCell ref="IIS46:IJJ46"/>
    <mergeCell ref="IJK46:IKB46"/>
    <mergeCell ref="IBU46:ICL46"/>
    <mergeCell ref="ICM46:IDD46"/>
    <mergeCell ref="IDE46:IDV46"/>
    <mergeCell ref="IDW46:IEN46"/>
    <mergeCell ref="IEO46:IFF46"/>
    <mergeCell ref="IFG46:IFX46"/>
    <mergeCell ref="HXQ46:HYH46"/>
    <mergeCell ref="HYI46:HYZ46"/>
    <mergeCell ref="HZA46:HZR46"/>
    <mergeCell ref="HZS46:IAJ46"/>
    <mergeCell ref="IAK46:IBB46"/>
    <mergeCell ref="IBC46:IBT46"/>
    <mergeCell ref="HTM46:HUD46"/>
    <mergeCell ref="HUE46:HUV46"/>
    <mergeCell ref="HUW46:HVN46"/>
    <mergeCell ref="HVO46:HWF46"/>
    <mergeCell ref="HWG46:HWX46"/>
    <mergeCell ref="HWY46:HXP46"/>
    <mergeCell ref="HPI46:HPZ46"/>
    <mergeCell ref="HQA46:HQR46"/>
    <mergeCell ref="HQS46:HRJ46"/>
    <mergeCell ref="HRK46:HSB46"/>
    <mergeCell ref="HSC46:HST46"/>
    <mergeCell ref="HSU46:HTL46"/>
    <mergeCell ref="HLE46:HLV46"/>
    <mergeCell ref="HLW46:HMN46"/>
    <mergeCell ref="HMO46:HNF46"/>
    <mergeCell ref="HNG46:HNX46"/>
    <mergeCell ref="HNY46:HOP46"/>
    <mergeCell ref="HOQ46:HPH46"/>
    <mergeCell ref="HHA46:HHR46"/>
    <mergeCell ref="HHS46:HIJ46"/>
    <mergeCell ref="HIK46:HJB46"/>
    <mergeCell ref="HJC46:HJT46"/>
    <mergeCell ref="HJU46:HKL46"/>
    <mergeCell ref="HKM46:HLD46"/>
    <mergeCell ref="HCW46:HDN46"/>
    <mergeCell ref="HDO46:HEF46"/>
    <mergeCell ref="HEG46:HEX46"/>
    <mergeCell ref="HEY46:HFP46"/>
    <mergeCell ref="HFQ46:HGH46"/>
    <mergeCell ref="HGI46:HGZ46"/>
    <mergeCell ref="GYS46:GZJ46"/>
    <mergeCell ref="GZK46:HAB46"/>
    <mergeCell ref="HAC46:HAT46"/>
    <mergeCell ref="HAU46:HBL46"/>
    <mergeCell ref="HBM46:HCD46"/>
    <mergeCell ref="HCE46:HCV46"/>
    <mergeCell ref="GUO46:GVF46"/>
    <mergeCell ref="GVG46:GVX46"/>
    <mergeCell ref="GVY46:GWP46"/>
    <mergeCell ref="GWQ46:GXH46"/>
    <mergeCell ref="GXI46:GXZ46"/>
    <mergeCell ref="GYA46:GYR46"/>
    <mergeCell ref="GQK46:GRB46"/>
    <mergeCell ref="GRC46:GRT46"/>
    <mergeCell ref="GRU46:GSL46"/>
    <mergeCell ref="GSM46:GTD46"/>
    <mergeCell ref="GTE46:GTV46"/>
    <mergeCell ref="GTW46:GUN46"/>
    <mergeCell ref="GMG46:GMX46"/>
    <mergeCell ref="GMY46:GNP46"/>
    <mergeCell ref="GNQ46:GOH46"/>
    <mergeCell ref="GOI46:GOZ46"/>
    <mergeCell ref="GPA46:GPR46"/>
    <mergeCell ref="GPS46:GQJ46"/>
    <mergeCell ref="GIC46:GIT46"/>
    <mergeCell ref="GIU46:GJL46"/>
    <mergeCell ref="GJM46:GKD46"/>
    <mergeCell ref="GKE46:GKV46"/>
    <mergeCell ref="GKW46:GLN46"/>
    <mergeCell ref="GLO46:GMF46"/>
    <mergeCell ref="GDY46:GEP46"/>
    <mergeCell ref="GEQ46:GFH46"/>
    <mergeCell ref="GFI46:GFZ46"/>
    <mergeCell ref="GGA46:GGR46"/>
    <mergeCell ref="GGS46:GHJ46"/>
    <mergeCell ref="GHK46:GIB46"/>
    <mergeCell ref="FZU46:GAL46"/>
    <mergeCell ref="GAM46:GBD46"/>
    <mergeCell ref="GBE46:GBV46"/>
    <mergeCell ref="GBW46:GCN46"/>
    <mergeCell ref="GCO46:GDF46"/>
    <mergeCell ref="GDG46:GDX46"/>
    <mergeCell ref="FVQ46:FWH46"/>
    <mergeCell ref="FWI46:FWZ46"/>
    <mergeCell ref="FXA46:FXR46"/>
    <mergeCell ref="FXS46:FYJ46"/>
    <mergeCell ref="FYK46:FZB46"/>
    <mergeCell ref="FZC46:FZT46"/>
    <mergeCell ref="FRM46:FSD46"/>
    <mergeCell ref="FSE46:FSV46"/>
    <mergeCell ref="FSW46:FTN46"/>
    <mergeCell ref="FTO46:FUF46"/>
    <mergeCell ref="FUG46:FUX46"/>
    <mergeCell ref="FUY46:FVP46"/>
    <mergeCell ref="FNI46:FNZ46"/>
    <mergeCell ref="FOA46:FOR46"/>
    <mergeCell ref="FOS46:FPJ46"/>
    <mergeCell ref="FPK46:FQB46"/>
    <mergeCell ref="FQC46:FQT46"/>
    <mergeCell ref="FQU46:FRL46"/>
    <mergeCell ref="FJE46:FJV46"/>
    <mergeCell ref="FJW46:FKN46"/>
    <mergeCell ref="FKO46:FLF46"/>
    <mergeCell ref="FLG46:FLX46"/>
    <mergeCell ref="FLY46:FMP46"/>
    <mergeCell ref="FMQ46:FNH46"/>
    <mergeCell ref="FFA46:FFR46"/>
    <mergeCell ref="FFS46:FGJ46"/>
    <mergeCell ref="FGK46:FHB46"/>
    <mergeCell ref="FHC46:FHT46"/>
    <mergeCell ref="FHU46:FIL46"/>
    <mergeCell ref="FIM46:FJD46"/>
    <mergeCell ref="FAW46:FBN46"/>
    <mergeCell ref="FBO46:FCF46"/>
    <mergeCell ref="FCG46:FCX46"/>
    <mergeCell ref="FCY46:FDP46"/>
    <mergeCell ref="FDQ46:FEH46"/>
    <mergeCell ref="FEI46:FEZ46"/>
    <mergeCell ref="EWS46:EXJ46"/>
    <mergeCell ref="EXK46:EYB46"/>
    <mergeCell ref="EYC46:EYT46"/>
    <mergeCell ref="EYU46:EZL46"/>
    <mergeCell ref="EZM46:FAD46"/>
    <mergeCell ref="FAE46:FAV46"/>
    <mergeCell ref="ESO46:ETF46"/>
    <mergeCell ref="ETG46:ETX46"/>
    <mergeCell ref="ETY46:EUP46"/>
    <mergeCell ref="EUQ46:EVH46"/>
    <mergeCell ref="EVI46:EVZ46"/>
    <mergeCell ref="EWA46:EWR46"/>
    <mergeCell ref="EOK46:EPB46"/>
    <mergeCell ref="EPC46:EPT46"/>
    <mergeCell ref="EPU46:EQL46"/>
    <mergeCell ref="EQM46:ERD46"/>
    <mergeCell ref="ERE46:ERV46"/>
    <mergeCell ref="ERW46:ESN46"/>
    <mergeCell ref="EKG46:EKX46"/>
    <mergeCell ref="EKY46:ELP46"/>
    <mergeCell ref="ELQ46:EMH46"/>
    <mergeCell ref="EMI46:EMZ46"/>
    <mergeCell ref="ENA46:ENR46"/>
    <mergeCell ref="ENS46:EOJ46"/>
    <mergeCell ref="EGC46:EGT46"/>
    <mergeCell ref="EGU46:EHL46"/>
    <mergeCell ref="EHM46:EID46"/>
    <mergeCell ref="EIE46:EIV46"/>
    <mergeCell ref="EIW46:EJN46"/>
    <mergeCell ref="EJO46:EKF46"/>
    <mergeCell ref="EBY46:ECP46"/>
    <mergeCell ref="ECQ46:EDH46"/>
    <mergeCell ref="EDI46:EDZ46"/>
    <mergeCell ref="EEA46:EER46"/>
    <mergeCell ref="EES46:EFJ46"/>
    <mergeCell ref="EFK46:EGB46"/>
    <mergeCell ref="DXU46:DYL46"/>
    <mergeCell ref="DYM46:DZD46"/>
    <mergeCell ref="DZE46:DZV46"/>
    <mergeCell ref="DZW46:EAN46"/>
    <mergeCell ref="EAO46:EBF46"/>
    <mergeCell ref="EBG46:EBX46"/>
    <mergeCell ref="DTQ46:DUH46"/>
    <mergeCell ref="DUI46:DUZ46"/>
    <mergeCell ref="DVA46:DVR46"/>
    <mergeCell ref="DVS46:DWJ46"/>
    <mergeCell ref="DWK46:DXB46"/>
    <mergeCell ref="DXC46:DXT46"/>
    <mergeCell ref="DPM46:DQD46"/>
    <mergeCell ref="DQE46:DQV46"/>
    <mergeCell ref="DQW46:DRN46"/>
    <mergeCell ref="DRO46:DSF46"/>
    <mergeCell ref="DSG46:DSX46"/>
    <mergeCell ref="DSY46:DTP46"/>
    <mergeCell ref="DLI46:DLZ46"/>
    <mergeCell ref="DMA46:DMR46"/>
    <mergeCell ref="DMS46:DNJ46"/>
    <mergeCell ref="DNK46:DOB46"/>
    <mergeCell ref="DOC46:DOT46"/>
    <mergeCell ref="DOU46:DPL46"/>
    <mergeCell ref="DHE46:DHV46"/>
    <mergeCell ref="DHW46:DIN46"/>
    <mergeCell ref="DIO46:DJF46"/>
    <mergeCell ref="DJG46:DJX46"/>
    <mergeCell ref="DJY46:DKP46"/>
    <mergeCell ref="DKQ46:DLH46"/>
    <mergeCell ref="DDA46:DDR46"/>
    <mergeCell ref="DDS46:DEJ46"/>
    <mergeCell ref="DEK46:DFB46"/>
    <mergeCell ref="DFC46:DFT46"/>
    <mergeCell ref="DFU46:DGL46"/>
    <mergeCell ref="DGM46:DHD46"/>
    <mergeCell ref="CYW46:CZN46"/>
    <mergeCell ref="CZO46:DAF46"/>
    <mergeCell ref="DAG46:DAX46"/>
    <mergeCell ref="DAY46:DBP46"/>
    <mergeCell ref="DBQ46:DCH46"/>
    <mergeCell ref="DCI46:DCZ46"/>
    <mergeCell ref="CUS46:CVJ46"/>
    <mergeCell ref="CVK46:CWB46"/>
    <mergeCell ref="CWC46:CWT46"/>
    <mergeCell ref="CWU46:CXL46"/>
    <mergeCell ref="CXM46:CYD46"/>
    <mergeCell ref="CYE46:CYV46"/>
    <mergeCell ref="CQO46:CRF46"/>
    <mergeCell ref="CRG46:CRX46"/>
    <mergeCell ref="CRY46:CSP46"/>
    <mergeCell ref="CSQ46:CTH46"/>
    <mergeCell ref="CTI46:CTZ46"/>
    <mergeCell ref="CUA46:CUR46"/>
    <mergeCell ref="CMK46:CNB46"/>
    <mergeCell ref="CNC46:CNT46"/>
    <mergeCell ref="CNU46:COL46"/>
    <mergeCell ref="COM46:CPD46"/>
    <mergeCell ref="CPE46:CPV46"/>
    <mergeCell ref="CPW46:CQN46"/>
    <mergeCell ref="CIG46:CIX46"/>
    <mergeCell ref="CIY46:CJP46"/>
    <mergeCell ref="CJQ46:CKH46"/>
    <mergeCell ref="CKI46:CKZ46"/>
    <mergeCell ref="CLA46:CLR46"/>
    <mergeCell ref="CLS46:CMJ46"/>
    <mergeCell ref="CEC46:CET46"/>
    <mergeCell ref="CEU46:CFL46"/>
    <mergeCell ref="CFM46:CGD46"/>
    <mergeCell ref="CGE46:CGV46"/>
    <mergeCell ref="CGW46:CHN46"/>
    <mergeCell ref="CHO46:CIF46"/>
    <mergeCell ref="BZY46:CAP46"/>
    <mergeCell ref="CAQ46:CBH46"/>
    <mergeCell ref="CBI46:CBZ46"/>
    <mergeCell ref="CCA46:CCR46"/>
    <mergeCell ref="CCS46:CDJ46"/>
    <mergeCell ref="CDK46:CEB46"/>
    <mergeCell ref="BVU46:BWL46"/>
    <mergeCell ref="BWM46:BXD46"/>
    <mergeCell ref="BXE46:BXV46"/>
    <mergeCell ref="BXW46:BYN46"/>
    <mergeCell ref="BYO46:BZF46"/>
    <mergeCell ref="BZG46:BZX46"/>
    <mergeCell ref="BRQ46:BSH46"/>
    <mergeCell ref="BSI46:BSZ46"/>
    <mergeCell ref="BTA46:BTR46"/>
    <mergeCell ref="BTS46:BUJ46"/>
    <mergeCell ref="BUK46:BVB46"/>
    <mergeCell ref="BVC46:BVT46"/>
    <mergeCell ref="BNM46:BOD46"/>
    <mergeCell ref="BOE46:BOV46"/>
    <mergeCell ref="BOW46:BPN46"/>
    <mergeCell ref="BPO46:BQF46"/>
    <mergeCell ref="BQG46:BQX46"/>
    <mergeCell ref="BQY46:BRP46"/>
    <mergeCell ref="BJI46:BJZ46"/>
    <mergeCell ref="BKA46:BKR46"/>
    <mergeCell ref="BKS46:BLJ46"/>
    <mergeCell ref="BLK46:BMB46"/>
    <mergeCell ref="BMC46:BMT46"/>
    <mergeCell ref="BMU46:BNL46"/>
    <mergeCell ref="BFE46:BFV46"/>
    <mergeCell ref="BFW46:BGN46"/>
    <mergeCell ref="BGO46:BHF46"/>
    <mergeCell ref="BHG46:BHX46"/>
    <mergeCell ref="BHY46:BIP46"/>
    <mergeCell ref="BIQ46:BJH46"/>
    <mergeCell ref="BBA46:BBR46"/>
    <mergeCell ref="BBS46:BCJ46"/>
    <mergeCell ref="BCK46:BDB46"/>
    <mergeCell ref="BDC46:BDT46"/>
    <mergeCell ref="BDU46:BEL46"/>
    <mergeCell ref="BEM46:BFD46"/>
    <mergeCell ref="AWW46:AXN46"/>
    <mergeCell ref="AXO46:AYF46"/>
    <mergeCell ref="AYG46:AYX46"/>
    <mergeCell ref="AYY46:AZP46"/>
    <mergeCell ref="AZQ46:BAH46"/>
    <mergeCell ref="BAI46:BAZ46"/>
    <mergeCell ref="ASS46:ATJ46"/>
    <mergeCell ref="ATK46:AUB46"/>
    <mergeCell ref="AUC46:AUT46"/>
    <mergeCell ref="AUU46:AVL46"/>
    <mergeCell ref="AVM46:AWD46"/>
    <mergeCell ref="AWE46:AWV46"/>
    <mergeCell ref="AOO46:APF46"/>
    <mergeCell ref="APG46:APX46"/>
    <mergeCell ref="APY46:AQP46"/>
    <mergeCell ref="AQQ46:ARH46"/>
    <mergeCell ref="ARI46:ARZ46"/>
    <mergeCell ref="ASA46:ASR46"/>
    <mergeCell ref="AKK46:ALB46"/>
    <mergeCell ref="ALC46:ALT46"/>
    <mergeCell ref="ALU46:AML46"/>
    <mergeCell ref="AMM46:AND46"/>
    <mergeCell ref="ANE46:ANV46"/>
    <mergeCell ref="ANW46:AON46"/>
    <mergeCell ref="AGG46:AGX46"/>
    <mergeCell ref="AGY46:AHP46"/>
    <mergeCell ref="AHQ46:AIH46"/>
    <mergeCell ref="AII46:AIZ46"/>
    <mergeCell ref="AJA46:AJR46"/>
    <mergeCell ref="AJS46:AKJ46"/>
    <mergeCell ref="ACC46:ACT46"/>
    <mergeCell ref="ACU46:ADL46"/>
    <mergeCell ref="ADM46:AED46"/>
    <mergeCell ref="AEE46:AEV46"/>
    <mergeCell ref="AEW46:AFN46"/>
    <mergeCell ref="AFO46:AGF46"/>
    <mergeCell ref="XY46:YP46"/>
    <mergeCell ref="YQ46:ZH46"/>
    <mergeCell ref="ZI46:ZZ46"/>
    <mergeCell ref="AAA46:AAR46"/>
    <mergeCell ref="AAS46:ABJ46"/>
    <mergeCell ref="ABK46:ACB46"/>
    <mergeCell ref="TU46:UL46"/>
    <mergeCell ref="UM46:VD46"/>
    <mergeCell ref="VE46:VV46"/>
    <mergeCell ref="VW46:WN46"/>
    <mergeCell ref="WO46:XF46"/>
    <mergeCell ref="XG46:XX46"/>
    <mergeCell ref="PQ46:QH46"/>
    <mergeCell ref="QI46:QZ46"/>
    <mergeCell ref="RA46:RR46"/>
    <mergeCell ref="RS46:SJ46"/>
    <mergeCell ref="SK46:TB46"/>
    <mergeCell ref="TC46:TT46"/>
    <mergeCell ref="LM46:MD46"/>
    <mergeCell ref="ME46:MV46"/>
    <mergeCell ref="MW46:NN46"/>
    <mergeCell ref="NO46:OF46"/>
    <mergeCell ref="OG46:OX46"/>
    <mergeCell ref="OY46:PP46"/>
    <mergeCell ref="HI46:HZ46"/>
    <mergeCell ref="IA46:IR46"/>
    <mergeCell ref="IS46:JJ46"/>
    <mergeCell ref="JK46:KB46"/>
    <mergeCell ref="KC46:KT46"/>
    <mergeCell ref="KU46:LL46"/>
    <mergeCell ref="DE46:DV46"/>
    <mergeCell ref="DW46:EN46"/>
    <mergeCell ref="EO46:FF46"/>
    <mergeCell ref="FG46:FX46"/>
    <mergeCell ref="FY46:GP46"/>
    <mergeCell ref="GQ46:HH46"/>
    <mergeCell ref="A46:R46"/>
    <mergeCell ref="S46:AJ46"/>
    <mergeCell ref="AK46:BB46"/>
    <mergeCell ref="BC46:BT46"/>
    <mergeCell ref="BU46:CL46"/>
    <mergeCell ref="CM46:DD46"/>
    <mergeCell ref="A42:R42"/>
    <mergeCell ref="A43:A45"/>
    <mergeCell ref="B43:B45"/>
    <mergeCell ref="C43:C45"/>
    <mergeCell ref="D43:D45"/>
    <mergeCell ref="R43:R45"/>
    <mergeCell ref="A35:A41"/>
    <mergeCell ref="B35:B41"/>
    <mergeCell ref="C35:C41"/>
    <mergeCell ref="D35:D41"/>
    <mergeCell ref="E35:E38"/>
    <mergeCell ref="R35:R41"/>
    <mergeCell ref="E40:E41"/>
    <mergeCell ref="J30:J31"/>
    <mergeCell ref="K30:K31"/>
    <mergeCell ref="P30:P31"/>
    <mergeCell ref="E32:E33"/>
    <mergeCell ref="Q32:Q33"/>
    <mergeCell ref="A34:R34"/>
    <mergeCell ref="A27:R27"/>
    <mergeCell ref="A28:A33"/>
    <mergeCell ref="B28:B33"/>
    <mergeCell ref="C28:C33"/>
    <mergeCell ref="D28:D33"/>
    <mergeCell ref="R28:R33"/>
    <mergeCell ref="E30:E31"/>
    <mergeCell ref="F30:F31"/>
    <mergeCell ref="H30:H31"/>
    <mergeCell ref="I30:I31"/>
    <mergeCell ref="E20:E22"/>
    <mergeCell ref="A23:R23"/>
    <mergeCell ref="A24:A26"/>
    <mergeCell ref="B24:B26"/>
    <mergeCell ref="C24:C26"/>
    <mergeCell ref="D24:D26"/>
    <mergeCell ref="E24:E25"/>
    <mergeCell ref="Q24:Q26"/>
    <mergeCell ref="R24:R26"/>
    <mergeCell ref="O11:O12"/>
    <mergeCell ref="P11:P12"/>
    <mergeCell ref="Q11:Q12"/>
    <mergeCell ref="A15:R15"/>
    <mergeCell ref="A16:A22"/>
    <mergeCell ref="B16:B22"/>
    <mergeCell ref="C16:C22"/>
    <mergeCell ref="D16:D22"/>
    <mergeCell ref="Q16:Q18"/>
    <mergeCell ref="R16:R22"/>
    <mergeCell ref="I11:I12"/>
    <mergeCell ref="J11:J12"/>
    <mergeCell ref="K11:K12"/>
    <mergeCell ref="L11:L12"/>
    <mergeCell ref="M11:M12"/>
    <mergeCell ref="N11:N12"/>
    <mergeCell ref="A8:R8"/>
    <mergeCell ref="A9:A14"/>
    <mergeCell ref="B9:B14"/>
    <mergeCell ref="C9:C14"/>
    <mergeCell ref="D9:D14"/>
    <mergeCell ref="E9:E10"/>
    <mergeCell ref="R9:R14"/>
    <mergeCell ref="F11:F12"/>
    <mergeCell ref="G11:G12"/>
    <mergeCell ref="H11:H12"/>
    <mergeCell ref="G6:G7"/>
    <mergeCell ref="H6:H7"/>
    <mergeCell ref="I6:I7"/>
    <mergeCell ref="J6:J7"/>
    <mergeCell ref="K6:K7"/>
    <mergeCell ref="L6:Q6"/>
    <mergeCell ref="A6:A7"/>
    <mergeCell ref="B6:B7"/>
    <mergeCell ref="C6:C7"/>
    <mergeCell ref="D6:D7"/>
    <mergeCell ref="E6:E7"/>
    <mergeCell ref="F6:F7"/>
    <mergeCell ref="A1:H3"/>
    <mergeCell ref="A4:D4"/>
    <mergeCell ref="E4:O4"/>
    <mergeCell ref="P4:R4"/>
    <mergeCell ref="A5:B5"/>
    <mergeCell ref="C5:D5"/>
    <mergeCell ref="E5:I5"/>
    <mergeCell ref="J5:M5"/>
    <mergeCell ref="N5:O5"/>
    <mergeCell ref="P5:R5"/>
  </mergeCells>
  <dataValidations count="3">
    <dataValidation type="list" allowBlank="1" showInputMessage="1" showErrorMessage="1" sqref="R1:R1048576">
      <formula1>$D$145:$D$146</formula1>
    </dataValidation>
    <dataValidation type="list" allowBlank="1" showInputMessage="1" showErrorMessage="1" sqref="P60:P1048576 P32:P58 P1:P11 P13:P14 P16:P30">
      <formula1>$A$136:$A$141</formula1>
    </dataValidation>
    <dataValidation type="list" allowBlank="1" showInputMessage="1" showErrorMessage="1" sqref="H80:H83 H28:H33 H47:H49 H89:H96 H43:H45 H24:H26 H13:H14 H63:H67 H69:H71 H35:H41 H85:H87 H73:H78 H51 H106:H108 H98:H99 H101:H104 H112:H1048576 H8:H11 H53:H58 H60:H61 H16:H22">
      <formula1>#REF!</formula1>
    </dataValidation>
  </dataValidations>
  <pageMargins left="0.7" right="0.7" top="0.75" bottom="0.75"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25" operator="containsText" id="{E8E2D7FF-72C5-4466-B5D6-3BEC66BECC99}">
            <xm:f>NOT(ISERROR(SEARCH($A$141,P1)))</xm:f>
            <xm:f>$A$141</xm:f>
            <x14:dxf>
              <fill>
                <patternFill>
                  <bgColor rgb="FFFF0000"/>
                </patternFill>
              </fill>
            </x14:dxf>
          </x14:cfRule>
          <x14:cfRule type="containsText" priority="26" operator="containsText" id="{D096BC26-0A33-4B9E-B12E-D21D76DD7108}">
            <xm:f>NOT(ISERROR(SEARCH($A$140,P1)))</xm:f>
            <xm:f>$A$140</xm:f>
            <x14:dxf>
              <fill>
                <patternFill>
                  <bgColor rgb="FFFF0000"/>
                </patternFill>
              </fill>
            </x14:dxf>
          </x14:cfRule>
          <x14:cfRule type="containsText" priority="27" operator="containsText" id="{929651E9-9E03-46DF-BA74-4E1EEA2246F4}">
            <xm:f>NOT(ISERROR(SEARCH($A$139,P1)))</xm:f>
            <xm:f>$A$139</xm:f>
            <x14:dxf>
              <fill>
                <patternFill>
                  <bgColor rgb="FFFFC000"/>
                </patternFill>
              </fill>
            </x14:dxf>
          </x14:cfRule>
          <x14:cfRule type="containsText" priority="28" operator="containsText" id="{F0E5CCB8-04E7-4840-A1DC-13BDBD3A9268}">
            <xm:f>NOT(ISERROR(SEARCH($A$138,P1)))</xm:f>
            <xm:f>$A$138</xm:f>
            <x14:dxf>
              <fill>
                <patternFill>
                  <bgColor theme="8" tint="0.59996337778862885"/>
                </patternFill>
              </fill>
            </x14:dxf>
          </x14:cfRule>
          <x14:cfRule type="containsText" priority="29" operator="containsText" id="{75EAB961-1054-40B0-B40B-114E5A951515}">
            <xm:f>NOT(ISERROR(SEARCH($A$137,P1)))</xm:f>
            <xm:f>$A$137</xm:f>
            <x14:dxf>
              <fill>
                <patternFill>
                  <bgColor theme="9" tint="0.39994506668294322"/>
                </patternFill>
              </fill>
            </x14:dxf>
          </x14:cfRule>
          <x14:cfRule type="containsText" priority="30" operator="containsText" id="{AA52D227-3BD4-49E4-949F-29C41026C22A}">
            <xm:f>NOT(ISERROR(SEARCH($A$136,P1)))</xm:f>
            <xm:f>$A$136</xm:f>
            <x14:dxf>
              <fill>
                <patternFill>
                  <bgColor theme="0"/>
                </patternFill>
              </fill>
            </x14:dxf>
          </x14:cfRule>
          <xm:sqref>P1:P7 P9:P11 P13:P14 P16:P22 P24:P26 P28:P33 P35:P41 P43:P45 P47:P49 P51 P54:P58</xm:sqref>
        </x14:conditionalFormatting>
        <x14:conditionalFormatting xmlns:xm="http://schemas.microsoft.com/office/excel/2006/main">
          <x14:cfRule type="containsText" priority="17" operator="containsText" id="{90F41ED4-B948-4765-88DA-477C19BFB6D2}">
            <xm:f>NOT(ISERROR(SEARCH($A$141,P60)))</xm:f>
            <xm:f>$A$141</xm:f>
            <x14:dxf>
              <fill>
                <patternFill>
                  <bgColor rgb="FFFF0000"/>
                </patternFill>
              </fill>
            </x14:dxf>
          </x14:cfRule>
          <x14:cfRule type="containsText" priority="18" operator="containsText" id="{BDBA9A0A-F009-4F62-9BE7-CE667E7E54C2}">
            <xm:f>NOT(ISERROR(SEARCH($A$140,P60)))</xm:f>
            <xm:f>$A$140</xm:f>
            <x14:dxf>
              <fill>
                <patternFill>
                  <bgColor rgb="FFFF0000"/>
                </patternFill>
              </fill>
            </x14:dxf>
          </x14:cfRule>
          <x14:cfRule type="containsText" priority="19" operator="containsText" id="{3BC61381-B298-4EBE-8CEA-4C31208D4AFD}">
            <xm:f>NOT(ISERROR(SEARCH($A$139,P60)))</xm:f>
            <xm:f>$A$139</xm:f>
            <x14:dxf>
              <fill>
                <patternFill>
                  <bgColor rgb="FFFFC000"/>
                </patternFill>
              </fill>
            </x14:dxf>
          </x14:cfRule>
          <x14:cfRule type="containsText" priority="20" operator="containsText" id="{5DC4FCD7-32A8-4873-A9C9-792709413200}">
            <xm:f>NOT(ISERROR(SEARCH($A$138,P60)))</xm:f>
            <xm:f>$A$138</xm:f>
            <x14:dxf>
              <fill>
                <patternFill>
                  <bgColor theme="8" tint="0.59996337778862885"/>
                </patternFill>
              </fill>
            </x14:dxf>
          </x14:cfRule>
          <x14:cfRule type="containsText" priority="21" operator="containsText" id="{1BA2A657-BD53-4C7C-82DC-EE0AD542BC4B}">
            <xm:f>NOT(ISERROR(SEARCH($A$137,P60)))</xm:f>
            <xm:f>$A$137</xm:f>
            <x14:dxf>
              <fill>
                <patternFill>
                  <bgColor theme="9" tint="0.39994506668294322"/>
                </patternFill>
              </fill>
            </x14:dxf>
          </x14:cfRule>
          <x14:cfRule type="containsText" priority="22" operator="containsText" id="{7716ECFA-C32B-410E-AC15-8438A973D97C}">
            <xm:f>NOT(ISERROR(SEARCH($A$136,P60)))</xm:f>
            <xm:f>$A$136</xm:f>
            <x14:dxf>
              <fill>
                <patternFill>
                  <bgColor theme="0"/>
                </patternFill>
              </fill>
            </x14:dxf>
          </x14:cfRule>
          <xm:sqref>P60:P90</xm:sqref>
        </x14:conditionalFormatting>
        <x14:conditionalFormatting xmlns:xm="http://schemas.microsoft.com/office/excel/2006/main">
          <x14:cfRule type="containsText" priority="1" operator="containsText" id="{DE68D8ED-2D62-4E7A-9514-CEF1270A374C}">
            <xm:f>NOT(ISERROR(SEARCH($A$141,P92)))</xm:f>
            <xm:f>$A$141</xm:f>
            <x14:dxf>
              <fill>
                <patternFill>
                  <bgColor rgb="FFFF0000"/>
                </patternFill>
              </fill>
            </x14:dxf>
          </x14:cfRule>
          <x14:cfRule type="containsText" priority="2" operator="containsText" id="{E3922F05-426A-4FD7-BCEF-F5B138378EAD}">
            <xm:f>NOT(ISERROR(SEARCH($A$140,P92)))</xm:f>
            <xm:f>$A$140</xm:f>
            <x14:dxf>
              <fill>
                <patternFill>
                  <bgColor rgb="FFFF0000"/>
                </patternFill>
              </fill>
            </x14:dxf>
          </x14:cfRule>
          <x14:cfRule type="containsText" priority="3" operator="containsText" id="{2EB6BF69-6EC8-46FC-A83C-0FFA405DA9A2}">
            <xm:f>NOT(ISERROR(SEARCH($A$139,P92)))</xm:f>
            <xm:f>$A$139</xm:f>
            <x14:dxf>
              <fill>
                <patternFill>
                  <bgColor rgb="FFFFC000"/>
                </patternFill>
              </fill>
            </x14:dxf>
          </x14:cfRule>
          <x14:cfRule type="containsText" priority="4" operator="containsText" id="{BB6EEF05-E79C-4305-9DCB-DEDC614B2BD1}">
            <xm:f>NOT(ISERROR(SEARCH($A$138,P92)))</xm:f>
            <xm:f>$A$138</xm:f>
            <x14:dxf>
              <fill>
                <patternFill>
                  <bgColor theme="8" tint="0.59996337778862885"/>
                </patternFill>
              </fill>
            </x14:dxf>
          </x14:cfRule>
          <x14:cfRule type="containsText" priority="5" operator="containsText" id="{178C27AC-6A49-4C1C-97A0-E745CE750134}">
            <xm:f>NOT(ISERROR(SEARCH($A$137,P92)))</xm:f>
            <xm:f>$A$137</xm:f>
            <x14:dxf>
              <fill>
                <patternFill>
                  <bgColor theme="9" tint="0.39994506668294322"/>
                </patternFill>
              </fill>
            </x14:dxf>
          </x14:cfRule>
          <x14:cfRule type="containsText" priority="6" operator="containsText" id="{662D5D94-0FD1-46C9-80D0-122C766CB354}">
            <xm:f>NOT(ISERROR(SEARCH($A$136,P92)))</xm:f>
            <xm:f>$A$136</xm:f>
            <x14:dxf>
              <fill>
                <patternFill>
                  <bgColor theme="0"/>
                </patternFill>
              </fill>
            </x14:dxf>
          </x14:cfRule>
          <xm:sqref>P92:P1048576</xm:sqref>
        </x14:conditionalFormatting>
        <x14:conditionalFormatting xmlns:xm="http://schemas.microsoft.com/office/excel/2006/main">
          <x14:cfRule type="containsText" priority="23" operator="containsText" id="{BF30AD31-FA70-4582-90FA-4A655AEC55ED}">
            <xm:f>NOT(ISERROR(SEARCH($D$146,R1)))</xm:f>
            <xm:f>$D$146</xm:f>
            <x14:dxf>
              <fill>
                <patternFill>
                  <bgColor theme="9" tint="0.39994506668294322"/>
                </patternFill>
              </fill>
            </x14:dxf>
          </x14:cfRule>
          <x14:cfRule type="containsText" priority="24" operator="containsText" id="{FC73E98E-EE7F-44C7-AE5E-63190318015F}">
            <xm:f>NOT(ISERROR(SEARCH($D$145,R1)))</xm:f>
            <xm:f>$D$145</xm:f>
            <x14:dxf>
              <fill>
                <patternFill>
                  <bgColor theme="0"/>
                </patternFill>
              </fill>
            </x14:dxf>
          </x14:cfRule>
          <xm:sqref>R1:R7 R9:R14 R16:R22 R24:R26 R28:R33 R35:R41 R43:R45 R47:R49 R51</xm:sqref>
        </x14:conditionalFormatting>
        <x14:conditionalFormatting xmlns:xm="http://schemas.microsoft.com/office/excel/2006/main">
          <x14:cfRule type="containsText" priority="15" operator="containsText" id="{A9E50A6F-3599-4D3A-B304-967BF593FAD5}">
            <xm:f>NOT(ISERROR(SEARCH($D$146,R54)))</xm:f>
            <xm:f>$D$146</xm:f>
            <x14:dxf>
              <fill>
                <patternFill>
                  <bgColor theme="9" tint="0.39994506668294322"/>
                </patternFill>
              </fill>
            </x14:dxf>
          </x14:cfRule>
          <x14:cfRule type="containsText" priority="16" operator="containsText" id="{B9BA3E1E-317E-431E-AC12-222DA625E3C0}">
            <xm:f>NOT(ISERROR(SEARCH($D$145,R54)))</xm:f>
            <xm:f>$D$145</xm:f>
            <x14:dxf>
              <fill>
                <patternFill>
                  <bgColor theme="0"/>
                </patternFill>
              </fill>
            </x14:dxf>
          </x14:cfRule>
          <xm:sqref>R54:R90</xm:sqref>
        </x14:conditionalFormatting>
        <x14:conditionalFormatting xmlns:xm="http://schemas.microsoft.com/office/excel/2006/main">
          <x14:cfRule type="containsText" priority="13" operator="containsText" id="{666EA7E8-6D33-4E7C-9F49-1B4DCD68FA4B}">
            <xm:f>NOT(ISERROR(SEARCH($D$146,R92)))</xm:f>
            <xm:f>$D$146</xm:f>
            <x14:dxf>
              <fill>
                <patternFill>
                  <bgColor theme="9" tint="0.39994506668294322"/>
                </patternFill>
              </fill>
            </x14:dxf>
          </x14:cfRule>
          <x14:cfRule type="containsText" priority="14" operator="containsText" id="{C909BA80-CEE8-4CCD-A1A2-72A350DA445E}">
            <xm:f>NOT(ISERROR(SEARCH($D$145,R92)))</xm:f>
            <xm:f>$D$145</xm:f>
            <x14:dxf>
              <fill>
                <patternFill>
                  <bgColor theme="0"/>
                </patternFill>
              </fill>
            </x14:dxf>
          </x14:cfRule>
          <xm:sqref>R92:R94</xm:sqref>
        </x14:conditionalFormatting>
        <x14:conditionalFormatting xmlns:xm="http://schemas.microsoft.com/office/excel/2006/main">
          <x14:cfRule type="containsText" priority="11" operator="containsText" id="{8873C4D6-59A6-4B29-AE6A-B1233334581E}">
            <xm:f>NOT(ISERROR(SEARCH($D$146,R100)))</xm:f>
            <xm:f>$D$146</xm:f>
            <x14:dxf>
              <fill>
                <patternFill>
                  <bgColor theme="9" tint="0.39994506668294322"/>
                </patternFill>
              </fill>
            </x14:dxf>
          </x14:cfRule>
          <x14:cfRule type="containsText" priority="12" operator="containsText" id="{184937E8-9EEB-47FB-9239-3785C8E48764}">
            <xm:f>NOT(ISERROR(SEARCH($D$145,R100)))</xm:f>
            <xm:f>$D$145</xm:f>
            <x14:dxf>
              <fill>
                <patternFill>
                  <bgColor theme="0"/>
                </patternFill>
              </fill>
            </x14:dxf>
          </x14:cfRule>
          <xm:sqref>R100:R101</xm:sqref>
        </x14:conditionalFormatting>
        <x14:conditionalFormatting xmlns:xm="http://schemas.microsoft.com/office/excel/2006/main">
          <x14:cfRule type="containsText" priority="9" operator="containsText" id="{D7635E6E-50F3-459F-9BEB-2DAE12E2E90A}">
            <xm:f>NOT(ISERROR(SEARCH($D$146,R105)))</xm:f>
            <xm:f>$D$146</xm:f>
            <x14:dxf>
              <fill>
                <patternFill>
                  <bgColor theme="9" tint="0.39994506668294322"/>
                </patternFill>
              </fill>
            </x14:dxf>
          </x14:cfRule>
          <x14:cfRule type="containsText" priority="10" operator="containsText" id="{C684EAA8-F482-4FAC-B826-1909D6299DA2}">
            <xm:f>NOT(ISERROR(SEARCH($D$145,R105)))</xm:f>
            <xm:f>$D$145</xm:f>
            <x14:dxf>
              <fill>
                <patternFill>
                  <bgColor theme="0"/>
                </patternFill>
              </fill>
            </x14:dxf>
          </x14:cfRule>
          <xm:sqref>R105:R106</xm:sqref>
        </x14:conditionalFormatting>
        <x14:conditionalFormatting xmlns:xm="http://schemas.microsoft.com/office/excel/2006/main">
          <x14:cfRule type="containsText" priority="7" operator="containsText" id="{6C97BC59-55F8-4EF4-8911-1B8172FB794C}">
            <xm:f>NOT(ISERROR(SEARCH($D$146,R109)))</xm:f>
            <xm:f>$D$146</xm:f>
            <x14:dxf>
              <fill>
                <patternFill>
                  <bgColor theme="9" tint="0.39994506668294322"/>
                </patternFill>
              </fill>
            </x14:dxf>
          </x14:cfRule>
          <x14:cfRule type="containsText" priority="8" operator="containsText" id="{055A0E56-7651-4A96-A628-0A7A619B3ED4}">
            <xm:f>NOT(ISERROR(SEARCH($D$145,R109)))</xm:f>
            <xm:f>$D$145</xm:f>
            <x14:dxf>
              <fill>
                <patternFill>
                  <bgColor theme="0"/>
                </patternFill>
              </fill>
            </x14:dxf>
          </x14:cfRule>
          <xm:sqref>R109:R1048576</xm:sqref>
        </x14:conditionalFormatting>
      </x14:conditionalFormatting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R16"/>
  <sheetViews>
    <sheetView showGridLines="0" topLeftCell="A7" zoomScale="55" zoomScaleNormal="55" zoomScaleSheetLayoutView="90" workbookViewId="0">
      <selection activeCell="A42" sqref="A42:XFD42"/>
    </sheetView>
  </sheetViews>
  <sheetFormatPr baseColWidth="10" defaultColWidth="11.42578125" defaultRowHeight="59.25" customHeight="1" x14ac:dyDescent="0.2"/>
  <cols>
    <col min="1" max="1" width="37.85546875" style="304" bestFit="1" customWidth="1"/>
    <col min="2" max="2" width="29.7109375" style="304" bestFit="1" customWidth="1"/>
    <col min="3" max="3" width="29.28515625" style="304" bestFit="1" customWidth="1"/>
    <col min="4" max="4" width="123.7109375" style="304" bestFit="1" customWidth="1"/>
    <col min="5" max="5" width="167.140625" style="304" customWidth="1"/>
    <col min="6" max="6" width="69.7109375" style="304" customWidth="1"/>
    <col min="7" max="7" width="51.5703125" style="304" customWidth="1"/>
    <col min="8" max="8" width="22.28515625" style="304" customWidth="1"/>
    <col min="9" max="9" width="27.85546875" style="304" customWidth="1"/>
    <col min="10" max="11" width="49.7109375" style="304" bestFit="1" customWidth="1"/>
    <col min="12" max="13" width="14.7109375" style="304" customWidth="1"/>
    <col min="14" max="14" width="42.85546875" style="304" customWidth="1"/>
    <col min="15" max="15" width="45.85546875" style="304" customWidth="1"/>
    <col min="16" max="16" width="25.5703125" style="304" customWidth="1"/>
    <col min="17" max="17" width="40" style="304" customWidth="1"/>
    <col min="18" max="18" width="21.28515625" style="304" customWidth="1"/>
    <col min="19" max="16384" width="11.42578125" style="304"/>
  </cols>
  <sheetData>
    <row r="1" spans="1:18" ht="59.25" hidden="1" customHeight="1" x14ac:dyDescent="0.2">
      <c r="A1" s="734"/>
      <c r="B1" s="735"/>
      <c r="C1" s="735"/>
      <c r="D1" s="735"/>
      <c r="E1" s="735"/>
      <c r="F1" s="735"/>
      <c r="G1" s="735"/>
      <c r="H1" s="736"/>
      <c r="Q1" s="304" t="s">
        <v>199</v>
      </c>
      <c r="R1" s="304" t="s">
        <v>1</v>
      </c>
    </row>
    <row r="2" spans="1:18" ht="59.25" hidden="1" customHeight="1" x14ac:dyDescent="0.2">
      <c r="A2" s="739"/>
      <c r="B2" s="740"/>
      <c r="C2" s="740"/>
      <c r="D2" s="740"/>
      <c r="E2" s="740"/>
      <c r="F2" s="740"/>
      <c r="G2" s="740"/>
      <c r="H2" s="741"/>
      <c r="Q2" s="304" t="s">
        <v>102</v>
      </c>
      <c r="R2" s="304" t="s">
        <v>2</v>
      </c>
    </row>
    <row r="3" spans="1:18" ht="59.25" hidden="1" customHeight="1" x14ac:dyDescent="0.2">
      <c r="A3" s="739"/>
      <c r="B3" s="740"/>
      <c r="C3" s="740"/>
      <c r="D3" s="740"/>
      <c r="E3" s="740"/>
      <c r="F3" s="740"/>
      <c r="G3" s="740"/>
      <c r="H3" s="741"/>
      <c r="Q3" s="304" t="s">
        <v>202</v>
      </c>
      <c r="R3" s="304" t="s">
        <v>707</v>
      </c>
    </row>
    <row r="4" spans="1:18" ht="59.25" hidden="1" customHeight="1" x14ac:dyDescent="0.2">
      <c r="A4" s="310"/>
      <c r="B4" s="310"/>
      <c r="C4" s="310"/>
      <c r="D4" s="310"/>
      <c r="E4" s="310"/>
      <c r="F4" s="310"/>
      <c r="G4" s="310"/>
      <c r="H4" s="310"/>
      <c r="Q4" s="304" t="s">
        <v>266</v>
      </c>
      <c r="R4" s="304" t="s">
        <v>708</v>
      </c>
    </row>
    <row r="5" spans="1:18" ht="59.25" hidden="1" customHeight="1" x14ac:dyDescent="0.2">
      <c r="A5" s="310"/>
      <c r="B5" s="310"/>
      <c r="C5" s="310"/>
      <c r="D5" s="310"/>
      <c r="E5" s="310"/>
      <c r="F5" s="310"/>
      <c r="G5" s="310"/>
      <c r="H5" s="310"/>
      <c r="Q5" s="304" t="s">
        <v>201</v>
      </c>
    </row>
    <row r="6" spans="1:18" ht="59.25" hidden="1" customHeight="1" x14ac:dyDescent="0.2">
      <c r="A6" s="310"/>
      <c r="B6" s="310"/>
      <c r="C6" s="310"/>
      <c r="D6" s="310"/>
      <c r="E6" s="310"/>
      <c r="F6" s="310"/>
      <c r="G6" s="310"/>
      <c r="H6" s="310"/>
      <c r="Q6" s="304" t="s">
        <v>4</v>
      </c>
    </row>
    <row r="7" spans="1:18" ht="59.25" customHeight="1" x14ac:dyDescent="0.2">
      <c r="A7" s="241"/>
      <c r="B7" s="241"/>
      <c r="C7" s="241"/>
      <c r="D7" s="241"/>
      <c r="E7" s="230" t="s">
        <v>66</v>
      </c>
      <c r="F7" s="231"/>
      <c r="G7" s="231"/>
      <c r="H7" s="231"/>
      <c r="I7" s="231"/>
      <c r="J7" s="231"/>
      <c r="K7" s="231"/>
      <c r="L7" s="231"/>
      <c r="M7" s="231"/>
      <c r="N7" s="231"/>
      <c r="O7" s="232"/>
      <c r="P7" s="239"/>
      <c r="Q7" s="127"/>
      <c r="R7" s="128"/>
    </row>
    <row r="8" spans="1:18" ht="27" customHeight="1" x14ac:dyDescent="0.2">
      <c r="A8" s="241" t="s">
        <v>1292</v>
      </c>
      <c r="B8" s="241"/>
      <c r="C8" s="241"/>
      <c r="D8" s="241"/>
      <c r="E8" s="241" t="s">
        <v>1293</v>
      </c>
      <c r="F8" s="241"/>
      <c r="G8" s="241"/>
      <c r="H8" s="241"/>
      <c r="I8" s="241"/>
      <c r="J8" s="241"/>
      <c r="K8" s="241"/>
      <c r="L8" s="241"/>
      <c r="M8" s="241"/>
      <c r="N8" s="241"/>
      <c r="O8" s="241"/>
      <c r="P8" s="814" t="s">
        <v>1294</v>
      </c>
      <c r="Q8" s="815"/>
      <c r="R8" s="816"/>
    </row>
    <row r="9" spans="1:18" ht="59.25" customHeight="1" x14ac:dyDescent="0.2">
      <c r="A9" s="245" t="s">
        <v>72</v>
      </c>
      <c r="B9" s="245" t="s">
        <v>73</v>
      </c>
      <c r="C9" s="245" t="s">
        <v>74</v>
      </c>
      <c r="D9" s="245" t="s">
        <v>75</v>
      </c>
      <c r="E9" s="245" t="s">
        <v>76</v>
      </c>
      <c r="F9" s="245" t="s">
        <v>77</v>
      </c>
      <c r="G9" s="245" t="s">
        <v>78</v>
      </c>
      <c r="H9" s="245" t="s">
        <v>79</v>
      </c>
      <c r="I9" s="245" t="s">
        <v>80</v>
      </c>
      <c r="J9" s="245" t="s">
        <v>81</v>
      </c>
      <c r="K9" s="245" t="s">
        <v>82</v>
      </c>
      <c r="L9" s="246" t="s">
        <v>83</v>
      </c>
      <c r="M9" s="246"/>
      <c r="N9" s="246"/>
      <c r="O9" s="246"/>
      <c r="P9" s="246"/>
      <c r="Q9" s="246"/>
      <c r="R9" s="246"/>
    </row>
    <row r="10" spans="1:18" ht="59.25" customHeight="1" x14ac:dyDescent="0.2">
      <c r="A10" s="245"/>
      <c r="B10" s="245"/>
      <c r="C10" s="245"/>
      <c r="D10" s="245"/>
      <c r="E10" s="245"/>
      <c r="F10" s="245"/>
      <c r="G10" s="245"/>
      <c r="H10" s="245"/>
      <c r="I10" s="245"/>
      <c r="J10" s="245"/>
      <c r="K10" s="245"/>
      <c r="L10" s="817" t="s">
        <v>84</v>
      </c>
      <c r="M10" s="817" t="s">
        <v>85</v>
      </c>
      <c r="N10" s="817" t="s">
        <v>86</v>
      </c>
      <c r="O10" s="817" t="s">
        <v>204</v>
      </c>
      <c r="P10" s="817" t="s">
        <v>88</v>
      </c>
      <c r="Q10" s="817" t="s">
        <v>89</v>
      </c>
      <c r="R10" s="818" t="s">
        <v>90</v>
      </c>
    </row>
    <row r="11" spans="1:18" s="825" customFormat="1" ht="170.25" customHeight="1" x14ac:dyDescent="0.25">
      <c r="A11" s="819" t="s">
        <v>1295</v>
      </c>
      <c r="B11" s="819" t="s">
        <v>1296</v>
      </c>
      <c r="C11" s="820">
        <v>1</v>
      </c>
      <c r="D11" s="821" t="s">
        <v>1297</v>
      </c>
      <c r="E11" s="821" t="s">
        <v>1298</v>
      </c>
      <c r="F11" s="821" t="s">
        <v>1299</v>
      </c>
      <c r="G11" s="821" t="s">
        <v>1300</v>
      </c>
      <c r="H11" s="822" t="s">
        <v>893</v>
      </c>
      <c r="I11" s="821" t="s">
        <v>1301</v>
      </c>
      <c r="J11" s="823">
        <v>45483</v>
      </c>
      <c r="K11" s="823">
        <v>45838</v>
      </c>
      <c r="L11" s="823"/>
      <c r="M11" s="823"/>
      <c r="N11" s="823"/>
      <c r="O11" s="824"/>
      <c r="P11" s="824"/>
      <c r="Q11" s="824"/>
      <c r="R11" s="824"/>
    </row>
    <row r="12" spans="1:18" s="825" customFormat="1" ht="84" customHeight="1" x14ac:dyDescent="0.25">
      <c r="A12" s="826"/>
      <c r="B12" s="826"/>
      <c r="C12" s="819">
        <v>2</v>
      </c>
      <c r="D12" s="827" t="s">
        <v>1302</v>
      </c>
      <c r="E12" s="827" t="s">
        <v>1303</v>
      </c>
      <c r="F12" s="828" t="s">
        <v>1304</v>
      </c>
      <c r="G12" s="828" t="s">
        <v>1304</v>
      </c>
      <c r="H12" s="822" t="s">
        <v>893</v>
      </c>
      <c r="I12" s="829" t="s">
        <v>1305</v>
      </c>
      <c r="J12" s="828" t="s">
        <v>1304</v>
      </c>
      <c r="K12" s="828" t="s">
        <v>1304</v>
      </c>
      <c r="L12" s="823"/>
      <c r="M12" s="823"/>
      <c r="N12" s="823"/>
      <c r="O12" s="824"/>
      <c r="P12" s="824"/>
      <c r="Q12" s="824"/>
      <c r="R12" s="824"/>
    </row>
    <row r="13" spans="1:18" s="825" customFormat="1" ht="59.25" customHeight="1" x14ac:dyDescent="0.25">
      <c r="A13" s="830"/>
      <c r="B13" s="830"/>
      <c r="C13" s="830"/>
      <c r="D13" s="831"/>
      <c r="E13" s="831"/>
      <c r="F13" s="828" t="s">
        <v>1306</v>
      </c>
      <c r="G13" s="828" t="s">
        <v>1306</v>
      </c>
      <c r="H13" s="822" t="s">
        <v>893</v>
      </c>
      <c r="I13" s="832"/>
      <c r="J13" s="828" t="s">
        <v>1306</v>
      </c>
      <c r="K13" s="828" t="s">
        <v>1306</v>
      </c>
      <c r="L13" s="823"/>
      <c r="M13" s="823"/>
      <c r="N13" s="823"/>
      <c r="O13" s="824"/>
      <c r="P13" s="824"/>
      <c r="Q13" s="824"/>
      <c r="R13" s="824"/>
    </row>
    <row r="14" spans="1:18" ht="59.25" customHeight="1" x14ac:dyDescent="0.2">
      <c r="P14" s="833"/>
      <c r="Q14" s="834"/>
    </row>
    <row r="15" spans="1:18" ht="59.25" customHeight="1" x14ac:dyDescent="0.2">
      <c r="P15" s="833"/>
      <c r="Q15" s="835"/>
    </row>
    <row r="16" spans="1:18" ht="59.25" customHeight="1" x14ac:dyDescent="0.2">
      <c r="P16" s="833"/>
      <c r="Q16" s="835"/>
    </row>
  </sheetData>
  <mergeCells count="26">
    <mergeCell ref="Q14:Q16"/>
    <mergeCell ref="A11:A13"/>
    <mergeCell ref="B11:B13"/>
    <mergeCell ref="C12:C13"/>
    <mergeCell ref="D12:D13"/>
    <mergeCell ref="E12:E13"/>
    <mergeCell ref="I12:I13"/>
    <mergeCell ref="G9:G10"/>
    <mergeCell ref="H9:H10"/>
    <mergeCell ref="I9:I10"/>
    <mergeCell ref="J9:J10"/>
    <mergeCell ref="K9:K10"/>
    <mergeCell ref="L9:R9"/>
    <mergeCell ref="A9:A10"/>
    <mergeCell ref="B9:B10"/>
    <mergeCell ref="C9:C10"/>
    <mergeCell ref="D9:D10"/>
    <mergeCell ref="E9:E10"/>
    <mergeCell ref="F9:F10"/>
    <mergeCell ref="A1:H3"/>
    <mergeCell ref="A7:D7"/>
    <mergeCell ref="E7:O7"/>
    <mergeCell ref="P7:R7"/>
    <mergeCell ref="A8:D8"/>
    <mergeCell ref="E8:O8"/>
    <mergeCell ref="P8:R8"/>
  </mergeCells>
  <dataValidations count="3">
    <dataValidation type="list" allowBlank="1" showInputMessage="1" showErrorMessage="1" sqref="H14:H1048576">
      <formula1>#REF!</formula1>
    </dataValidation>
    <dataValidation type="list" allowBlank="1" showInputMessage="1" showErrorMessage="1" sqref="P11:P13">
      <formula1>$Q$1:$Q$6</formula1>
    </dataValidation>
    <dataValidation type="list" allowBlank="1" showInputMessage="1" showErrorMessage="1" sqref="R11:R13">
      <formula1>$R$1:$R$2</formula1>
    </dataValidation>
  </dataValidations>
  <hyperlinks>
    <hyperlink ref="F12" location="'UTT 2 - Cartagena'!A1" display="ver: Matriz de adecuaciones Cartagena"/>
    <hyperlink ref="F13" location="'UTT - 9 Popayán'!A1" display="ver: Matriz de adecuaciones Popayán"/>
    <hyperlink ref="G12" location="'UTT 2 - Cartagena'!A1" display="ver: Matriz de adecuaciones Cartagena"/>
    <hyperlink ref="G13" location="'UTT - 9 Popayán'!A1" display="ver: Matriz de adecuaciones Popayán"/>
    <hyperlink ref="J12" location="'UTT 2 - Cartagena'!A1" display="ver: Matriz de adecuaciones Cartagena"/>
    <hyperlink ref="J13" location="'UTT - 9 Popayán'!A1" display="ver: Matriz de adecuaciones Popayán"/>
    <hyperlink ref="K12" location="'UTT 2 - Cartagena'!A1" display="ver: Matriz de adecuaciones Cartagena"/>
    <hyperlink ref="K13" location="'UTT - 9 Popayán'!A1" display="ver: Matriz de adecuaciones Popayán"/>
  </hyperlinks>
  <pageMargins left="0.39370078740157483" right="0.39370078740157483" top="0.39370078740157483" bottom="0.39370078740157483" header="0.31496062992125984" footer="0.31496062992125984"/>
  <pageSetup paperSize="5" scale="70" orientation="landscape" verticalDpi="599"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[11]Hoja1!#REF!</xm:f>
          </x14:formula1>
          <xm:sqref>H11:H13</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I53"/>
  <sheetViews>
    <sheetView zoomScale="85" zoomScaleNormal="85" workbookViewId="0">
      <selection activeCell="A42" sqref="A42:XFD42"/>
    </sheetView>
  </sheetViews>
  <sheetFormatPr baseColWidth="10" defaultColWidth="11.42578125" defaultRowHeight="12.75" x14ac:dyDescent="0.25"/>
  <cols>
    <col min="1" max="1" width="2.140625" style="839" customWidth="1"/>
    <col min="2" max="2" width="5.7109375" style="839" customWidth="1"/>
    <col min="3" max="3" width="20.7109375" style="839" customWidth="1"/>
    <col min="4" max="5" width="35.7109375" style="839" customWidth="1"/>
    <col min="6" max="6" width="40.7109375" style="839" customWidth="1"/>
    <col min="7" max="8" width="25.7109375" style="839" customWidth="1"/>
    <col min="9" max="9" width="24.7109375" style="839" customWidth="1"/>
    <col min="10" max="16384" width="11.42578125" style="839"/>
  </cols>
  <sheetData>
    <row r="1" spans="1:9" ht="13.5" thickBot="1" x14ac:dyDescent="0.3">
      <c r="A1" s="836"/>
      <c r="B1" s="837"/>
      <c r="C1" s="837"/>
      <c r="D1" s="837"/>
      <c r="E1" s="837"/>
      <c r="F1" s="837"/>
      <c r="G1" s="837"/>
      <c r="H1" s="837"/>
      <c r="I1" s="838"/>
    </row>
    <row r="2" spans="1:9" ht="64.150000000000006" customHeight="1" thickBot="1" x14ac:dyDescent="0.3">
      <c r="A2" s="840"/>
      <c r="B2" s="841" t="s">
        <v>1307</v>
      </c>
      <c r="C2" s="842"/>
      <c r="D2" s="842"/>
      <c r="E2" s="842"/>
      <c r="F2" s="842"/>
      <c r="G2" s="842"/>
      <c r="H2" s="842"/>
      <c r="I2" s="843"/>
    </row>
    <row r="3" spans="1:9" ht="15" x14ac:dyDescent="0.25">
      <c r="A3" s="840"/>
      <c r="B3" s="511"/>
      <c r="C3" s="511"/>
      <c r="D3" s="511"/>
      <c r="E3" s="511"/>
      <c r="F3" s="511"/>
      <c r="G3" s="511"/>
      <c r="H3" s="511"/>
      <c r="I3" s="844"/>
    </row>
    <row r="4" spans="1:9" ht="35.450000000000003" customHeight="1" x14ac:dyDescent="0.25">
      <c r="A4" s="840"/>
      <c r="B4" s="845" t="s">
        <v>1308</v>
      </c>
      <c r="C4" s="845"/>
      <c r="D4" s="846" t="s">
        <v>1309</v>
      </c>
      <c r="E4" s="846" t="s">
        <v>1310</v>
      </c>
      <c r="F4" s="847" t="s">
        <v>1311</v>
      </c>
      <c r="G4" s="848"/>
      <c r="H4" s="846" t="s">
        <v>1312</v>
      </c>
      <c r="I4" s="849" t="s">
        <v>1313</v>
      </c>
    </row>
    <row r="5" spans="1:9" ht="126" customHeight="1" x14ac:dyDescent="0.25">
      <c r="A5" s="840"/>
      <c r="B5" s="850" t="s">
        <v>1314</v>
      </c>
      <c r="C5" s="851" t="s">
        <v>1315</v>
      </c>
      <c r="D5" s="851" t="s">
        <v>1316</v>
      </c>
      <c r="E5" s="851" t="s">
        <v>1317</v>
      </c>
      <c r="F5" s="852" t="s">
        <v>1318</v>
      </c>
      <c r="G5" s="853"/>
      <c r="H5" s="854" t="s">
        <v>1319</v>
      </c>
      <c r="I5" s="855">
        <v>45838</v>
      </c>
    </row>
    <row r="6" spans="1:9" ht="99.95" customHeight="1" x14ac:dyDescent="0.25">
      <c r="A6" s="840"/>
      <c r="B6" s="856">
        <v>20.3</v>
      </c>
      <c r="C6" s="856" t="s">
        <v>1320</v>
      </c>
      <c r="D6" s="857" t="s">
        <v>1321</v>
      </c>
      <c r="E6" s="857" t="s">
        <v>1317</v>
      </c>
      <c r="F6" s="858" t="s">
        <v>1322</v>
      </c>
      <c r="G6" s="859"/>
      <c r="H6" s="858" t="s">
        <v>1323</v>
      </c>
      <c r="I6" s="855">
        <v>45838</v>
      </c>
    </row>
    <row r="7" spans="1:9" ht="50.1" customHeight="1" x14ac:dyDescent="0.25">
      <c r="A7" s="840"/>
      <c r="B7" s="860">
        <v>20.399999999999999</v>
      </c>
      <c r="C7" s="861" t="s">
        <v>1324</v>
      </c>
      <c r="D7" s="857" t="s">
        <v>1325</v>
      </c>
      <c r="E7" s="857" t="s">
        <v>1326</v>
      </c>
      <c r="F7" s="862" t="s">
        <v>1327</v>
      </c>
      <c r="G7" s="863"/>
      <c r="H7" s="864" t="s">
        <v>1328</v>
      </c>
      <c r="I7" s="865">
        <v>45838</v>
      </c>
    </row>
    <row r="8" spans="1:9" ht="50.1" customHeight="1" x14ac:dyDescent="0.25">
      <c r="A8" s="840"/>
      <c r="B8" s="860"/>
      <c r="C8" s="861"/>
      <c r="D8" s="857" t="s">
        <v>1329</v>
      </c>
      <c r="E8" s="857" t="s">
        <v>1330</v>
      </c>
      <c r="F8" s="866"/>
      <c r="G8" s="867"/>
      <c r="H8" s="868"/>
      <c r="I8" s="869"/>
    </row>
    <row r="9" spans="1:9" ht="99.95" customHeight="1" x14ac:dyDescent="0.25">
      <c r="A9" s="840"/>
      <c r="B9" s="856">
        <v>39.200000000000003</v>
      </c>
      <c r="C9" s="857" t="s">
        <v>1331</v>
      </c>
      <c r="D9" s="857" t="s">
        <v>1332</v>
      </c>
      <c r="E9" s="857" t="s">
        <v>1333</v>
      </c>
      <c r="F9" s="870" t="s">
        <v>1334</v>
      </c>
      <c r="G9" s="871"/>
      <c r="H9" s="858" t="s">
        <v>1335</v>
      </c>
      <c r="I9" s="855">
        <v>45838</v>
      </c>
    </row>
    <row r="10" spans="1:9" ht="99.95" customHeight="1" x14ac:dyDescent="0.25">
      <c r="A10" s="840"/>
      <c r="B10" s="856">
        <v>41.1</v>
      </c>
      <c r="C10" s="857" t="s">
        <v>1336</v>
      </c>
      <c r="D10" s="857" t="s">
        <v>1337</v>
      </c>
      <c r="E10" s="857" t="s">
        <v>1338</v>
      </c>
      <c r="F10" s="858" t="s">
        <v>1339</v>
      </c>
      <c r="G10" s="859"/>
      <c r="H10" s="858" t="s">
        <v>1340</v>
      </c>
      <c r="I10" s="855">
        <v>45838</v>
      </c>
    </row>
    <row r="11" spans="1:9" ht="42.75" customHeight="1" x14ac:dyDescent="0.25">
      <c r="A11" s="840"/>
      <c r="B11" s="872">
        <v>41.2</v>
      </c>
      <c r="C11" s="873" t="s">
        <v>1341</v>
      </c>
      <c r="D11" s="873" t="s">
        <v>1342</v>
      </c>
      <c r="E11" s="873" t="s">
        <v>1343</v>
      </c>
      <c r="F11" s="862" t="s">
        <v>1344</v>
      </c>
      <c r="G11" s="863"/>
      <c r="H11" s="858" t="s">
        <v>1345</v>
      </c>
      <c r="I11" s="855">
        <v>45838</v>
      </c>
    </row>
    <row r="12" spans="1:9" ht="48.75" customHeight="1" x14ac:dyDescent="0.25">
      <c r="A12" s="840"/>
      <c r="B12" s="874"/>
      <c r="C12" s="875"/>
      <c r="D12" s="875"/>
      <c r="E12" s="875"/>
      <c r="F12" s="866"/>
      <c r="G12" s="867"/>
      <c r="H12" s="858" t="s">
        <v>1346</v>
      </c>
      <c r="I12" s="855">
        <v>45838</v>
      </c>
    </row>
    <row r="13" spans="1:9" ht="99.95" customHeight="1" x14ac:dyDescent="0.25">
      <c r="A13" s="840"/>
      <c r="B13" s="856">
        <v>41.3</v>
      </c>
      <c r="C13" s="857" t="s">
        <v>1347</v>
      </c>
      <c r="D13" s="857" t="s">
        <v>1348</v>
      </c>
      <c r="E13" s="857" t="s">
        <v>1349</v>
      </c>
      <c r="F13" s="870" t="s">
        <v>1350</v>
      </c>
      <c r="G13" s="871"/>
      <c r="H13" s="858" t="s">
        <v>1351</v>
      </c>
      <c r="I13" s="855">
        <v>45838</v>
      </c>
    </row>
    <row r="14" spans="1:9" ht="99.95" customHeight="1" x14ac:dyDescent="0.25">
      <c r="A14" s="840"/>
      <c r="B14" s="856">
        <v>41.5</v>
      </c>
      <c r="C14" s="857" t="s">
        <v>1352</v>
      </c>
      <c r="D14" s="857" t="s">
        <v>1353</v>
      </c>
      <c r="E14" s="857" t="s">
        <v>1354</v>
      </c>
      <c r="F14" s="862" t="s">
        <v>1355</v>
      </c>
      <c r="G14" s="863"/>
      <c r="H14" s="864" t="s">
        <v>1356</v>
      </c>
      <c r="I14" s="865">
        <v>45838</v>
      </c>
    </row>
    <row r="15" spans="1:9" ht="99.95" customHeight="1" x14ac:dyDescent="0.25">
      <c r="A15" s="840"/>
      <c r="B15" s="856">
        <v>45</v>
      </c>
      <c r="C15" s="857" t="s">
        <v>1357</v>
      </c>
      <c r="D15" s="857" t="s">
        <v>1358</v>
      </c>
      <c r="E15" s="857" t="s">
        <v>1359</v>
      </c>
      <c r="F15" s="876"/>
      <c r="G15" s="877"/>
      <c r="H15" s="878"/>
      <c r="I15" s="879"/>
    </row>
    <row r="16" spans="1:9" ht="99.95" customHeight="1" x14ac:dyDescent="0.25">
      <c r="A16" s="840"/>
      <c r="B16" s="856">
        <v>45.4</v>
      </c>
      <c r="C16" s="857" t="s">
        <v>1360</v>
      </c>
      <c r="D16" s="857" t="s">
        <v>1361</v>
      </c>
      <c r="E16" s="857" t="s">
        <v>1362</v>
      </c>
      <c r="F16" s="866"/>
      <c r="G16" s="867"/>
      <c r="H16" s="868"/>
      <c r="I16" s="880"/>
    </row>
    <row r="17" spans="1:9" ht="99.95" customHeight="1" x14ac:dyDescent="0.25">
      <c r="A17" s="840"/>
      <c r="B17" s="856">
        <v>45.6</v>
      </c>
      <c r="C17" s="857" t="s">
        <v>1363</v>
      </c>
      <c r="D17" s="857" t="s">
        <v>1364</v>
      </c>
      <c r="E17" s="857" t="s">
        <v>1365</v>
      </c>
      <c r="F17" s="870" t="s">
        <v>1366</v>
      </c>
      <c r="G17" s="871"/>
      <c r="H17" s="858" t="s">
        <v>1367</v>
      </c>
      <c r="I17" s="855">
        <v>45838</v>
      </c>
    </row>
    <row r="18" spans="1:9" ht="99.95" customHeight="1" x14ac:dyDescent="0.25">
      <c r="A18" s="840"/>
      <c r="B18" s="856" t="s">
        <v>1368</v>
      </c>
      <c r="C18" s="857" t="s">
        <v>1369</v>
      </c>
      <c r="D18" s="857" t="s">
        <v>1370</v>
      </c>
      <c r="E18" s="857" t="s">
        <v>1371</v>
      </c>
      <c r="F18" s="870" t="s">
        <v>1372</v>
      </c>
      <c r="G18" s="871"/>
      <c r="H18" s="881" t="s">
        <v>1373</v>
      </c>
      <c r="I18" s="881" t="s">
        <v>1373</v>
      </c>
    </row>
    <row r="19" spans="1:9" ht="99.95" customHeight="1" x14ac:dyDescent="0.25">
      <c r="A19" s="840"/>
      <c r="B19" s="872">
        <v>45.8</v>
      </c>
      <c r="C19" s="873" t="s">
        <v>1374</v>
      </c>
      <c r="D19" s="857" t="s">
        <v>1375</v>
      </c>
      <c r="E19" s="857" t="s">
        <v>1376</v>
      </c>
      <c r="F19" s="862" t="s">
        <v>1377</v>
      </c>
      <c r="G19" s="863"/>
      <c r="H19" s="864" t="s">
        <v>1356</v>
      </c>
      <c r="I19" s="865">
        <v>45838</v>
      </c>
    </row>
    <row r="20" spans="1:9" ht="99.95" customHeight="1" x14ac:dyDescent="0.25">
      <c r="A20" s="840"/>
      <c r="B20" s="882"/>
      <c r="C20" s="883"/>
      <c r="D20" s="857" t="s">
        <v>1378</v>
      </c>
      <c r="E20" s="857" t="s">
        <v>1379</v>
      </c>
      <c r="F20" s="876"/>
      <c r="G20" s="877"/>
      <c r="H20" s="878"/>
      <c r="I20" s="879"/>
    </row>
    <row r="21" spans="1:9" ht="99.95" customHeight="1" x14ac:dyDescent="0.25">
      <c r="A21" s="840"/>
      <c r="B21" s="882"/>
      <c r="C21" s="883"/>
      <c r="D21" s="857" t="s">
        <v>1380</v>
      </c>
      <c r="E21" s="857" t="s">
        <v>1381</v>
      </c>
      <c r="F21" s="876"/>
      <c r="G21" s="877"/>
      <c r="H21" s="878"/>
      <c r="I21" s="879"/>
    </row>
    <row r="22" spans="1:9" ht="99.95" customHeight="1" x14ac:dyDescent="0.25">
      <c r="A22" s="840"/>
      <c r="B22" s="882"/>
      <c r="C22" s="883"/>
      <c r="D22" s="857" t="s">
        <v>1382</v>
      </c>
      <c r="E22" s="857" t="s">
        <v>1383</v>
      </c>
      <c r="F22" s="876"/>
      <c r="G22" s="877"/>
      <c r="H22" s="878"/>
      <c r="I22" s="879"/>
    </row>
    <row r="23" spans="1:9" ht="99.95" customHeight="1" x14ac:dyDescent="0.25">
      <c r="A23" s="840"/>
      <c r="B23" s="874"/>
      <c r="C23" s="875"/>
      <c r="D23" s="857" t="s">
        <v>1384</v>
      </c>
      <c r="E23" s="857" t="s">
        <v>1385</v>
      </c>
      <c r="F23" s="876"/>
      <c r="G23" s="877"/>
      <c r="H23" s="878"/>
      <c r="I23" s="879"/>
    </row>
    <row r="24" spans="1:9" ht="99.95" customHeight="1" x14ac:dyDescent="0.25">
      <c r="A24" s="840"/>
      <c r="B24" s="872" t="s">
        <v>1386</v>
      </c>
      <c r="C24" s="873" t="s">
        <v>1387</v>
      </c>
      <c r="D24" s="857" t="s">
        <v>1388</v>
      </c>
      <c r="E24" s="873" t="s">
        <v>1389</v>
      </c>
      <c r="F24" s="876"/>
      <c r="G24" s="877"/>
      <c r="H24" s="878"/>
      <c r="I24" s="879"/>
    </row>
    <row r="25" spans="1:9" ht="99.95" customHeight="1" x14ac:dyDescent="0.25">
      <c r="A25" s="840"/>
      <c r="B25" s="874"/>
      <c r="C25" s="875"/>
      <c r="D25" s="857" t="s">
        <v>1390</v>
      </c>
      <c r="E25" s="875"/>
      <c r="F25" s="876"/>
      <c r="G25" s="877"/>
      <c r="H25" s="878"/>
      <c r="I25" s="879"/>
    </row>
    <row r="26" spans="1:9" ht="38.25" x14ac:dyDescent="0.25">
      <c r="A26" s="840"/>
      <c r="B26" s="872" t="s">
        <v>1391</v>
      </c>
      <c r="C26" s="873" t="s">
        <v>1392</v>
      </c>
      <c r="D26" s="857" t="s">
        <v>1393</v>
      </c>
      <c r="E26" s="873" t="s">
        <v>1394</v>
      </c>
      <c r="F26" s="876"/>
      <c r="G26" s="877"/>
      <c r="H26" s="878"/>
      <c r="I26" s="879"/>
    </row>
    <row r="27" spans="1:9" ht="63" customHeight="1" x14ac:dyDescent="0.25">
      <c r="A27" s="840"/>
      <c r="B27" s="874"/>
      <c r="C27" s="875"/>
      <c r="D27" s="857" t="s">
        <v>1390</v>
      </c>
      <c r="E27" s="875"/>
      <c r="F27" s="876"/>
      <c r="G27" s="877"/>
      <c r="H27" s="878"/>
      <c r="I27" s="879"/>
    </row>
    <row r="28" spans="1:9" ht="99.95" customHeight="1" x14ac:dyDescent="0.25">
      <c r="A28" s="840"/>
      <c r="B28" s="884">
        <v>45.9</v>
      </c>
      <c r="C28" s="885" t="s">
        <v>1395</v>
      </c>
      <c r="D28" s="857" t="s">
        <v>1396</v>
      </c>
      <c r="E28" s="885" t="s">
        <v>1397</v>
      </c>
      <c r="F28" s="876"/>
      <c r="G28" s="877"/>
      <c r="H28" s="878"/>
      <c r="I28" s="879"/>
    </row>
    <row r="29" spans="1:9" ht="99.95" customHeight="1" x14ac:dyDescent="0.25">
      <c r="A29" s="840"/>
      <c r="B29" s="872" t="s">
        <v>1398</v>
      </c>
      <c r="C29" s="873" t="s">
        <v>1399</v>
      </c>
      <c r="D29" s="857" t="s">
        <v>1400</v>
      </c>
      <c r="E29" s="885" t="s">
        <v>1401</v>
      </c>
      <c r="F29" s="876"/>
      <c r="G29" s="877"/>
      <c r="H29" s="878"/>
      <c r="I29" s="879"/>
    </row>
    <row r="30" spans="1:9" ht="99.95" customHeight="1" x14ac:dyDescent="0.25">
      <c r="A30" s="840"/>
      <c r="B30" s="882"/>
      <c r="C30" s="883"/>
      <c r="D30" s="857" t="s">
        <v>1402</v>
      </c>
      <c r="E30" s="873" t="s">
        <v>1403</v>
      </c>
      <c r="F30" s="876"/>
      <c r="G30" s="877"/>
      <c r="H30" s="878"/>
      <c r="I30" s="879"/>
    </row>
    <row r="31" spans="1:9" ht="99.95" customHeight="1" x14ac:dyDescent="0.25">
      <c r="A31" s="840"/>
      <c r="B31" s="882"/>
      <c r="C31" s="883"/>
      <c r="D31" s="857" t="s">
        <v>1404</v>
      </c>
      <c r="E31" s="875"/>
      <c r="F31" s="876"/>
      <c r="G31" s="877"/>
      <c r="H31" s="878"/>
      <c r="I31" s="879"/>
    </row>
    <row r="32" spans="1:9" ht="99.95" customHeight="1" x14ac:dyDescent="0.25">
      <c r="A32" s="840"/>
      <c r="B32" s="874"/>
      <c r="C32" s="875"/>
      <c r="D32" s="857" t="s">
        <v>1405</v>
      </c>
      <c r="E32" s="885" t="s">
        <v>1406</v>
      </c>
      <c r="F32" s="866"/>
      <c r="G32" s="867"/>
      <c r="H32" s="868"/>
      <c r="I32" s="880"/>
    </row>
    <row r="33" spans="1:9" ht="99.95" customHeight="1" x14ac:dyDescent="0.25">
      <c r="A33" s="840"/>
      <c r="B33" s="856">
        <v>24.4</v>
      </c>
      <c r="C33" s="857" t="s">
        <v>1407</v>
      </c>
      <c r="D33" s="857" t="s">
        <v>1408</v>
      </c>
      <c r="E33" s="857" t="s">
        <v>1409</v>
      </c>
      <c r="F33" s="864" t="s">
        <v>1410</v>
      </c>
      <c r="G33" s="859"/>
      <c r="H33" s="859" t="s">
        <v>1373</v>
      </c>
      <c r="I33" s="886" t="s">
        <v>1373</v>
      </c>
    </row>
    <row r="34" spans="1:9" ht="99.95" customHeight="1" x14ac:dyDescent="0.25">
      <c r="A34" s="840"/>
      <c r="B34" s="856" t="s">
        <v>1411</v>
      </c>
      <c r="C34" s="856" t="s">
        <v>1412</v>
      </c>
      <c r="D34" s="857" t="s">
        <v>1413</v>
      </c>
      <c r="E34" s="857" t="s">
        <v>1414</v>
      </c>
      <c r="F34" s="868"/>
      <c r="G34" s="859"/>
      <c r="H34" s="859" t="s">
        <v>1373</v>
      </c>
      <c r="I34" s="886" t="s">
        <v>1373</v>
      </c>
    </row>
    <row r="35" spans="1:9" ht="99.95" customHeight="1" thickBot="1" x14ac:dyDescent="0.3">
      <c r="A35" s="840"/>
      <c r="B35" s="850">
        <v>24.5</v>
      </c>
      <c r="C35" s="851" t="s">
        <v>1415</v>
      </c>
      <c r="D35" s="851" t="s">
        <v>1416</v>
      </c>
      <c r="E35" s="851" t="s">
        <v>1417</v>
      </c>
      <c r="F35" s="852" t="s">
        <v>1418</v>
      </c>
      <c r="G35" s="853"/>
      <c r="H35" s="852" t="s">
        <v>1419</v>
      </c>
      <c r="I35" s="855">
        <v>45838</v>
      </c>
    </row>
    <row r="36" spans="1:9" ht="99.95" customHeight="1" thickBot="1" x14ac:dyDescent="0.3">
      <c r="A36" s="887" t="s">
        <v>1420</v>
      </c>
      <c r="B36" s="888"/>
      <c r="C36" s="888"/>
      <c r="D36" s="888"/>
      <c r="E36" s="888"/>
      <c r="F36" s="888"/>
      <c r="G36" s="888"/>
      <c r="H36" s="888"/>
      <c r="I36" s="889"/>
    </row>
    <row r="37" spans="1:9" ht="99.95" customHeight="1" x14ac:dyDescent="0.25"/>
    <row r="38" spans="1:9" ht="99.95" customHeight="1" x14ac:dyDescent="0.25"/>
    <row r="39" spans="1:9" ht="99.95" customHeight="1" x14ac:dyDescent="0.25"/>
    <row r="40" spans="1:9" ht="99.95" customHeight="1" x14ac:dyDescent="0.25"/>
    <row r="41" spans="1:9" ht="99.95" customHeight="1" x14ac:dyDescent="0.25"/>
    <row r="42" spans="1:9" ht="99.95" customHeight="1" x14ac:dyDescent="0.25"/>
    <row r="43" spans="1:9" ht="99.95" customHeight="1" x14ac:dyDescent="0.25"/>
    <row r="44" spans="1:9" ht="99.95" customHeight="1" x14ac:dyDescent="0.25"/>
    <row r="45" spans="1:9" ht="99.95" customHeight="1" x14ac:dyDescent="0.25"/>
    <row r="46" spans="1:9" ht="99.95" customHeight="1" x14ac:dyDescent="0.25"/>
    <row r="47" spans="1:9" ht="99.95" customHeight="1" x14ac:dyDescent="0.25"/>
    <row r="48" spans="1:9" ht="50.1" customHeight="1" x14ac:dyDescent="0.25"/>
    <row r="49" ht="50.1" customHeight="1" x14ac:dyDescent="0.25"/>
    <row r="50" ht="50.1" customHeight="1" x14ac:dyDescent="0.25"/>
    <row r="51" ht="50.1" customHeight="1" x14ac:dyDescent="0.25"/>
    <row r="52" ht="50.1" customHeight="1" x14ac:dyDescent="0.25"/>
    <row r="53" ht="50.1" customHeight="1" x14ac:dyDescent="0.25"/>
  </sheetData>
  <mergeCells count="36">
    <mergeCell ref="E26:E27"/>
    <mergeCell ref="B29:B32"/>
    <mergeCell ref="C29:C32"/>
    <mergeCell ref="E30:E31"/>
    <mergeCell ref="F33:F34"/>
    <mergeCell ref="A36:I36"/>
    <mergeCell ref="B19:B23"/>
    <mergeCell ref="C19:C23"/>
    <mergeCell ref="F19:G32"/>
    <mergeCell ref="H19:H32"/>
    <mergeCell ref="I19:I32"/>
    <mergeCell ref="B24:B25"/>
    <mergeCell ref="C24:C25"/>
    <mergeCell ref="E24:E25"/>
    <mergeCell ref="B26:B27"/>
    <mergeCell ref="C26:C27"/>
    <mergeCell ref="F13:G13"/>
    <mergeCell ref="F14:G16"/>
    <mergeCell ref="H14:H16"/>
    <mergeCell ref="I14:I16"/>
    <mergeCell ref="F17:G17"/>
    <mergeCell ref="F18:G18"/>
    <mergeCell ref="F9:G9"/>
    <mergeCell ref="B11:B12"/>
    <mergeCell ref="C11:C12"/>
    <mergeCell ref="D11:D12"/>
    <mergeCell ref="E11:E12"/>
    <mergeCell ref="F11:G12"/>
    <mergeCell ref="B2:I2"/>
    <mergeCell ref="B4:C4"/>
    <mergeCell ref="F4:G4"/>
    <mergeCell ref="B7:B8"/>
    <mergeCell ref="C7:C8"/>
    <mergeCell ref="F7:G8"/>
    <mergeCell ref="H7:H8"/>
    <mergeCell ref="I7:I8"/>
  </mergeCells>
  <pageMargins left="0.7" right="0.7" top="0.75" bottom="0.75" header="0.3" footer="0.3"/>
  <pageSetup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I62"/>
  <sheetViews>
    <sheetView zoomScale="45" zoomScaleNormal="70" workbookViewId="0">
      <selection activeCell="A42" sqref="A42:XFD42"/>
    </sheetView>
  </sheetViews>
  <sheetFormatPr baseColWidth="10" defaultColWidth="11.42578125" defaultRowHeight="12.75" x14ac:dyDescent="0.25"/>
  <cols>
    <col min="1" max="1" width="2.140625" style="839" customWidth="1"/>
    <col min="2" max="2" width="5.7109375" style="839" customWidth="1"/>
    <col min="3" max="3" width="21.28515625" style="839" customWidth="1"/>
    <col min="4" max="5" width="35.7109375" style="839" customWidth="1"/>
    <col min="6" max="6" width="40.7109375" style="839" customWidth="1"/>
    <col min="7" max="8" width="25.7109375" style="839" customWidth="1"/>
    <col min="9" max="9" width="20.7109375" style="839" customWidth="1"/>
    <col min="10" max="16384" width="11.42578125" style="839"/>
  </cols>
  <sheetData>
    <row r="1" spans="1:9" ht="13.5" thickBot="1" x14ac:dyDescent="0.3">
      <c r="A1" s="836"/>
      <c r="B1" s="837"/>
      <c r="C1" s="837"/>
      <c r="D1" s="837"/>
      <c r="E1" s="837"/>
      <c r="F1" s="837"/>
      <c r="G1" s="837"/>
      <c r="H1" s="837"/>
      <c r="I1" s="838"/>
    </row>
    <row r="2" spans="1:9" ht="34.9" customHeight="1" thickBot="1" x14ac:dyDescent="0.3">
      <c r="A2" s="840"/>
      <c r="B2" s="841" t="s">
        <v>1421</v>
      </c>
      <c r="C2" s="842"/>
      <c r="D2" s="842"/>
      <c r="E2" s="842"/>
      <c r="F2" s="842"/>
      <c r="G2" s="842"/>
      <c r="H2" s="842"/>
      <c r="I2" s="843"/>
    </row>
    <row r="3" spans="1:9" ht="15" x14ac:dyDescent="0.25">
      <c r="A3" s="840"/>
      <c r="B3" s="511"/>
      <c r="C3" s="511"/>
      <c r="D3" s="511"/>
      <c r="E3" s="511"/>
      <c r="F3" s="511"/>
      <c r="G3" s="511"/>
      <c r="H3" s="511"/>
      <c r="I3" s="844"/>
    </row>
    <row r="4" spans="1:9" ht="33.6" customHeight="1" x14ac:dyDescent="0.25">
      <c r="A4" s="840"/>
      <c r="B4" s="845" t="s">
        <v>1308</v>
      </c>
      <c r="C4" s="845"/>
      <c r="D4" s="846" t="s">
        <v>1309</v>
      </c>
      <c r="E4" s="846" t="s">
        <v>1310</v>
      </c>
      <c r="F4" s="845" t="s">
        <v>1311</v>
      </c>
      <c r="G4" s="845"/>
      <c r="H4" s="846" t="s">
        <v>1312</v>
      </c>
      <c r="I4" s="849" t="s">
        <v>1313</v>
      </c>
    </row>
    <row r="5" spans="1:9" ht="50.1" customHeight="1" x14ac:dyDescent="0.25">
      <c r="A5" s="840"/>
      <c r="B5" s="872" t="s">
        <v>1314</v>
      </c>
      <c r="C5" s="873" t="s">
        <v>1315</v>
      </c>
      <c r="D5" s="857" t="s">
        <v>1422</v>
      </c>
      <c r="E5" s="857" t="s">
        <v>1423</v>
      </c>
      <c r="F5" s="870" t="s">
        <v>1424</v>
      </c>
      <c r="G5" s="871"/>
      <c r="H5" s="854" t="s">
        <v>1373</v>
      </c>
      <c r="I5" s="890" t="s">
        <v>1373</v>
      </c>
    </row>
    <row r="6" spans="1:9" ht="50.1" customHeight="1" x14ac:dyDescent="0.25">
      <c r="A6" s="840"/>
      <c r="B6" s="874"/>
      <c r="C6" s="875"/>
      <c r="D6" s="857" t="s">
        <v>1316</v>
      </c>
      <c r="E6" s="857" t="s">
        <v>1425</v>
      </c>
      <c r="F6" s="870" t="s">
        <v>1426</v>
      </c>
      <c r="G6" s="871"/>
      <c r="H6" s="858" t="s">
        <v>1427</v>
      </c>
      <c r="I6" s="855">
        <v>45838</v>
      </c>
    </row>
    <row r="7" spans="1:9" ht="99.95" customHeight="1" x14ac:dyDescent="0.25">
      <c r="A7" s="840"/>
      <c r="B7" s="872">
        <v>9</v>
      </c>
      <c r="C7" s="873" t="s">
        <v>1428</v>
      </c>
      <c r="D7" s="857" t="s">
        <v>1429</v>
      </c>
      <c r="E7" s="857" t="s">
        <v>1430</v>
      </c>
      <c r="F7" s="870" t="s">
        <v>1431</v>
      </c>
      <c r="G7" s="871"/>
      <c r="H7" s="854" t="s">
        <v>1373</v>
      </c>
      <c r="I7" s="890" t="s">
        <v>1373</v>
      </c>
    </row>
    <row r="8" spans="1:9" ht="99.95" customHeight="1" x14ac:dyDescent="0.25">
      <c r="A8" s="840"/>
      <c r="B8" s="874"/>
      <c r="C8" s="875"/>
      <c r="D8" s="857" t="s">
        <v>1432</v>
      </c>
      <c r="E8" s="857" t="s">
        <v>1433</v>
      </c>
      <c r="F8" s="870" t="s">
        <v>1431</v>
      </c>
      <c r="G8" s="871"/>
      <c r="H8" s="854" t="s">
        <v>1373</v>
      </c>
      <c r="I8" s="890" t="s">
        <v>1373</v>
      </c>
    </row>
    <row r="9" spans="1:9" ht="50.1" customHeight="1" x14ac:dyDescent="0.25">
      <c r="A9" s="840"/>
      <c r="B9" s="872" t="s">
        <v>1434</v>
      </c>
      <c r="C9" s="873" t="s">
        <v>1435</v>
      </c>
      <c r="D9" s="857" t="s">
        <v>1436</v>
      </c>
      <c r="E9" s="857" t="s">
        <v>1433</v>
      </c>
      <c r="F9" s="862" t="s">
        <v>1437</v>
      </c>
      <c r="G9" s="863"/>
      <c r="H9" s="864" t="s">
        <v>1373</v>
      </c>
      <c r="I9" s="865" t="s">
        <v>1373</v>
      </c>
    </row>
    <row r="10" spans="1:9" ht="50.1" customHeight="1" x14ac:dyDescent="0.25">
      <c r="A10" s="840"/>
      <c r="B10" s="874"/>
      <c r="C10" s="875"/>
      <c r="D10" s="857" t="s">
        <v>1438</v>
      </c>
      <c r="E10" s="857" t="s">
        <v>1439</v>
      </c>
      <c r="F10" s="866"/>
      <c r="G10" s="867"/>
      <c r="H10" s="868"/>
      <c r="I10" s="880"/>
    </row>
    <row r="11" spans="1:9" ht="50.1" customHeight="1" x14ac:dyDescent="0.25">
      <c r="A11" s="840"/>
      <c r="B11" s="856" t="s">
        <v>1440</v>
      </c>
      <c r="C11" s="857" t="s">
        <v>1441</v>
      </c>
      <c r="D11" s="857" t="s">
        <v>1442</v>
      </c>
      <c r="E11" s="857" t="s">
        <v>1443</v>
      </c>
      <c r="F11" s="870" t="s">
        <v>1444</v>
      </c>
      <c r="G11" s="871"/>
      <c r="H11" s="852" t="s">
        <v>1445</v>
      </c>
      <c r="I11" s="855">
        <v>45838</v>
      </c>
    </row>
    <row r="12" spans="1:9" ht="99.95" customHeight="1" x14ac:dyDescent="0.25">
      <c r="A12" s="840"/>
      <c r="B12" s="872">
        <v>9</v>
      </c>
      <c r="C12" s="873" t="s">
        <v>1428</v>
      </c>
      <c r="D12" s="857" t="s">
        <v>1446</v>
      </c>
      <c r="E12" s="857" t="s">
        <v>1447</v>
      </c>
      <c r="F12" s="870" t="s">
        <v>1448</v>
      </c>
      <c r="G12" s="871"/>
      <c r="H12" s="858" t="s">
        <v>1373</v>
      </c>
      <c r="I12" s="881" t="s">
        <v>1373</v>
      </c>
    </row>
    <row r="13" spans="1:9" ht="50.1" customHeight="1" x14ac:dyDescent="0.25">
      <c r="A13" s="840"/>
      <c r="B13" s="882"/>
      <c r="C13" s="883"/>
      <c r="D13" s="857" t="s">
        <v>1449</v>
      </c>
      <c r="E13" s="857" t="s">
        <v>1450</v>
      </c>
      <c r="F13" s="870" t="s">
        <v>1451</v>
      </c>
      <c r="G13" s="871"/>
      <c r="H13" s="858" t="s">
        <v>1373</v>
      </c>
      <c r="I13" s="881" t="s">
        <v>1373</v>
      </c>
    </row>
    <row r="14" spans="1:9" ht="99.95" customHeight="1" x14ac:dyDescent="0.25">
      <c r="A14" s="840"/>
      <c r="B14" s="882"/>
      <c r="C14" s="883"/>
      <c r="D14" s="857" t="s">
        <v>1452</v>
      </c>
      <c r="E14" s="857" t="s">
        <v>1453</v>
      </c>
      <c r="F14" s="870" t="s">
        <v>1454</v>
      </c>
      <c r="G14" s="871"/>
      <c r="H14" s="858" t="s">
        <v>1373</v>
      </c>
      <c r="I14" s="881" t="s">
        <v>1373</v>
      </c>
    </row>
    <row r="15" spans="1:9" ht="99.95" customHeight="1" x14ac:dyDescent="0.25">
      <c r="A15" s="840"/>
      <c r="B15" s="874"/>
      <c r="C15" s="875"/>
      <c r="D15" s="857" t="s">
        <v>1455</v>
      </c>
      <c r="E15" s="857" t="s">
        <v>1456</v>
      </c>
      <c r="F15" s="870" t="s">
        <v>1454</v>
      </c>
      <c r="G15" s="871"/>
      <c r="H15" s="858" t="s">
        <v>1373</v>
      </c>
      <c r="I15" s="881" t="s">
        <v>1373</v>
      </c>
    </row>
    <row r="16" spans="1:9" ht="99.95" customHeight="1" x14ac:dyDescent="0.25">
      <c r="A16" s="840"/>
      <c r="B16" s="884">
        <v>20.100000000000001</v>
      </c>
      <c r="C16" s="885" t="s">
        <v>1457</v>
      </c>
      <c r="D16" s="857" t="s">
        <v>1458</v>
      </c>
      <c r="E16" s="857" t="s">
        <v>1459</v>
      </c>
      <c r="F16" s="870" t="s">
        <v>1377</v>
      </c>
      <c r="G16" s="871"/>
      <c r="H16" s="858" t="s">
        <v>1356</v>
      </c>
      <c r="I16" s="855">
        <v>45838</v>
      </c>
    </row>
    <row r="17" spans="1:9" ht="99.95" customHeight="1" x14ac:dyDescent="0.25">
      <c r="A17" s="840"/>
      <c r="B17" s="856">
        <v>41</v>
      </c>
      <c r="C17" s="857" t="s">
        <v>1460</v>
      </c>
      <c r="D17" s="857" t="s">
        <v>1337</v>
      </c>
      <c r="E17" s="857" t="s">
        <v>1461</v>
      </c>
      <c r="F17" s="858" t="s">
        <v>1462</v>
      </c>
      <c r="G17" s="859"/>
      <c r="H17" s="858" t="s">
        <v>1419</v>
      </c>
      <c r="I17" s="855">
        <v>45838</v>
      </c>
    </row>
    <row r="18" spans="1:9" ht="50.1" customHeight="1" x14ac:dyDescent="0.25">
      <c r="A18" s="840"/>
      <c r="B18" s="872">
        <v>41.2</v>
      </c>
      <c r="C18" s="873" t="s">
        <v>1463</v>
      </c>
      <c r="D18" s="857" t="s">
        <v>1464</v>
      </c>
      <c r="E18" s="857" t="s">
        <v>1465</v>
      </c>
      <c r="F18" s="870" t="s">
        <v>1466</v>
      </c>
      <c r="G18" s="871"/>
      <c r="H18" s="858" t="s">
        <v>1467</v>
      </c>
      <c r="I18" s="855">
        <v>45838</v>
      </c>
    </row>
    <row r="19" spans="1:9" ht="50.1" customHeight="1" x14ac:dyDescent="0.25">
      <c r="A19" s="840"/>
      <c r="B19" s="874"/>
      <c r="C19" s="875"/>
      <c r="D19" s="857" t="s">
        <v>1468</v>
      </c>
      <c r="E19" s="857" t="s">
        <v>1469</v>
      </c>
      <c r="F19" s="870" t="s">
        <v>1470</v>
      </c>
      <c r="G19" s="871"/>
      <c r="H19" s="859" t="s">
        <v>1373</v>
      </c>
      <c r="I19" s="886" t="s">
        <v>1373</v>
      </c>
    </row>
    <row r="20" spans="1:9" ht="99.95" customHeight="1" x14ac:dyDescent="0.25">
      <c r="A20" s="840"/>
      <c r="B20" s="856">
        <v>41.3</v>
      </c>
      <c r="C20" s="857" t="s">
        <v>1347</v>
      </c>
      <c r="D20" s="857" t="s">
        <v>1348</v>
      </c>
      <c r="E20" s="857" t="s">
        <v>1471</v>
      </c>
      <c r="F20" s="870" t="s">
        <v>1472</v>
      </c>
      <c r="G20" s="871"/>
      <c r="H20" s="858" t="s">
        <v>1473</v>
      </c>
      <c r="I20" s="855">
        <v>45838</v>
      </c>
    </row>
    <row r="21" spans="1:9" ht="99.95" customHeight="1" x14ac:dyDescent="0.25">
      <c r="A21" s="840"/>
      <c r="B21" s="856">
        <v>41.5</v>
      </c>
      <c r="C21" s="857" t="s">
        <v>1474</v>
      </c>
      <c r="D21" s="857" t="s">
        <v>1353</v>
      </c>
      <c r="E21" s="857" t="s">
        <v>1354</v>
      </c>
      <c r="F21" s="862" t="s">
        <v>1377</v>
      </c>
      <c r="G21" s="863"/>
      <c r="H21" s="864" t="s">
        <v>1356</v>
      </c>
      <c r="I21" s="865">
        <v>45838</v>
      </c>
    </row>
    <row r="22" spans="1:9" ht="99.95" customHeight="1" x14ac:dyDescent="0.25">
      <c r="A22" s="840"/>
      <c r="B22" s="856">
        <v>45</v>
      </c>
      <c r="C22" s="857" t="s">
        <v>1475</v>
      </c>
      <c r="D22" s="857" t="s">
        <v>1358</v>
      </c>
      <c r="E22" s="857" t="s">
        <v>1476</v>
      </c>
      <c r="F22" s="876"/>
      <c r="G22" s="877"/>
      <c r="H22" s="878"/>
      <c r="I22" s="879"/>
    </row>
    <row r="23" spans="1:9" ht="99.95" customHeight="1" x14ac:dyDescent="0.25">
      <c r="A23" s="840"/>
      <c r="B23" s="856" t="s">
        <v>1477</v>
      </c>
      <c r="C23" s="857" t="s">
        <v>1478</v>
      </c>
      <c r="D23" s="857" t="s">
        <v>1479</v>
      </c>
      <c r="E23" s="857" t="s">
        <v>1480</v>
      </c>
      <c r="F23" s="876"/>
      <c r="G23" s="877"/>
      <c r="H23" s="878"/>
      <c r="I23" s="879"/>
    </row>
    <row r="24" spans="1:9" ht="99.95" customHeight="1" x14ac:dyDescent="0.25">
      <c r="A24" s="840"/>
      <c r="B24" s="872" t="s">
        <v>1481</v>
      </c>
      <c r="C24" s="873" t="s">
        <v>1482</v>
      </c>
      <c r="D24" s="857" t="s">
        <v>1483</v>
      </c>
      <c r="E24" s="873" t="s">
        <v>1484</v>
      </c>
      <c r="F24" s="876"/>
      <c r="G24" s="877"/>
      <c r="H24" s="878"/>
      <c r="I24" s="879"/>
    </row>
    <row r="25" spans="1:9" ht="99.95" customHeight="1" x14ac:dyDescent="0.25">
      <c r="A25" s="840"/>
      <c r="B25" s="882"/>
      <c r="C25" s="883"/>
      <c r="D25" s="857" t="s">
        <v>1485</v>
      </c>
      <c r="E25" s="883"/>
      <c r="F25" s="876"/>
      <c r="G25" s="877"/>
      <c r="H25" s="878"/>
      <c r="I25" s="879"/>
    </row>
    <row r="26" spans="1:9" ht="99.95" customHeight="1" x14ac:dyDescent="0.25">
      <c r="A26" s="840"/>
      <c r="B26" s="874"/>
      <c r="C26" s="875"/>
      <c r="D26" s="857" t="s">
        <v>1486</v>
      </c>
      <c r="E26" s="875"/>
      <c r="F26" s="876"/>
      <c r="G26" s="877"/>
      <c r="H26" s="878"/>
      <c r="I26" s="879"/>
    </row>
    <row r="27" spans="1:9" ht="99.95" customHeight="1" x14ac:dyDescent="0.25">
      <c r="A27" s="840"/>
      <c r="B27" s="884" t="s">
        <v>1487</v>
      </c>
      <c r="C27" s="885" t="s">
        <v>1488</v>
      </c>
      <c r="D27" s="857" t="s">
        <v>1489</v>
      </c>
      <c r="E27" s="885" t="s">
        <v>1490</v>
      </c>
      <c r="F27" s="876"/>
      <c r="G27" s="877"/>
      <c r="H27" s="878"/>
      <c r="I27" s="879"/>
    </row>
    <row r="28" spans="1:9" ht="99.95" customHeight="1" x14ac:dyDescent="0.25">
      <c r="A28" s="840"/>
      <c r="B28" s="872">
        <v>45.8</v>
      </c>
      <c r="C28" s="873" t="s">
        <v>1374</v>
      </c>
      <c r="D28" s="857" t="s">
        <v>1491</v>
      </c>
      <c r="E28" s="885" t="s">
        <v>1376</v>
      </c>
      <c r="F28" s="876"/>
      <c r="G28" s="877"/>
      <c r="H28" s="878"/>
      <c r="I28" s="879"/>
    </row>
    <row r="29" spans="1:9" ht="99.95" customHeight="1" x14ac:dyDescent="0.25">
      <c r="A29" s="840"/>
      <c r="B29" s="882"/>
      <c r="C29" s="883"/>
      <c r="D29" s="857" t="s">
        <v>1492</v>
      </c>
      <c r="E29" s="885" t="s">
        <v>1379</v>
      </c>
      <c r="F29" s="876"/>
      <c r="G29" s="877"/>
      <c r="H29" s="878"/>
      <c r="I29" s="879"/>
    </row>
    <row r="30" spans="1:9" ht="99.95" customHeight="1" x14ac:dyDescent="0.25">
      <c r="A30" s="840"/>
      <c r="B30" s="882"/>
      <c r="C30" s="883"/>
      <c r="D30" s="857" t="s">
        <v>1380</v>
      </c>
      <c r="E30" s="885" t="s">
        <v>1381</v>
      </c>
      <c r="F30" s="876"/>
      <c r="G30" s="877"/>
      <c r="H30" s="878"/>
      <c r="I30" s="879"/>
    </row>
    <row r="31" spans="1:9" ht="99.95" customHeight="1" x14ac:dyDescent="0.25">
      <c r="A31" s="840"/>
      <c r="B31" s="882"/>
      <c r="C31" s="883"/>
      <c r="D31" s="857" t="s">
        <v>1382</v>
      </c>
      <c r="E31" s="885" t="s">
        <v>1383</v>
      </c>
      <c r="F31" s="876"/>
      <c r="G31" s="877"/>
      <c r="H31" s="878"/>
      <c r="I31" s="879"/>
    </row>
    <row r="32" spans="1:9" ht="99.95" customHeight="1" x14ac:dyDescent="0.25">
      <c r="A32" s="840"/>
      <c r="B32" s="874"/>
      <c r="C32" s="875"/>
      <c r="D32" s="857" t="s">
        <v>1384</v>
      </c>
      <c r="E32" s="885" t="s">
        <v>1385</v>
      </c>
      <c r="F32" s="876"/>
      <c r="G32" s="877"/>
      <c r="H32" s="878"/>
      <c r="I32" s="879"/>
    </row>
    <row r="33" spans="1:9" ht="99.95" customHeight="1" x14ac:dyDescent="0.25">
      <c r="A33" s="840"/>
      <c r="B33" s="872" t="s">
        <v>1386</v>
      </c>
      <c r="C33" s="873" t="s">
        <v>1387</v>
      </c>
      <c r="D33" s="857" t="s">
        <v>1388</v>
      </c>
      <c r="E33" s="873" t="s">
        <v>1389</v>
      </c>
      <c r="F33" s="876"/>
      <c r="G33" s="877"/>
      <c r="H33" s="878"/>
      <c r="I33" s="879"/>
    </row>
    <row r="34" spans="1:9" ht="99.95" customHeight="1" x14ac:dyDescent="0.25">
      <c r="A34" s="840"/>
      <c r="B34" s="874"/>
      <c r="C34" s="875"/>
      <c r="D34" s="857" t="s">
        <v>1390</v>
      </c>
      <c r="E34" s="875"/>
      <c r="F34" s="876"/>
      <c r="G34" s="877"/>
      <c r="H34" s="878"/>
      <c r="I34" s="879"/>
    </row>
    <row r="35" spans="1:9" ht="41.45" customHeight="1" x14ac:dyDescent="0.25">
      <c r="A35" s="840"/>
      <c r="B35" s="872" t="s">
        <v>1391</v>
      </c>
      <c r="C35" s="873" t="s">
        <v>1392</v>
      </c>
      <c r="D35" s="857" t="s">
        <v>1393</v>
      </c>
      <c r="E35" s="873" t="s">
        <v>1394</v>
      </c>
      <c r="F35" s="876"/>
      <c r="G35" s="877"/>
      <c r="H35" s="878"/>
      <c r="I35" s="879"/>
    </row>
    <row r="36" spans="1:9" ht="63" customHeight="1" x14ac:dyDescent="0.25">
      <c r="A36" s="840"/>
      <c r="B36" s="874"/>
      <c r="C36" s="875"/>
      <c r="D36" s="857" t="s">
        <v>1390</v>
      </c>
      <c r="E36" s="875"/>
      <c r="F36" s="876"/>
      <c r="G36" s="877"/>
      <c r="H36" s="878"/>
      <c r="I36" s="879"/>
    </row>
    <row r="37" spans="1:9" ht="99.95" customHeight="1" x14ac:dyDescent="0.25">
      <c r="A37" s="840"/>
      <c r="B37" s="884">
        <v>45.9</v>
      </c>
      <c r="C37" s="885" t="s">
        <v>1395</v>
      </c>
      <c r="D37" s="857" t="s">
        <v>1396</v>
      </c>
      <c r="E37" s="885" t="s">
        <v>1397</v>
      </c>
      <c r="F37" s="876"/>
      <c r="G37" s="877"/>
      <c r="H37" s="878"/>
      <c r="I37" s="879"/>
    </row>
    <row r="38" spans="1:9" ht="99.95" customHeight="1" x14ac:dyDescent="0.25">
      <c r="A38" s="840"/>
      <c r="B38" s="872" t="s">
        <v>1398</v>
      </c>
      <c r="C38" s="873" t="s">
        <v>1399</v>
      </c>
      <c r="D38" s="857" t="s">
        <v>1493</v>
      </c>
      <c r="E38" s="873" t="s">
        <v>1403</v>
      </c>
      <c r="F38" s="876"/>
      <c r="G38" s="877"/>
      <c r="H38" s="878"/>
      <c r="I38" s="879"/>
    </row>
    <row r="39" spans="1:9" ht="99.95" customHeight="1" x14ac:dyDescent="0.25">
      <c r="A39" s="840"/>
      <c r="B39" s="882"/>
      <c r="C39" s="883"/>
      <c r="D39" s="857" t="s">
        <v>1402</v>
      </c>
      <c r="E39" s="883"/>
      <c r="F39" s="876"/>
      <c r="G39" s="877"/>
      <c r="H39" s="878"/>
      <c r="I39" s="879"/>
    </row>
    <row r="40" spans="1:9" ht="99.95" customHeight="1" x14ac:dyDescent="0.25">
      <c r="A40" s="840"/>
      <c r="B40" s="882"/>
      <c r="C40" s="883"/>
      <c r="D40" s="857" t="s">
        <v>1404</v>
      </c>
      <c r="E40" s="883"/>
      <c r="F40" s="876"/>
      <c r="G40" s="877"/>
      <c r="H40" s="878"/>
      <c r="I40" s="879"/>
    </row>
    <row r="41" spans="1:9" ht="99.95" customHeight="1" x14ac:dyDescent="0.25">
      <c r="A41" s="840"/>
      <c r="B41" s="882"/>
      <c r="C41" s="883"/>
      <c r="D41" s="857" t="s">
        <v>1405</v>
      </c>
      <c r="E41" s="883"/>
      <c r="F41" s="876"/>
      <c r="G41" s="877"/>
      <c r="H41" s="878"/>
      <c r="I41" s="879"/>
    </row>
    <row r="42" spans="1:9" ht="132.75" customHeight="1" x14ac:dyDescent="0.25">
      <c r="A42" s="840"/>
      <c r="B42" s="874"/>
      <c r="C42" s="875"/>
      <c r="D42" s="857" t="s">
        <v>1494</v>
      </c>
      <c r="E42" s="875"/>
      <c r="F42" s="866"/>
      <c r="G42" s="867"/>
      <c r="H42" s="868"/>
      <c r="I42" s="880"/>
    </row>
    <row r="43" spans="1:9" ht="150" customHeight="1" x14ac:dyDescent="0.25">
      <c r="A43" s="840"/>
      <c r="B43" s="856">
        <v>24.4</v>
      </c>
      <c r="C43" s="857" t="s">
        <v>1407</v>
      </c>
      <c r="D43" s="857" t="s">
        <v>1408</v>
      </c>
      <c r="E43" s="857" t="s">
        <v>1409</v>
      </c>
      <c r="F43" s="862" t="s">
        <v>1495</v>
      </c>
      <c r="G43" s="863"/>
      <c r="H43" s="859" t="s">
        <v>1373</v>
      </c>
      <c r="I43" s="886" t="s">
        <v>1373</v>
      </c>
    </row>
    <row r="44" spans="1:9" ht="99.95" customHeight="1" x14ac:dyDescent="0.25">
      <c r="A44" s="840"/>
      <c r="B44" s="856" t="s">
        <v>1411</v>
      </c>
      <c r="C44" s="856" t="s">
        <v>1412</v>
      </c>
      <c r="D44" s="857" t="s">
        <v>1413</v>
      </c>
      <c r="E44" s="857" t="s">
        <v>1414</v>
      </c>
      <c r="F44" s="866"/>
      <c r="G44" s="867"/>
      <c r="H44" s="859" t="s">
        <v>1373</v>
      </c>
      <c r="I44" s="886" t="s">
        <v>1373</v>
      </c>
    </row>
    <row r="45" spans="1:9" ht="99.95" customHeight="1" x14ac:dyDescent="0.25">
      <c r="A45" s="840"/>
      <c r="B45" s="856">
        <v>24.5</v>
      </c>
      <c r="C45" s="857" t="s">
        <v>1415</v>
      </c>
      <c r="D45" s="857" t="s">
        <v>1416</v>
      </c>
      <c r="E45" s="857" t="s">
        <v>1417</v>
      </c>
      <c r="F45" s="858" t="s">
        <v>1496</v>
      </c>
      <c r="G45" s="859"/>
      <c r="H45" s="858" t="s">
        <v>1497</v>
      </c>
      <c r="I45" s="855">
        <v>45838</v>
      </c>
    </row>
    <row r="46" spans="1:9" ht="99.95" customHeight="1" thickBot="1" x14ac:dyDescent="0.3">
      <c r="A46" s="840"/>
      <c r="B46" s="850">
        <v>24.6</v>
      </c>
      <c r="C46" s="851" t="s">
        <v>1498</v>
      </c>
      <c r="D46" s="851" t="s">
        <v>1499</v>
      </c>
      <c r="E46" s="851" t="s">
        <v>1500</v>
      </c>
      <c r="F46" s="891" t="s">
        <v>1501</v>
      </c>
      <c r="G46" s="892"/>
      <c r="H46" s="852" t="s">
        <v>1340</v>
      </c>
      <c r="I46" s="855">
        <v>45838</v>
      </c>
    </row>
    <row r="47" spans="1:9" ht="99.95" customHeight="1" thickBot="1" x14ac:dyDescent="0.3">
      <c r="A47" s="887" t="s">
        <v>1420</v>
      </c>
      <c r="B47" s="888"/>
      <c r="C47" s="888"/>
      <c r="D47" s="888"/>
      <c r="E47" s="888"/>
      <c r="F47" s="888"/>
      <c r="G47" s="888"/>
      <c r="H47" s="888"/>
      <c r="I47" s="889"/>
    </row>
    <row r="48" spans="1:9" ht="99.95" customHeight="1" x14ac:dyDescent="0.25"/>
    <row r="49" ht="99.95" customHeight="1" x14ac:dyDescent="0.25"/>
    <row r="50" ht="99.95" customHeight="1" x14ac:dyDescent="0.25"/>
    <row r="51" ht="99.95" customHeight="1" x14ac:dyDescent="0.25"/>
    <row r="52" ht="99.95" customHeight="1" x14ac:dyDescent="0.25"/>
    <row r="53" ht="99.95" customHeight="1" x14ac:dyDescent="0.25"/>
    <row r="54" ht="99.95" customHeight="1" x14ac:dyDescent="0.25"/>
    <row r="55" ht="99.95" customHeight="1" x14ac:dyDescent="0.25"/>
    <row r="56" ht="99.95" customHeight="1" x14ac:dyDescent="0.25"/>
    <row r="57" ht="50.1" customHeight="1" x14ac:dyDescent="0.25"/>
    <row r="58" ht="50.1" customHeight="1" x14ac:dyDescent="0.25"/>
    <row r="59" ht="50.1" customHeight="1" x14ac:dyDescent="0.25"/>
    <row r="60" ht="50.1" customHeight="1" x14ac:dyDescent="0.25"/>
    <row r="61" ht="50.1" customHeight="1" x14ac:dyDescent="0.25"/>
    <row r="62" ht="50.1" customHeight="1" x14ac:dyDescent="0.25"/>
  </sheetData>
  <mergeCells count="49">
    <mergeCell ref="F43:G44"/>
    <mergeCell ref="F46:G46"/>
    <mergeCell ref="A47:I47"/>
    <mergeCell ref="E33:E34"/>
    <mergeCell ref="B35:B36"/>
    <mergeCell ref="C35:C36"/>
    <mergeCell ref="E35:E36"/>
    <mergeCell ref="B38:B42"/>
    <mergeCell ref="C38:C42"/>
    <mergeCell ref="E38:E42"/>
    <mergeCell ref="F21:G42"/>
    <mergeCell ref="H21:H42"/>
    <mergeCell ref="I21:I42"/>
    <mergeCell ref="B24:B26"/>
    <mergeCell ref="C24:C26"/>
    <mergeCell ref="E24:E26"/>
    <mergeCell ref="B28:B32"/>
    <mergeCell ref="C28:C32"/>
    <mergeCell ref="B33:B34"/>
    <mergeCell ref="C33:C34"/>
    <mergeCell ref="F16:G16"/>
    <mergeCell ref="B18:B19"/>
    <mergeCell ref="C18:C19"/>
    <mergeCell ref="F18:G18"/>
    <mergeCell ref="F19:G19"/>
    <mergeCell ref="F20:G20"/>
    <mergeCell ref="H9:H10"/>
    <mergeCell ref="I9:I10"/>
    <mergeCell ref="F11:G11"/>
    <mergeCell ref="B12:B15"/>
    <mergeCell ref="C12:C15"/>
    <mergeCell ref="F12:G12"/>
    <mergeCell ref="F13:G13"/>
    <mergeCell ref="F14:G14"/>
    <mergeCell ref="F15:G15"/>
    <mergeCell ref="B7:B8"/>
    <mergeCell ref="C7:C8"/>
    <mergeCell ref="F7:G7"/>
    <mergeCell ref="F8:G8"/>
    <mergeCell ref="B9:B10"/>
    <mergeCell ref="C9:C10"/>
    <mergeCell ref="F9:G10"/>
    <mergeCell ref="B2:I2"/>
    <mergeCell ref="B4:C4"/>
    <mergeCell ref="F4:G4"/>
    <mergeCell ref="B5:B6"/>
    <mergeCell ref="C5:C6"/>
    <mergeCell ref="F5:G5"/>
    <mergeCell ref="F6:G6"/>
  </mergeCell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44"/>
  <sheetViews>
    <sheetView showGridLines="0" zoomScale="80" zoomScaleNormal="80" zoomScaleSheetLayoutView="90" workbookViewId="0">
      <selection activeCell="B48" sqref="B48"/>
    </sheetView>
  </sheetViews>
  <sheetFormatPr baseColWidth="10" defaultColWidth="11.42578125" defaultRowHeight="46.5" customHeight="1" x14ac:dyDescent="0.25"/>
  <cols>
    <col min="1" max="1" width="41.7109375" style="132" bestFit="1" customWidth="1"/>
    <col min="2" max="2" width="20.140625" style="226" customWidth="1"/>
    <col min="3" max="3" width="17.140625" style="164" customWidth="1"/>
    <col min="4" max="4" width="55.28515625" style="227" bestFit="1" customWidth="1"/>
    <col min="5" max="5" width="50" style="221" customWidth="1"/>
    <col min="6" max="6" width="55.7109375" style="228" customWidth="1"/>
    <col min="7" max="7" width="49.140625" style="221" customWidth="1"/>
    <col min="8" max="8" width="17.140625" style="132" customWidth="1"/>
    <col min="9" max="9" width="37.42578125" style="132" customWidth="1"/>
    <col min="10" max="10" width="18.5703125" style="132" customWidth="1"/>
    <col min="11" max="11" width="16.5703125" style="132" customWidth="1"/>
    <col min="12" max="12" width="14.7109375" style="132" customWidth="1"/>
    <col min="13" max="13" width="25.28515625" style="132" customWidth="1"/>
    <col min="14" max="14" width="108.85546875" style="227" customWidth="1"/>
    <col min="15" max="15" width="20.42578125" style="132" customWidth="1"/>
    <col min="16" max="16" width="49.42578125" style="132" customWidth="1"/>
    <col min="17" max="17" width="137.85546875" style="221" customWidth="1"/>
    <col min="18" max="18" width="27" style="132" customWidth="1"/>
    <col min="19" max="19" width="64.5703125" style="132" customWidth="1"/>
    <col min="20" max="16384" width="11.42578125" style="132"/>
  </cols>
  <sheetData>
    <row r="1" spans="1:18" ht="60.75" customHeight="1" x14ac:dyDescent="0.25">
      <c r="A1" s="125"/>
      <c r="B1" s="125"/>
      <c r="C1" s="125"/>
      <c r="D1" s="125"/>
      <c r="E1" s="126" t="s">
        <v>66</v>
      </c>
      <c r="F1" s="127"/>
      <c r="G1" s="127"/>
      <c r="H1" s="127"/>
      <c r="I1" s="127"/>
      <c r="J1" s="127"/>
      <c r="K1" s="127"/>
      <c r="L1" s="127"/>
      <c r="M1" s="127"/>
      <c r="N1" s="127"/>
      <c r="O1" s="128"/>
      <c r="P1" s="129"/>
      <c r="Q1" s="130"/>
      <c r="R1" s="131"/>
    </row>
    <row r="2" spans="1:18" ht="15" x14ac:dyDescent="0.25">
      <c r="A2" s="133" t="s">
        <v>67</v>
      </c>
      <c r="B2" s="134"/>
      <c r="C2" s="135" t="s">
        <v>68</v>
      </c>
      <c r="D2" s="136"/>
      <c r="E2" s="133" t="s">
        <v>69</v>
      </c>
      <c r="F2" s="137"/>
      <c r="G2" s="137"/>
      <c r="H2" s="137"/>
      <c r="I2" s="134"/>
      <c r="J2" s="138">
        <v>6</v>
      </c>
      <c r="K2" s="138"/>
      <c r="L2" s="138"/>
      <c r="M2" s="138"/>
      <c r="N2" s="133" t="s">
        <v>70</v>
      </c>
      <c r="O2" s="134"/>
      <c r="P2" s="139" t="s">
        <v>71</v>
      </c>
      <c r="Q2" s="140"/>
      <c r="R2" s="141"/>
    </row>
    <row r="3" spans="1:18" ht="59.25" customHeight="1" x14ac:dyDescent="0.25">
      <c r="A3" s="142" t="s">
        <v>72</v>
      </c>
      <c r="B3" s="142" t="s">
        <v>73</v>
      </c>
      <c r="C3" s="142" t="s">
        <v>74</v>
      </c>
      <c r="D3" s="142" t="s">
        <v>75</v>
      </c>
      <c r="E3" s="142" t="s">
        <v>76</v>
      </c>
      <c r="F3" s="142" t="s">
        <v>77</v>
      </c>
      <c r="G3" s="142" t="s">
        <v>78</v>
      </c>
      <c r="H3" s="142" t="s">
        <v>79</v>
      </c>
      <c r="I3" s="142" t="s">
        <v>80</v>
      </c>
      <c r="J3" s="142" t="s">
        <v>81</v>
      </c>
      <c r="K3" s="142" t="s">
        <v>82</v>
      </c>
      <c r="L3" s="143" t="s">
        <v>83</v>
      </c>
      <c r="M3" s="143"/>
      <c r="N3" s="143"/>
      <c r="O3" s="143"/>
      <c r="P3" s="143"/>
      <c r="Q3" s="143"/>
      <c r="R3" s="143"/>
    </row>
    <row r="4" spans="1:18" ht="93.95" customHeight="1" x14ac:dyDescent="0.25">
      <c r="A4" s="142"/>
      <c r="B4" s="142"/>
      <c r="C4" s="142"/>
      <c r="D4" s="142"/>
      <c r="E4" s="142"/>
      <c r="F4" s="142"/>
      <c r="G4" s="142"/>
      <c r="H4" s="142"/>
      <c r="I4" s="142"/>
      <c r="J4" s="142"/>
      <c r="K4" s="142"/>
      <c r="L4" s="144" t="s">
        <v>84</v>
      </c>
      <c r="M4" s="144" t="s">
        <v>85</v>
      </c>
      <c r="N4" s="144" t="s">
        <v>86</v>
      </c>
      <c r="O4" s="144" t="s">
        <v>87</v>
      </c>
      <c r="P4" s="144" t="s">
        <v>88</v>
      </c>
      <c r="Q4" s="144" t="s">
        <v>89</v>
      </c>
      <c r="R4" s="145" t="s">
        <v>90</v>
      </c>
    </row>
    <row r="5" spans="1:18" s="149" customFormat="1" ht="34.5" customHeight="1" x14ac:dyDescent="0.35">
      <c r="A5" s="146" t="s">
        <v>91</v>
      </c>
      <c r="B5" s="147"/>
      <c r="C5" s="147"/>
      <c r="D5" s="147"/>
      <c r="E5" s="147"/>
      <c r="F5" s="147"/>
      <c r="G5" s="147"/>
      <c r="H5" s="147"/>
      <c r="I5" s="147"/>
      <c r="J5" s="147"/>
      <c r="K5" s="147"/>
      <c r="L5" s="147"/>
      <c r="M5" s="147"/>
      <c r="N5" s="147"/>
      <c r="O5" s="147"/>
      <c r="P5" s="147"/>
      <c r="Q5" s="147"/>
      <c r="R5" s="148"/>
    </row>
    <row r="6" spans="1:18" s="164" customFormat="1" ht="388.5" customHeight="1" thickBot="1" x14ac:dyDescent="0.3">
      <c r="A6" s="150" t="s">
        <v>20</v>
      </c>
      <c r="B6" s="151" t="s">
        <v>92</v>
      </c>
      <c r="C6" s="150">
        <v>3</v>
      </c>
      <c r="D6" s="152" t="s">
        <v>93</v>
      </c>
      <c r="E6" s="152" t="s">
        <v>94</v>
      </c>
      <c r="F6" s="153" t="s">
        <v>95</v>
      </c>
      <c r="G6" s="153" t="s">
        <v>96</v>
      </c>
      <c r="H6" s="154" t="s">
        <v>97</v>
      </c>
      <c r="I6" s="155" t="s">
        <v>98</v>
      </c>
      <c r="J6" s="156">
        <v>43678</v>
      </c>
      <c r="K6" s="156">
        <v>45321</v>
      </c>
      <c r="L6" s="157" t="s">
        <v>99</v>
      </c>
      <c r="M6" s="158" t="s">
        <v>100</v>
      </c>
      <c r="N6" s="159" t="s">
        <v>101</v>
      </c>
      <c r="O6" s="160">
        <v>1</v>
      </c>
      <c r="P6" s="161" t="s">
        <v>102</v>
      </c>
      <c r="Q6" s="162" t="s">
        <v>103</v>
      </c>
      <c r="R6" s="163" t="s">
        <v>2</v>
      </c>
    </row>
    <row r="7" spans="1:18" s="164" customFormat="1" ht="15.75" thickBot="1" x14ac:dyDescent="0.3">
      <c r="A7" s="165"/>
      <c r="B7" s="166"/>
      <c r="C7" s="166"/>
      <c r="D7" s="166"/>
      <c r="E7" s="166"/>
      <c r="F7" s="166"/>
      <c r="G7" s="166"/>
      <c r="H7" s="166"/>
      <c r="I7" s="166"/>
      <c r="J7" s="166"/>
      <c r="K7" s="166"/>
      <c r="L7" s="166"/>
      <c r="M7" s="166"/>
      <c r="N7" s="166"/>
      <c r="O7" s="166"/>
      <c r="P7" s="166"/>
      <c r="Q7" s="166"/>
      <c r="R7" s="167"/>
    </row>
    <row r="8" spans="1:18" s="164" customFormat="1" ht="302.25" customHeight="1" thickBot="1" x14ac:dyDescent="0.3">
      <c r="A8" s="150" t="s">
        <v>20</v>
      </c>
      <c r="B8" s="168" t="s">
        <v>92</v>
      </c>
      <c r="C8" s="168">
        <v>4</v>
      </c>
      <c r="D8" s="152" t="s">
        <v>104</v>
      </c>
      <c r="E8" s="153" t="s">
        <v>105</v>
      </c>
      <c r="F8" s="153" t="s">
        <v>106</v>
      </c>
      <c r="G8" s="153" t="s">
        <v>107</v>
      </c>
      <c r="H8" s="154" t="s">
        <v>97</v>
      </c>
      <c r="I8" s="154" t="s">
        <v>108</v>
      </c>
      <c r="J8" s="156">
        <v>43678</v>
      </c>
      <c r="K8" s="156">
        <v>43698</v>
      </c>
      <c r="L8" s="157" t="s">
        <v>99</v>
      </c>
      <c r="M8" s="158" t="s">
        <v>100</v>
      </c>
      <c r="N8" s="159" t="s">
        <v>109</v>
      </c>
      <c r="O8" s="160">
        <v>1</v>
      </c>
      <c r="P8" s="161" t="s">
        <v>102</v>
      </c>
      <c r="Q8" s="162" t="s">
        <v>110</v>
      </c>
      <c r="R8" s="169" t="s">
        <v>2</v>
      </c>
    </row>
    <row r="9" spans="1:18" s="164" customFormat="1" ht="15.75" thickBot="1" x14ac:dyDescent="0.3">
      <c r="A9" s="165"/>
      <c r="B9" s="166"/>
      <c r="C9" s="166"/>
      <c r="D9" s="166"/>
      <c r="E9" s="166"/>
      <c r="F9" s="166"/>
      <c r="G9" s="166"/>
      <c r="H9" s="166"/>
      <c r="I9" s="166"/>
      <c r="J9" s="166"/>
      <c r="K9" s="166"/>
      <c r="L9" s="166"/>
      <c r="M9" s="166"/>
      <c r="N9" s="166"/>
      <c r="O9" s="166"/>
      <c r="P9" s="166"/>
      <c r="Q9" s="166"/>
      <c r="R9" s="167"/>
    </row>
    <row r="10" spans="1:18" s="164" customFormat="1" ht="213.75" x14ac:dyDescent="0.25">
      <c r="A10" s="170" t="s">
        <v>20</v>
      </c>
      <c r="B10" s="171" t="s">
        <v>92</v>
      </c>
      <c r="C10" s="170">
        <v>5</v>
      </c>
      <c r="D10" s="172" t="s">
        <v>111</v>
      </c>
      <c r="E10" s="153" t="s">
        <v>112</v>
      </c>
      <c r="F10" s="153" t="s">
        <v>113</v>
      </c>
      <c r="G10" s="153" t="s">
        <v>114</v>
      </c>
      <c r="H10" s="154" t="s">
        <v>97</v>
      </c>
      <c r="I10" s="154" t="s">
        <v>115</v>
      </c>
      <c r="J10" s="156">
        <v>43672</v>
      </c>
      <c r="K10" s="156">
        <v>43830</v>
      </c>
      <c r="L10" s="156">
        <v>44732</v>
      </c>
      <c r="M10" s="173" t="s">
        <v>116</v>
      </c>
      <c r="N10" s="159" t="s">
        <v>117</v>
      </c>
      <c r="O10" s="160">
        <v>1</v>
      </c>
      <c r="P10" s="161" t="s">
        <v>102</v>
      </c>
      <c r="Q10" s="174" t="s">
        <v>118</v>
      </c>
      <c r="R10" s="175" t="s">
        <v>2</v>
      </c>
    </row>
    <row r="11" spans="1:18" s="164" customFormat="1" ht="134.25" customHeight="1" x14ac:dyDescent="0.25">
      <c r="A11" s="176"/>
      <c r="B11" s="177"/>
      <c r="C11" s="176"/>
      <c r="D11" s="178"/>
      <c r="E11" s="153" t="s">
        <v>119</v>
      </c>
      <c r="F11" s="153" t="s">
        <v>120</v>
      </c>
      <c r="G11" s="153" t="s">
        <v>121</v>
      </c>
      <c r="H11" s="154" t="s">
        <v>122</v>
      </c>
      <c r="I11" s="154" t="s">
        <v>115</v>
      </c>
      <c r="J11" s="156">
        <v>43672</v>
      </c>
      <c r="K11" s="156">
        <v>43830</v>
      </c>
      <c r="L11" s="157" t="s">
        <v>123</v>
      </c>
      <c r="M11" s="158" t="s">
        <v>100</v>
      </c>
      <c r="N11" s="159" t="s">
        <v>124</v>
      </c>
      <c r="O11" s="160">
        <v>1</v>
      </c>
      <c r="P11" s="161" t="s">
        <v>102</v>
      </c>
      <c r="Q11" s="179"/>
      <c r="R11" s="180"/>
    </row>
    <row r="12" spans="1:18" s="164" customFormat="1" ht="328.5" thickBot="1" x14ac:dyDescent="0.3">
      <c r="A12" s="181"/>
      <c r="B12" s="182"/>
      <c r="C12" s="181"/>
      <c r="D12" s="183"/>
      <c r="E12" s="153" t="s">
        <v>125</v>
      </c>
      <c r="F12" s="153" t="s">
        <v>126</v>
      </c>
      <c r="G12" s="153" t="s">
        <v>127</v>
      </c>
      <c r="H12" s="154" t="s">
        <v>97</v>
      </c>
      <c r="I12" s="154" t="s">
        <v>108</v>
      </c>
      <c r="J12" s="156">
        <v>43692</v>
      </c>
      <c r="K12" s="156">
        <v>43830</v>
      </c>
      <c r="L12" s="157" t="s">
        <v>123</v>
      </c>
      <c r="M12" s="158" t="s">
        <v>100</v>
      </c>
      <c r="N12" s="159" t="s">
        <v>128</v>
      </c>
      <c r="O12" s="160">
        <v>1</v>
      </c>
      <c r="P12" s="161" t="s">
        <v>102</v>
      </c>
      <c r="Q12" s="184"/>
      <c r="R12" s="185"/>
    </row>
    <row r="13" spans="1:18" s="164" customFormat="1" ht="15.75" thickBot="1" x14ac:dyDescent="0.3">
      <c r="A13" s="165"/>
      <c r="B13" s="166"/>
      <c r="C13" s="166"/>
      <c r="D13" s="166"/>
      <c r="E13" s="166"/>
      <c r="F13" s="166"/>
      <c r="G13" s="166"/>
      <c r="H13" s="166"/>
      <c r="I13" s="166"/>
      <c r="J13" s="166"/>
      <c r="K13" s="166"/>
      <c r="L13" s="166"/>
      <c r="M13" s="166"/>
      <c r="N13" s="166"/>
      <c r="O13" s="166"/>
      <c r="P13" s="166"/>
      <c r="Q13" s="166"/>
      <c r="R13" s="167"/>
    </row>
    <row r="14" spans="1:18" ht="249" customHeight="1" x14ac:dyDescent="0.25">
      <c r="A14" s="186" t="s">
        <v>20</v>
      </c>
      <c r="B14" s="187" t="s">
        <v>92</v>
      </c>
      <c r="C14" s="186">
        <v>6</v>
      </c>
      <c r="D14" s="188" t="s">
        <v>129</v>
      </c>
      <c r="E14" s="172" t="s">
        <v>130</v>
      </c>
      <c r="F14" s="153" t="s">
        <v>131</v>
      </c>
      <c r="G14" s="153" t="s">
        <v>132</v>
      </c>
      <c r="H14" s="154" t="s">
        <v>97</v>
      </c>
      <c r="I14" s="154" t="s">
        <v>133</v>
      </c>
      <c r="J14" s="156">
        <v>43692</v>
      </c>
      <c r="K14" s="156">
        <v>45291</v>
      </c>
      <c r="L14" s="157" t="s">
        <v>134</v>
      </c>
      <c r="M14" s="158" t="s">
        <v>100</v>
      </c>
      <c r="N14" s="189" t="s">
        <v>135</v>
      </c>
      <c r="O14" s="160">
        <v>1</v>
      </c>
      <c r="P14" s="161" t="s">
        <v>102</v>
      </c>
      <c r="Q14" s="190" t="s">
        <v>136</v>
      </c>
      <c r="R14" s="175" t="s">
        <v>2</v>
      </c>
    </row>
    <row r="15" spans="1:18" ht="225.75" customHeight="1" x14ac:dyDescent="0.25">
      <c r="A15" s="191"/>
      <c r="B15" s="192"/>
      <c r="C15" s="191"/>
      <c r="D15" s="193"/>
      <c r="E15" s="183"/>
      <c r="F15" s="153" t="s">
        <v>137</v>
      </c>
      <c r="G15" s="153" t="s">
        <v>138</v>
      </c>
      <c r="H15" s="154" t="s">
        <v>122</v>
      </c>
      <c r="I15" s="154" t="s">
        <v>133</v>
      </c>
      <c r="J15" s="156">
        <v>43709</v>
      </c>
      <c r="K15" s="156">
        <v>45292</v>
      </c>
      <c r="L15" s="157" t="s">
        <v>134</v>
      </c>
      <c r="M15" s="158" t="s">
        <v>100</v>
      </c>
      <c r="N15" s="159" t="s">
        <v>139</v>
      </c>
      <c r="O15" s="160">
        <v>1</v>
      </c>
      <c r="P15" s="161" t="s">
        <v>102</v>
      </c>
      <c r="Q15" s="194"/>
      <c r="R15" s="180"/>
    </row>
    <row r="16" spans="1:18" ht="329.25" thickBot="1" x14ac:dyDescent="0.3">
      <c r="A16" s="195"/>
      <c r="B16" s="196"/>
      <c r="C16" s="195"/>
      <c r="D16" s="197"/>
      <c r="E16" s="152" t="s">
        <v>140</v>
      </c>
      <c r="F16" s="152" t="s">
        <v>141</v>
      </c>
      <c r="G16" s="152" t="s">
        <v>142</v>
      </c>
      <c r="H16" s="154" t="s">
        <v>97</v>
      </c>
      <c r="I16" s="150" t="s">
        <v>143</v>
      </c>
      <c r="J16" s="156">
        <v>43739</v>
      </c>
      <c r="K16" s="156">
        <v>45293</v>
      </c>
      <c r="L16" s="157" t="s">
        <v>134</v>
      </c>
      <c r="M16" s="158" t="s">
        <v>100</v>
      </c>
      <c r="N16" s="159" t="s">
        <v>144</v>
      </c>
      <c r="O16" s="160">
        <v>0.1</v>
      </c>
      <c r="P16" s="161" t="s">
        <v>102</v>
      </c>
      <c r="Q16" s="198"/>
      <c r="R16" s="185"/>
    </row>
    <row r="17" spans="1:19" ht="15.75" thickBot="1" x14ac:dyDescent="0.3">
      <c r="A17" s="165"/>
      <c r="B17" s="166"/>
      <c r="C17" s="166"/>
      <c r="D17" s="166"/>
      <c r="E17" s="166"/>
      <c r="F17" s="166"/>
      <c r="G17" s="166"/>
      <c r="H17" s="166"/>
      <c r="I17" s="166"/>
      <c r="J17" s="166"/>
      <c r="K17" s="166"/>
      <c r="L17" s="166"/>
      <c r="M17" s="166"/>
      <c r="N17" s="166"/>
      <c r="O17" s="166"/>
      <c r="P17" s="166"/>
      <c r="Q17" s="166"/>
      <c r="R17" s="167"/>
    </row>
    <row r="18" spans="1:19" ht="156.75" x14ac:dyDescent="0.25">
      <c r="A18" s="170" t="s">
        <v>20</v>
      </c>
      <c r="B18" s="171" t="s">
        <v>92</v>
      </c>
      <c r="C18" s="170">
        <v>7</v>
      </c>
      <c r="D18" s="172" t="s">
        <v>145</v>
      </c>
      <c r="E18" s="199" t="s">
        <v>146</v>
      </c>
      <c r="F18" s="153" t="s">
        <v>147</v>
      </c>
      <c r="G18" s="153" t="s">
        <v>148</v>
      </c>
      <c r="H18" s="154" t="s">
        <v>122</v>
      </c>
      <c r="I18" s="155" t="s">
        <v>149</v>
      </c>
      <c r="J18" s="156">
        <v>43678</v>
      </c>
      <c r="K18" s="156">
        <v>43830</v>
      </c>
      <c r="L18" s="156">
        <v>44732</v>
      </c>
      <c r="M18" s="173" t="s">
        <v>116</v>
      </c>
      <c r="N18" s="159" t="s">
        <v>150</v>
      </c>
      <c r="O18" s="160">
        <v>1</v>
      </c>
      <c r="P18" s="161" t="s">
        <v>102</v>
      </c>
      <c r="Q18" s="200" t="s">
        <v>151</v>
      </c>
      <c r="R18" s="175" t="s">
        <v>2</v>
      </c>
    </row>
    <row r="19" spans="1:19" ht="57" x14ac:dyDescent="0.25">
      <c r="A19" s="176"/>
      <c r="B19" s="177"/>
      <c r="C19" s="176"/>
      <c r="D19" s="178"/>
      <c r="E19" s="199"/>
      <c r="F19" s="153" t="s">
        <v>152</v>
      </c>
      <c r="G19" s="199" t="s">
        <v>153</v>
      </c>
      <c r="H19" s="154" t="s">
        <v>122</v>
      </c>
      <c r="I19" s="155" t="s">
        <v>149</v>
      </c>
      <c r="J19" s="156">
        <v>43678</v>
      </c>
      <c r="K19" s="156">
        <v>43830</v>
      </c>
      <c r="L19" s="156">
        <v>44732</v>
      </c>
      <c r="M19" s="173" t="s">
        <v>116</v>
      </c>
      <c r="N19" s="159" t="s">
        <v>154</v>
      </c>
      <c r="O19" s="160">
        <v>1</v>
      </c>
      <c r="P19" s="161" t="s">
        <v>102</v>
      </c>
      <c r="Q19" s="201"/>
      <c r="R19" s="180"/>
    </row>
    <row r="20" spans="1:19" ht="83.25" customHeight="1" x14ac:dyDescent="0.25">
      <c r="A20" s="181"/>
      <c r="B20" s="182"/>
      <c r="C20" s="181"/>
      <c r="D20" s="183"/>
      <c r="E20" s="153" t="s">
        <v>155</v>
      </c>
      <c r="F20" s="153" t="s">
        <v>156</v>
      </c>
      <c r="G20" s="199"/>
      <c r="H20" s="154" t="s">
        <v>122</v>
      </c>
      <c r="I20" s="155" t="s">
        <v>149</v>
      </c>
      <c r="J20" s="156">
        <v>43678</v>
      </c>
      <c r="K20" s="156">
        <v>43830</v>
      </c>
      <c r="L20" s="156">
        <v>44732</v>
      </c>
      <c r="M20" s="173" t="s">
        <v>116</v>
      </c>
      <c r="N20" s="159" t="s">
        <v>157</v>
      </c>
      <c r="O20" s="160">
        <v>1</v>
      </c>
      <c r="P20" s="161" t="s">
        <v>102</v>
      </c>
      <c r="Q20" s="202"/>
      <c r="R20" s="185"/>
    </row>
    <row r="21" spans="1:19" ht="15" x14ac:dyDescent="0.25">
      <c r="A21" s="203"/>
      <c r="B21" s="204"/>
      <c r="C21" s="204"/>
      <c r="D21" s="204"/>
      <c r="E21" s="204"/>
      <c r="F21" s="204"/>
      <c r="G21" s="204"/>
      <c r="H21" s="204"/>
      <c r="I21" s="204"/>
      <c r="J21" s="204"/>
      <c r="K21" s="204"/>
      <c r="L21" s="204"/>
      <c r="M21" s="204"/>
      <c r="N21" s="204"/>
      <c r="O21" s="204"/>
      <c r="P21" s="204"/>
      <c r="Q21" s="204"/>
      <c r="R21" s="205"/>
    </row>
    <row r="22" spans="1:19" ht="291.75" customHeight="1" x14ac:dyDescent="0.25">
      <c r="A22" s="170" t="s">
        <v>20</v>
      </c>
      <c r="B22" s="171" t="s">
        <v>92</v>
      </c>
      <c r="C22" s="170">
        <v>8</v>
      </c>
      <c r="D22" s="172" t="s">
        <v>158</v>
      </c>
      <c r="E22" s="153" t="s">
        <v>159</v>
      </c>
      <c r="F22" s="153" t="s">
        <v>160</v>
      </c>
      <c r="G22" s="153" t="s">
        <v>161</v>
      </c>
      <c r="H22" s="154" t="s">
        <v>97</v>
      </c>
      <c r="I22" s="154" t="s">
        <v>162</v>
      </c>
      <c r="J22" s="156">
        <v>43674</v>
      </c>
      <c r="K22" s="156">
        <v>43674</v>
      </c>
      <c r="L22" s="157" t="s">
        <v>134</v>
      </c>
      <c r="M22" s="158" t="s">
        <v>100</v>
      </c>
      <c r="N22" s="189" t="s">
        <v>163</v>
      </c>
      <c r="O22" s="160">
        <v>1</v>
      </c>
      <c r="P22" s="161" t="s">
        <v>102</v>
      </c>
      <c r="Q22" s="206" t="s">
        <v>164</v>
      </c>
      <c r="R22" s="175" t="s">
        <v>2</v>
      </c>
    </row>
    <row r="23" spans="1:19" ht="143.25" customHeight="1" x14ac:dyDescent="0.25">
      <c r="A23" s="176"/>
      <c r="B23" s="177"/>
      <c r="C23" s="176"/>
      <c r="D23" s="178"/>
      <c r="E23" s="153" t="s">
        <v>165</v>
      </c>
      <c r="F23" s="153" t="s">
        <v>166</v>
      </c>
      <c r="G23" s="153" t="s">
        <v>167</v>
      </c>
      <c r="H23" s="154" t="s">
        <v>122</v>
      </c>
      <c r="I23" s="154" t="s">
        <v>168</v>
      </c>
      <c r="J23" s="156">
        <v>43705</v>
      </c>
      <c r="K23" s="156">
        <v>43705</v>
      </c>
      <c r="L23" s="157" t="s">
        <v>169</v>
      </c>
      <c r="M23" s="158" t="s">
        <v>100</v>
      </c>
      <c r="N23" s="189" t="s">
        <v>170</v>
      </c>
      <c r="O23" s="160">
        <v>1</v>
      </c>
      <c r="P23" s="161" t="s">
        <v>102</v>
      </c>
      <c r="Q23" s="207"/>
      <c r="R23" s="180"/>
    </row>
    <row r="24" spans="1:19" ht="96" customHeight="1" x14ac:dyDescent="0.25">
      <c r="A24" s="176"/>
      <c r="B24" s="177"/>
      <c r="C24" s="176"/>
      <c r="D24" s="178"/>
      <c r="E24" s="153" t="s">
        <v>171</v>
      </c>
      <c r="F24" s="153" t="s">
        <v>172</v>
      </c>
      <c r="G24" s="153" t="s">
        <v>173</v>
      </c>
      <c r="H24" s="154" t="s">
        <v>97</v>
      </c>
      <c r="I24" s="154" t="s">
        <v>168</v>
      </c>
      <c r="J24" s="156">
        <v>43724</v>
      </c>
      <c r="K24" s="156">
        <v>43724</v>
      </c>
      <c r="L24" s="157" t="s">
        <v>174</v>
      </c>
      <c r="M24" s="158" t="s">
        <v>175</v>
      </c>
      <c r="N24" s="189" t="s">
        <v>176</v>
      </c>
      <c r="O24" s="160">
        <v>1</v>
      </c>
      <c r="P24" s="161" t="s">
        <v>102</v>
      </c>
      <c r="Q24" s="207"/>
      <c r="R24" s="180"/>
    </row>
    <row r="25" spans="1:19" ht="169.5" customHeight="1" thickBot="1" x14ac:dyDescent="0.3">
      <c r="A25" s="181"/>
      <c r="B25" s="182"/>
      <c r="C25" s="181"/>
      <c r="D25" s="183"/>
      <c r="E25" s="153" t="s">
        <v>177</v>
      </c>
      <c r="F25" s="153" t="s">
        <v>178</v>
      </c>
      <c r="G25" s="153" t="s">
        <v>179</v>
      </c>
      <c r="H25" s="154" t="s">
        <v>122</v>
      </c>
      <c r="I25" s="154" t="s">
        <v>168</v>
      </c>
      <c r="J25" s="156">
        <v>43739</v>
      </c>
      <c r="K25" s="156">
        <v>43739</v>
      </c>
      <c r="L25" s="157" t="s">
        <v>174</v>
      </c>
      <c r="M25" s="158" t="s">
        <v>175</v>
      </c>
      <c r="N25" s="159" t="s">
        <v>180</v>
      </c>
      <c r="O25" s="160">
        <v>1</v>
      </c>
      <c r="P25" s="161" t="s">
        <v>102</v>
      </c>
      <c r="Q25" s="208"/>
      <c r="R25" s="185"/>
    </row>
    <row r="26" spans="1:19" ht="17.25" customHeight="1" thickBot="1" x14ac:dyDescent="0.3">
      <c r="A26" s="165"/>
      <c r="B26" s="166"/>
      <c r="C26" s="166"/>
      <c r="D26" s="166"/>
      <c r="E26" s="166"/>
      <c r="F26" s="166"/>
      <c r="G26" s="166"/>
      <c r="H26" s="166"/>
      <c r="I26" s="166"/>
      <c r="J26" s="166"/>
      <c r="K26" s="166"/>
      <c r="L26" s="166"/>
      <c r="M26" s="166"/>
      <c r="N26" s="166"/>
      <c r="O26" s="166"/>
      <c r="P26" s="166"/>
      <c r="Q26" s="166"/>
      <c r="R26" s="167"/>
    </row>
    <row r="27" spans="1:19" ht="169.5" customHeight="1" thickBot="1" x14ac:dyDescent="0.3">
      <c r="A27" s="154" t="s">
        <v>20</v>
      </c>
      <c r="B27" s="155" t="s">
        <v>92</v>
      </c>
      <c r="C27" s="154">
        <v>9</v>
      </c>
      <c r="D27" s="153" t="s">
        <v>181</v>
      </c>
      <c r="E27" s="153" t="s">
        <v>182</v>
      </c>
      <c r="F27" s="153" t="s">
        <v>183</v>
      </c>
      <c r="G27" s="153" t="s">
        <v>184</v>
      </c>
      <c r="H27" s="154" t="s">
        <v>97</v>
      </c>
      <c r="I27" s="155" t="s">
        <v>185</v>
      </c>
      <c r="J27" s="156">
        <v>43678</v>
      </c>
      <c r="K27" s="156">
        <v>43708</v>
      </c>
      <c r="L27" s="157" t="s">
        <v>186</v>
      </c>
      <c r="M27" s="158" t="s">
        <v>187</v>
      </c>
      <c r="N27" s="189" t="s">
        <v>188</v>
      </c>
      <c r="O27" s="160">
        <v>1</v>
      </c>
      <c r="P27" s="161" t="s">
        <v>102</v>
      </c>
      <c r="Q27" s="209" t="s">
        <v>189</v>
      </c>
      <c r="R27" s="210" t="s">
        <v>2</v>
      </c>
      <c r="S27" s="211" t="s">
        <v>190</v>
      </c>
    </row>
    <row r="28" spans="1:19" ht="17.25" customHeight="1" thickBot="1" x14ac:dyDescent="0.3">
      <c r="A28" s="165"/>
      <c r="B28" s="166"/>
      <c r="C28" s="166"/>
      <c r="D28" s="166"/>
      <c r="E28" s="166"/>
      <c r="F28" s="166"/>
      <c r="G28" s="166"/>
      <c r="H28" s="166"/>
      <c r="I28" s="166"/>
      <c r="J28" s="166"/>
      <c r="K28" s="166"/>
      <c r="L28" s="166"/>
      <c r="M28" s="166"/>
      <c r="N28" s="166"/>
      <c r="O28" s="166"/>
      <c r="P28" s="166"/>
      <c r="Q28" s="166"/>
      <c r="R28" s="167"/>
    </row>
    <row r="29" spans="1:19" ht="199.5" customHeight="1" thickBot="1" x14ac:dyDescent="0.3">
      <c r="A29" s="154" t="s">
        <v>20</v>
      </c>
      <c r="B29" s="155" t="s">
        <v>92</v>
      </c>
      <c r="C29" s="154">
        <v>10</v>
      </c>
      <c r="D29" s="153" t="s">
        <v>191</v>
      </c>
      <c r="E29" s="153" t="s">
        <v>192</v>
      </c>
      <c r="F29" s="153" t="s">
        <v>193</v>
      </c>
      <c r="G29" s="212" t="s">
        <v>194</v>
      </c>
      <c r="H29" s="154" t="s">
        <v>97</v>
      </c>
      <c r="I29" s="155" t="s">
        <v>195</v>
      </c>
      <c r="J29" s="156">
        <v>43677</v>
      </c>
      <c r="K29" s="156">
        <v>43677</v>
      </c>
      <c r="L29" s="157" t="s">
        <v>186</v>
      </c>
      <c r="M29" s="158" t="s">
        <v>187</v>
      </c>
      <c r="N29" s="159" t="s">
        <v>196</v>
      </c>
      <c r="O29" s="160">
        <v>1</v>
      </c>
      <c r="P29" s="161" t="s">
        <v>102</v>
      </c>
      <c r="Q29" s="162" t="s">
        <v>197</v>
      </c>
      <c r="R29" s="163" t="s">
        <v>2</v>
      </c>
    </row>
    <row r="30" spans="1:19" ht="15.75" thickBot="1" x14ac:dyDescent="0.3">
      <c r="A30" s="165"/>
      <c r="B30" s="166"/>
      <c r="C30" s="166"/>
      <c r="D30" s="166"/>
      <c r="E30" s="166"/>
      <c r="F30" s="166"/>
      <c r="G30" s="166"/>
      <c r="H30" s="166"/>
      <c r="I30" s="166"/>
      <c r="J30" s="166"/>
      <c r="K30" s="166"/>
      <c r="L30" s="166"/>
      <c r="M30" s="166"/>
      <c r="N30" s="166"/>
      <c r="O30" s="166"/>
      <c r="P30" s="166"/>
      <c r="Q30" s="166"/>
      <c r="R30" s="167"/>
    </row>
    <row r="31" spans="1:19" ht="46.5" customHeight="1" x14ac:dyDescent="0.25">
      <c r="A31" s="213"/>
      <c r="B31" s="214"/>
      <c r="C31" s="215"/>
      <c r="D31" s="216"/>
      <c r="E31" s="217"/>
      <c r="F31" s="218"/>
      <c r="G31" s="217"/>
      <c r="H31" s="213"/>
      <c r="I31" s="213"/>
      <c r="J31" s="213"/>
      <c r="K31" s="213"/>
      <c r="L31" s="213"/>
      <c r="M31" s="213"/>
      <c r="N31" s="216"/>
      <c r="O31" s="213"/>
      <c r="P31" s="213"/>
      <c r="Q31" s="217"/>
      <c r="R31" s="213"/>
    </row>
    <row r="32" spans="1:19" ht="15" x14ac:dyDescent="0.25">
      <c r="A32" s="219" t="s">
        <v>198</v>
      </c>
      <c r="B32" s="219"/>
      <c r="C32" s="220"/>
      <c r="D32" s="217"/>
      <c r="E32" s="217"/>
      <c r="F32" s="217"/>
      <c r="G32" s="217"/>
      <c r="H32" s="214"/>
      <c r="I32" s="213"/>
      <c r="J32" s="213"/>
      <c r="K32" s="213"/>
      <c r="L32" s="213"/>
      <c r="N32" s="221"/>
    </row>
    <row r="33" spans="1:14" ht="15" x14ac:dyDescent="0.25">
      <c r="A33" s="222" t="s">
        <v>199</v>
      </c>
      <c r="B33" s="223">
        <f>+COUNTIF($P$6:$P$29,"ABIERTA")</f>
        <v>0</v>
      </c>
      <c r="C33" s="220"/>
      <c r="D33" s="217"/>
      <c r="E33" s="217"/>
      <c r="F33" s="217"/>
      <c r="G33" s="217"/>
      <c r="H33" s="214"/>
      <c r="I33" s="213"/>
      <c r="J33" s="213"/>
      <c r="K33" s="213"/>
      <c r="L33" s="213"/>
      <c r="N33" s="221"/>
    </row>
    <row r="34" spans="1:14" ht="15" x14ac:dyDescent="0.25">
      <c r="A34" s="222" t="s">
        <v>102</v>
      </c>
      <c r="B34" s="223">
        <f>+COUNTIF($P$6:$P$29,"CUMPLIDA - EFECTIVA")</f>
        <v>17</v>
      </c>
      <c r="C34" s="220"/>
      <c r="D34" s="217"/>
      <c r="E34" s="217"/>
      <c r="F34" s="217"/>
      <c r="G34" s="217"/>
      <c r="H34" s="214"/>
      <c r="I34" s="213"/>
      <c r="J34" s="213"/>
      <c r="K34" s="213"/>
      <c r="L34" s="213"/>
      <c r="N34" s="221"/>
    </row>
    <row r="35" spans="1:14" ht="15" x14ac:dyDescent="0.25">
      <c r="A35" s="222" t="s">
        <v>200</v>
      </c>
      <c r="B35" s="223">
        <f>+COUNTIF($P$6:$P$29,"CUMPLIDA - PENDIENTE DE EFECTIVIDAD")</f>
        <v>0</v>
      </c>
      <c r="C35" s="220"/>
      <c r="D35" s="217"/>
      <c r="E35" s="217"/>
      <c r="F35" s="217"/>
      <c r="G35" s="217"/>
      <c r="H35" s="214"/>
      <c r="I35" s="213"/>
      <c r="J35" s="213"/>
      <c r="K35" s="213"/>
      <c r="L35" s="213"/>
      <c r="N35" s="221"/>
    </row>
    <row r="36" spans="1:14" ht="15" x14ac:dyDescent="0.25">
      <c r="A36" s="222" t="s">
        <v>201</v>
      </c>
      <c r="B36" s="223">
        <f>+COUNTIF($P$6:$P$29,"CUMPLIDA - INEFECTIVA")</f>
        <v>0</v>
      </c>
      <c r="C36" s="220"/>
      <c r="D36" s="217"/>
      <c r="E36" s="217"/>
      <c r="F36" s="217"/>
      <c r="G36" s="217"/>
      <c r="H36" s="214"/>
      <c r="I36" s="213"/>
      <c r="J36" s="213"/>
      <c r="K36" s="213"/>
      <c r="L36" s="213"/>
      <c r="N36" s="221"/>
    </row>
    <row r="37" spans="1:14" ht="15" x14ac:dyDescent="0.25">
      <c r="A37" s="222" t="s">
        <v>202</v>
      </c>
      <c r="B37" s="223">
        <f>+COUNTIF($P$6:$P$29,"INCUMPLIDA - VENCIDA")</f>
        <v>0</v>
      </c>
      <c r="C37" s="220"/>
      <c r="D37" s="217"/>
      <c r="E37" s="217"/>
      <c r="F37" s="217"/>
      <c r="G37" s="217"/>
      <c r="H37" s="214"/>
      <c r="I37" s="213"/>
      <c r="J37" s="213"/>
      <c r="K37" s="213"/>
      <c r="L37" s="213"/>
      <c r="N37" s="221"/>
    </row>
    <row r="38" spans="1:14" ht="15" x14ac:dyDescent="0.25">
      <c r="A38" s="222" t="s">
        <v>4</v>
      </c>
      <c r="B38" s="223">
        <f>+COUNTIF($P$6:$P$29,"INCALIFICABLE")</f>
        <v>0</v>
      </c>
      <c r="C38" s="220"/>
      <c r="D38" s="217"/>
      <c r="E38" s="217"/>
      <c r="F38" s="217"/>
      <c r="G38" s="217"/>
      <c r="H38" s="214"/>
      <c r="I38" s="213"/>
      <c r="J38" s="213"/>
      <c r="K38" s="213"/>
      <c r="L38" s="213"/>
      <c r="N38" s="221"/>
    </row>
    <row r="39" spans="1:14" ht="15" x14ac:dyDescent="0.25">
      <c r="A39" s="224" t="s">
        <v>6</v>
      </c>
      <c r="B39" s="225">
        <f>SUM(B33:B38)</f>
        <v>17</v>
      </c>
      <c r="C39" s="220"/>
      <c r="D39" s="217"/>
      <c r="E39" s="217"/>
      <c r="F39" s="217"/>
      <c r="G39" s="217"/>
      <c r="H39" s="214"/>
      <c r="I39" s="213"/>
      <c r="J39" s="213"/>
      <c r="K39" s="213"/>
      <c r="L39" s="213"/>
      <c r="N39" s="221"/>
    </row>
    <row r="40" spans="1:14" ht="15" x14ac:dyDescent="0.25">
      <c r="A40" s="220"/>
      <c r="B40" s="220"/>
      <c r="C40" s="220"/>
      <c r="D40" s="217"/>
      <c r="E40" s="217"/>
      <c r="F40" s="217"/>
      <c r="G40" s="217"/>
      <c r="H40" s="214"/>
      <c r="I40" s="213"/>
      <c r="J40" s="213"/>
      <c r="K40" s="213"/>
      <c r="L40" s="213"/>
      <c r="N40" s="221"/>
    </row>
    <row r="41" spans="1:14" ht="15" x14ac:dyDescent="0.25">
      <c r="A41" s="219" t="s">
        <v>203</v>
      </c>
      <c r="B41" s="219"/>
      <c r="C41" s="220"/>
      <c r="D41" s="221"/>
      <c r="F41" s="221"/>
      <c r="H41" s="226"/>
      <c r="N41" s="221"/>
    </row>
    <row r="42" spans="1:14" ht="15" x14ac:dyDescent="0.25">
      <c r="A42" s="223" t="s">
        <v>1</v>
      </c>
      <c r="B42" s="223">
        <f>+COUNTIF($R$6:$R$29,"ABIERTO")</f>
        <v>0</v>
      </c>
      <c r="C42" s="220"/>
      <c r="D42" s="221"/>
      <c r="F42" s="221"/>
      <c r="H42" s="226"/>
      <c r="N42" s="221"/>
    </row>
    <row r="43" spans="1:14" ht="15" x14ac:dyDescent="0.25">
      <c r="A43" s="223" t="s">
        <v>2</v>
      </c>
      <c r="B43" s="223">
        <f>+COUNTIF($R$6:$R$29,"CERRADO")</f>
        <v>8</v>
      </c>
      <c r="C43" s="220"/>
      <c r="D43" s="221"/>
      <c r="F43" s="221"/>
      <c r="H43" s="226"/>
      <c r="N43" s="221"/>
    </row>
    <row r="44" spans="1:14" ht="15" x14ac:dyDescent="0.25">
      <c r="A44" s="225" t="s">
        <v>6</v>
      </c>
      <c r="B44" s="225">
        <f>B42+B43</f>
        <v>8</v>
      </c>
      <c r="C44" s="220"/>
      <c r="D44" s="221"/>
      <c r="F44" s="221"/>
      <c r="H44" s="226"/>
      <c r="N44" s="221"/>
    </row>
  </sheetData>
  <mergeCells count="59">
    <mergeCell ref="A26:R26"/>
    <mergeCell ref="A28:R28"/>
    <mergeCell ref="A30:R30"/>
    <mergeCell ref="A32:B32"/>
    <mergeCell ref="A41:B41"/>
    <mergeCell ref="A21:R21"/>
    <mergeCell ref="A22:A25"/>
    <mergeCell ref="B22:B25"/>
    <mergeCell ref="C22:C25"/>
    <mergeCell ref="D22:D25"/>
    <mergeCell ref="Q22:Q25"/>
    <mergeCell ref="R22:R25"/>
    <mergeCell ref="A17:R17"/>
    <mergeCell ref="A18:A20"/>
    <mergeCell ref="B18:B20"/>
    <mergeCell ref="C18:C20"/>
    <mergeCell ref="D18:D20"/>
    <mergeCell ref="E18:E19"/>
    <mergeCell ref="Q18:Q20"/>
    <mergeCell ref="R18:R20"/>
    <mergeCell ref="G19:G20"/>
    <mergeCell ref="A13:R13"/>
    <mergeCell ref="A14:A16"/>
    <mergeCell ref="B14:B16"/>
    <mergeCell ref="C14:C16"/>
    <mergeCell ref="D14:D16"/>
    <mergeCell ref="E14:E15"/>
    <mergeCell ref="Q14:Q16"/>
    <mergeCell ref="R14:R16"/>
    <mergeCell ref="A5:R5"/>
    <mergeCell ref="A7:R7"/>
    <mergeCell ref="A9:R9"/>
    <mergeCell ref="A10:A12"/>
    <mergeCell ref="B10:B12"/>
    <mergeCell ref="C10:C12"/>
    <mergeCell ref="D10:D12"/>
    <mergeCell ref="Q10:Q12"/>
    <mergeCell ref="R10:R12"/>
    <mergeCell ref="G3:G4"/>
    <mergeCell ref="H3:H4"/>
    <mergeCell ref="I3:I4"/>
    <mergeCell ref="J3:J4"/>
    <mergeCell ref="K3:K4"/>
    <mergeCell ref="L3:R3"/>
    <mergeCell ref="A3:A4"/>
    <mergeCell ref="B3:B4"/>
    <mergeCell ref="C3:C4"/>
    <mergeCell ref="D3:D4"/>
    <mergeCell ref="E3:E4"/>
    <mergeCell ref="F3:F4"/>
    <mergeCell ref="A1:D1"/>
    <mergeCell ref="E1:O1"/>
    <mergeCell ref="P1:R1"/>
    <mergeCell ref="A2:B2"/>
    <mergeCell ref="C2:D2"/>
    <mergeCell ref="E2:I2"/>
    <mergeCell ref="J2:M2"/>
    <mergeCell ref="N2:O2"/>
    <mergeCell ref="P2:R2"/>
  </mergeCells>
  <dataValidations count="5">
    <dataValidation type="list" allowBlank="1" showInputMessage="1" showErrorMessage="1" sqref="P26:P27">
      <formula1>$A$38:$A$43</formula1>
    </dataValidation>
    <dataValidation type="list" allowBlank="1" showInputMessage="1" showErrorMessage="1" sqref="R1:R25 R28:R1048576">
      <formula1>$A$42:$A$43</formula1>
    </dataValidation>
    <dataValidation type="list" allowBlank="1" showInputMessage="1" showErrorMessage="1" sqref="P1:P25 P28:P1048576">
      <formula1>$A$33:$A$38</formula1>
    </dataValidation>
    <dataValidation type="list" allowBlank="1" showInputMessage="1" showErrorMessage="1" sqref="H6 H8 H10:H12 H14:H16 H18:H20 H29 H22:H25 H27">
      <formula1>$O$1:$O$3</formula1>
    </dataValidation>
    <dataValidation type="list" allowBlank="1" showInputMessage="1" showErrorMessage="1" sqref="H31 H45:H1048576">
      <formula1>#REF!</formula1>
    </dataValidation>
  </dataValidations>
  <pageMargins left="0.39370078740157483" right="0.39370078740157483" top="0.39370078740157483" bottom="0.39370078740157483" header="0.31496062992125984" footer="0.31496062992125984"/>
  <pageSetup paperSize="5" scale="70" orientation="landscape" verticalDpi="599" r:id="rId1"/>
  <drawing r:id="rId2"/>
  <extLst>
    <ext xmlns:x14="http://schemas.microsoft.com/office/spreadsheetml/2009/9/main" uri="{78C0D931-6437-407d-A8EE-F0AAD7539E65}">
      <x14:conditionalFormattings>
        <x14:conditionalFormatting xmlns:xm="http://schemas.microsoft.com/office/excel/2006/main">
          <x14:cfRule type="containsText" priority="9" operator="containsText" id="{F314CF09-65D7-49BD-ACD4-C8DDCF09D742}">
            <xm:f>NOT(ISERROR(SEARCH($A$38,P1)))</xm:f>
            <xm:f>$A$38</xm:f>
            <x14:dxf>
              <fill>
                <patternFill>
                  <bgColor rgb="FFFF0000"/>
                </patternFill>
              </fill>
            </x14:dxf>
          </x14:cfRule>
          <x14:cfRule type="containsText" priority="10" operator="containsText" id="{0197CC2B-D736-4524-B1E3-6472C640C08E}">
            <xm:f>NOT(ISERROR(SEARCH($A$37,P1)))</xm:f>
            <xm:f>$A$37</xm:f>
            <x14:dxf>
              <fill>
                <patternFill>
                  <bgColor rgb="FFFF0000"/>
                </patternFill>
              </fill>
            </x14:dxf>
          </x14:cfRule>
          <x14:cfRule type="containsText" priority="11" operator="containsText" id="{E6FC9FDA-9182-4B2E-9A04-8EFC86790EFE}">
            <xm:f>NOT(ISERROR(SEARCH($A$36,P1)))</xm:f>
            <xm:f>$A$36</xm:f>
            <x14:dxf>
              <fill>
                <patternFill>
                  <bgColor rgb="FFFFC000"/>
                </patternFill>
              </fill>
            </x14:dxf>
          </x14:cfRule>
          <x14:cfRule type="containsText" priority="12" operator="containsText" id="{589F05C0-9815-49AC-A6D3-987862033A59}">
            <xm:f>NOT(ISERROR(SEARCH($A$35,P1)))</xm:f>
            <xm:f>$A$35</xm:f>
            <x14:dxf>
              <fill>
                <patternFill>
                  <bgColor theme="8" tint="0.59996337778862885"/>
                </patternFill>
              </fill>
            </x14:dxf>
          </x14:cfRule>
          <x14:cfRule type="containsText" priority="13" operator="containsText" id="{DC4C1C32-7806-4538-A929-C9786BCC68A2}">
            <xm:f>NOT(ISERROR(SEARCH($A$34,P1)))</xm:f>
            <xm:f>$A$34</xm:f>
            <x14:dxf>
              <fill>
                <patternFill>
                  <bgColor theme="9" tint="0.39994506668294322"/>
                </patternFill>
              </fill>
            </x14:dxf>
          </x14:cfRule>
          <x14:cfRule type="containsText" priority="14" operator="containsText" id="{CC0FBDE2-F537-4D6A-9837-2CFA87E5FA3B}">
            <xm:f>NOT(ISERROR(SEARCH($A$33,P1)))</xm:f>
            <xm:f>$A$33</xm:f>
            <x14:dxf>
              <fill>
                <patternFill>
                  <bgColor theme="0"/>
                </patternFill>
              </fill>
            </x14:dxf>
          </x14:cfRule>
          <xm:sqref>P1:P25 P28:P1048576</xm:sqref>
        </x14:conditionalFormatting>
        <x14:conditionalFormatting xmlns:xm="http://schemas.microsoft.com/office/excel/2006/main">
          <x14:cfRule type="containsText" priority="15" operator="containsText" id="{5E565896-2FB4-49E9-9641-45FDA32D06B0}">
            <xm:f>NOT(ISERROR(SEARCH($A$43,R1)))</xm:f>
            <xm:f>$A$43</xm:f>
            <x14:dxf>
              <fill>
                <patternFill>
                  <bgColor theme="9" tint="0.39994506668294322"/>
                </patternFill>
              </fill>
            </x14:dxf>
          </x14:cfRule>
          <x14:cfRule type="containsText" priority="16" operator="containsText" id="{FA507BFE-A8F2-40E7-876B-A745820B5E64}">
            <xm:f>NOT(ISERROR(SEARCH($A$42,R1)))</xm:f>
            <xm:f>$A$42</xm:f>
            <x14:dxf>
              <fill>
                <patternFill>
                  <bgColor theme="0"/>
                </patternFill>
              </fill>
            </x14:dxf>
          </x14:cfRule>
          <xm:sqref>R1:R25 R28:R1048576</xm:sqref>
        </x14:conditionalFormatting>
        <x14:conditionalFormatting xmlns:xm="http://schemas.microsoft.com/office/excel/2006/main">
          <x14:cfRule type="containsText" priority="3" operator="containsText" id="{138EA4B5-2649-41BE-B462-2C8CB3D5D539}">
            <xm:f>NOT(ISERROR(SEARCH($A$43,P26)))</xm:f>
            <xm:f>$A$43</xm:f>
            <x14:dxf>
              <fill>
                <patternFill>
                  <bgColor rgb="FFFF0000"/>
                </patternFill>
              </fill>
            </x14:dxf>
          </x14:cfRule>
          <x14:cfRule type="containsText" priority="4" operator="containsText" id="{C30AD702-859B-4A16-A85D-0D151B684D15}">
            <xm:f>NOT(ISERROR(SEARCH($A$42,P26)))</xm:f>
            <xm:f>$A$42</xm:f>
            <x14:dxf>
              <fill>
                <patternFill>
                  <bgColor rgb="FFFF0000"/>
                </patternFill>
              </fill>
            </x14:dxf>
          </x14:cfRule>
          <x14:cfRule type="containsText" priority="5" operator="containsText" id="{68C5F215-F67D-4F08-941F-BD32D6EE5C41}">
            <xm:f>NOT(ISERROR(SEARCH($A$41,P26)))</xm:f>
            <xm:f>$A$41</xm:f>
            <x14:dxf>
              <fill>
                <patternFill>
                  <bgColor rgb="FFFFC000"/>
                </patternFill>
              </fill>
            </x14:dxf>
          </x14:cfRule>
          <x14:cfRule type="containsText" priority="6" operator="containsText" id="{F261088D-8183-4919-A351-11BD5DB125D3}">
            <xm:f>NOT(ISERROR(SEARCH($A$40,P26)))</xm:f>
            <xm:f>$A$40</xm:f>
            <x14:dxf>
              <fill>
                <patternFill>
                  <bgColor theme="8" tint="0.59996337778862885"/>
                </patternFill>
              </fill>
            </x14:dxf>
          </x14:cfRule>
          <x14:cfRule type="containsText" priority="7" operator="containsText" id="{42BD2C7A-4D02-4CA0-8AAB-2B711B351135}">
            <xm:f>NOT(ISERROR(SEARCH($A$39,P26)))</xm:f>
            <xm:f>$A$39</xm:f>
            <x14:dxf>
              <fill>
                <patternFill>
                  <bgColor theme="9" tint="0.39994506668294322"/>
                </patternFill>
              </fill>
            </x14:dxf>
          </x14:cfRule>
          <x14:cfRule type="containsText" priority="8" operator="containsText" id="{957FBF3D-5DD7-497C-955B-2C6C84B62335}">
            <xm:f>NOT(ISERROR(SEARCH($A$38,P26)))</xm:f>
            <xm:f>$A$38</xm:f>
            <x14:dxf>
              <fill>
                <patternFill>
                  <bgColor theme="0"/>
                </patternFill>
              </fill>
            </x14:dxf>
          </x14:cfRule>
          <xm:sqref>P26:P27</xm:sqref>
        </x14:conditionalFormatting>
        <x14:conditionalFormatting xmlns:xm="http://schemas.microsoft.com/office/excel/2006/main">
          <x14:cfRule type="containsText" priority="1" operator="containsText" id="{78798ABC-3902-4D4B-9598-385E1FD91E34}">
            <xm:f>NOT(ISERROR(SEARCH($A$48,R26)))</xm:f>
            <xm:f>$A$48</xm:f>
            <x14:dxf>
              <fill>
                <patternFill>
                  <bgColor theme="9" tint="0.39994506668294322"/>
                </patternFill>
              </fill>
            </x14:dxf>
          </x14:cfRule>
          <x14:cfRule type="containsText" priority="2" operator="containsText" id="{BDE71967-9BF7-4263-A591-5CC1B2093D5C}">
            <xm:f>NOT(ISERROR(SEARCH($A$47,R26)))</xm:f>
            <xm:f>$A$47</xm:f>
            <x14:dxf>
              <fill>
                <patternFill>
                  <bgColor theme="0"/>
                </patternFill>
              </fill>
            </x14:dxf>
          </x14:cfRule>
          <xm:sqref>R26:R27</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14:formula1>
            <xm:f>'[6]1.COM'!#REF!</xm:f>
          </x14:formula1>
          <xm:sqref>R27</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40"/>
  <sheetViews>
    <sheetView showGridLines="0" zoomScale="70" zoomScaleNormal="70" zoomScaleSheetLayoutView="90" workbookViewId="0">
      <selection activeCell="B44" sqref="B44"/>
    </sheetView>
  </sheetViews>
  <sheetFormatPr baseColWidth="10" defaultColWidth="11.42578125" defaultRowHeight="59.25" customHeight="1" x14ac:dyDescent="0.25"/>
  <cols>
    <col min="1" max="1" width="17.140625" style="236" customWidth="1"/>
    <col min="2" max="2" width="20.140625" style="236" customWidth="1"/>
    <col min="3" max="3" width="15.5703125" style="236" customWidth="1"/>
    <col min="4" max="4" width="28.5703125" style="236" customWidth="1"/>
    <col min="5" max="5" width="34.85546875" style="236" customWidth="1"/>
    <col min="6" max="6" width="84.42578125" style="236" bestFit="1" customWidth="1"/>
    <col min="7" max="7" width="57.85546875" style="236" bestFit="1" customWidth="1"/>
    <col min="8" max="8" width="35" style="236" bestFit="1" customWidth="1"/>
    <col min="9" max="9" width="20.28515625" style="236" customWidth="1"/>
    <col min="10" max="10" width="22.28515625" style="236" customWidth="1"/>
    <col min="11" max="11" width="15.7109375" style="236" customWidth="1"/>
    <col min="12" max="12" width="14.7109375" style="236" customWidth="1"/>
    <col min="13" max="13" width="26.140625" style="236" customWidth="1"/>
    <col min="14" max="14" width="106.85546875" style="236" customWidth="1"/>
    <col min="15" max="15" width="20.42578125" style="236" customWidth="1"/>
    <col min="16" max="16" width="46.42578125" style="316" bestFit="1" customWidth="1"/>
    <col min="17" max="17" width="125.5703125" style="236" customWidth="1"/>
    <col min="18" max="18" width="21.28515625" style="236" customWidth="1"/>
    <col min="19" max="16384" width="11.42578125" style="236"/>
  </cols>
  <sheetData>
    <row r="1" spans="1:19" ht="57" customHeight="1" x14ac:dyDescent="0.25">
      <c r="A1" s="229"/>
      <c r="B1" s="229"/>
      <c r="C1" s="229"/>
      <c r="D1" s="229"/>
      <c r="E1" s="230" t="s">
        <v>66</v>
      </c>
      <c r="F1" s="231"/>
      <c r="G1" s="231"/>
      <c r="H1" s="231"/>
      <c r="I1" s="231"/>
      <c r="J1" s="231"/>
      <c r="K1" s="231"/>
      <c r="L1" s="231"/>
      <c r="M1" s="231"/>
      <c r="N1" s="231"/>
      <c r="O1" s="232"/>
      <c r="P1" s="233"/>
      <c r="Q1" s="234"/>
      <c r="R1" s="235"/>
    </row>
    <row r="2" spans="1:19" ht="27.75" customHeight="1" x14ac:dyDescent="0.25">
      <c r="A2" s="237" t="s">
        <v>67</v>
      </c>
      <c r="B2" s="238"/>
      <c r="C2" s="239" t="s">
        <v>68</v>
      </c>
      <c r="D2" s="128"/>
      <c r="E2" s="237" t="s">
        <v>69</v>
      </c>
      <c r="F2" s="240"/>
      <c r="G2" s="240"/>
      <c r="H2" s="240"/>
      <c r="I2" s="238"/>
      <c r="J2" s="241">
        <v>6</v>
      </c>
      <c r="K2" s="241"/>
      <c r="L2" s="241"/>
      <c r="M2" s="241"/>
      <c r="N2" s="237" t="s">
        <v>70</v>
      </c>
      <c r="O2" s="238"/>
      <c r="P2" s="242" t="s">
        <v>71</v>
      </c>
      <c r="Q2" s="243"/>
      <c r="R2" s="244"/>
    </row>
    <row r="3" spans="1:19" s="247" customFormat="1" ht="59.25" customHeight="1" x14ac:dyDescent="0.25">
      <c r="A3" s="245" t="s">
        <v>72</v>
      </c>
      <c r="B3" s="245" t="s">
        <v>73</v>
      </c>
      <c r="C3" s="245" t="s">
        <v>74</v>
      </c>
      <c r="D3" s="245" t="s">
        <v>75</v>
      </c>
      <c r="E3" s="245" t="s">
        <v>76</v>
      </c>
      <c r="F3" s="245" t="s">
        <v>77</v>
      </c>
      <c r="G3" s="245" t="s">
        <v>78</v>
      </c>
      <c r="H3" s="245" t="s">
        <v>79</v>
      </c>
      <c r="I3" s="245" t="s">
        <v>80</v>
      </c>
      <c r="J3" s="245" t="s">
        <v>81</v>
      </c>
      <c r="K3" s="245" t="s">
        <v>82</v>
      </c>
      <c r="L3" s="246" t="s">
        <v>83</v>
      </c>
      <c r="M3" s="246"/>
      <c r="N3" s="246"/>
      <c r="O3" s="246"/>
      <c r="P3" s="246"/>
      <c r="Q3" s="246"/>
      <c r="R3" s="246"/>
      <c r="S3" s="236"/>
    </row>
    <row r="4" spans="1:19" s="247" customFormat="1" ht="93.95" customHeight="1" thickBot="1" x14ac:dyDescent="0.3">
      <c r="A4" s="248"/>
      <c r="B4" s="248"/>
      <c r="C4" s="248"/>
      <c r="D4" s="248"/>
      <c r="E4" s="248"/>
      <c r="F4" s="248"/>
      <c r="G4" s="248"/>
      <c r="H4" s="248"/>
      <c r="I4" s="248"/>
      <c r="J4" s="248"/>
      <c r="K4" s="248"/>
      <c r="L4" s="249" t="s">
        <v>84</v>
      </c>
      <c r="M4" s="249" t="s">
        <v>85</v>
      </c>
      <c r="N4" s="249" t="s">
        <v>86</v>
      </c>
      <c r="O4" s="249" t="s">
        <v>204</v>
      </c>
      <c r="P4" s="249" t="s">
        <v>88</v>
      </c>
      <c r="Q4" s="249" t="s">
        <v>89</v>
      </c>
      <c r="R4" s="250" t="s">
        <v>90</v>
      </c>
    </row>
    <row r="5" spans="1:19" s="247" customFormat="1" ht="34.5" customHeight="1" thickBot="1" x14ac:dyDescent="0.3">
      <c r="A5" s="251" t="s">
        <v>205</v>
      </c>
      <c r="B5" s="252"/>
      <c r="C5" s="252"/>
      <c r="D5" s="252"/>
      <c r="E5" s="252"/>
      <c r="F5" s="252"/>
      <c r="G5" s="252"/>
      <c r="H5" s="252"/>
      <c r="I5" s="252"/>
      <c r="J5" s="252"/>
      <c r="K5" s="252"/>
      <c r="L5" s="252"/>
      <c r="M5" s="252"/>
      <c r="N5" s="252"/>
      <c r="O5" s="252"/>
      <c r="P5" s="252"/>
      <c r="Q5" s="252"/>
      <c r="R5" s="253"/>
    </row>
    <row r="6" spans="1:19" s="266" customFormat="1" ht="303" customHeight="1" x14ac:dyDescent="0.25">
      <c r="A6" s="254" t="s">
        <v>21</v>
      </c>
      <c r="B6" s="255" t="s">
        <v>22</v>
      </c>
      <c r="C6" s="254">
        <v>2</v>
      </c>
      <c r="D6" s="256" t="s">
        <v>206</v>
      </c>
      <c r="E6" s="256" t="s">
        <v>207</v>
      </c>
      <c r="F6" s="257" t="s">
        <v>208</v>
      </c>
      <c r="G6" s="258" t="s">
        <v>209</v>
      </c>
      <c r="H6" s="259" t="s">
        <v>210</v>
      </c>
      <c r="I6" s="259" t="s">
        <v>211</v>
      </c>
      <c r="J6" s="260" t="s">
        <v>212</v>
      </c>
      <c r="K6" s="260" t="s">
        <v>213</v>
      </c>
      <c r="L6" s="261" t="s">
        <v>214</v>
      </c>
      <c r="M6" s="262" t="s">
        <v>215</v>
      </c>
      <c r="N6" s="258" t="s">
        <v>216</v>
      </c>
      <c r="O6" s="263">
        <v>0</v>
      </c>
      <c r="P6" s="259" t="s">
        <v>202</v>
      </c>
      <c r="Q6" s="264" t="s">
        <v>217</v>
      </c>
      <c r="R6" s="265" t="s">
        <v>1</v>
      </c>
    </row>
    <row r="7" spans="1:19" s="266" customFormat="1" ht="303" customHeight="1" thickBot="1" x14ac:dyDescent="0.3">
      <c r="A7" s="267"/>
      <c r="B7" s="268"/>
      <c r="C7" s="267"/>
      <c r="D7" s="269"/>
      <c r="E7" s="269"/>
      <c r="F7" s="257" t="s">
        <v>218</v>
      </c>
      <c r="G7" s="258" t="s">
        <v>219</v>
      </c>
      <c r="H7" s="259" t="s">
        <v>210</v>
      </c>
      <c r="I7" s="259" t="s">
        <v>211</v>
      </c>
      <c r="J7" s="260" t="s">
        <v>212</v>
      </c>
      <c r="K7" s="260" t="s">
        <v>213</v>
      </c>
      <c r="L7" s="260">
        <v>45111</v>
      </c>
      <c r="M7" s="270" t="s">
        <v>220</v>
      </c>
      <c r="N7" s="258" t="s">
        <v>221</v>
      </c>
      <c r="O7" s="271">
        <v>0</v>
      </c>
      <c r="P7" s="259" t="s">
        <v>202</v>
      </c>
      <c r="Q7" s="264" t="s">
        <v>217</v>
      </c>
      <c r="R7" s="272"/>
    </row>
    <row r="8" spans="1:19" s="266" customFormat="1" ht="13.5" customHeight="1" thickBot="1" x14ac:dyDescent="0.3">
      <c r="A8" s="273"/>
      <c r="B8" s="274"/>
      <c r="C8" s="274"/>
      <c r="D8" s="274"/>
      <c r="E8" s="274"/>
      <c r="F8" s="274"/>
      <c r="G8" s="274"/>
      <c r="H8" s="274"/>
      <c r="I8" s="274"/>
      <c r="J8" s="274"/>
      <c r="K8" s="274"/>
      <c r="L8" s="274"/>
      <c r="M8" s="274"/>
      <c r="N8" s="274"/>
      <c r="O8" s="274"/>
      <c r="P8" s="274"/>
      <c r="Q8" s="274"/>
      <c r="R8" s="275"/>
    </row>
    <row r="9" spans="1:19" ht="397.5" customHeight="1" x14ac:dyDescent="0.25">
      <c r="A9" s="276" t="s">
        <v>21</v>
      </c>
      <c r="B9" s="277" t="s">
        <v>22</v>
      </c>
      <c r="C9" s="278">
        <v>6</v>
      </c>
      <c r="D9" s="277" t="s">
        <v>222</v>
      </c>
      <c r="E9" s="279" t="s">
        <v>223</v>
      </c>
      <c r="F9" s="279" t="s">
        <v>224</v>
      </c>
      <c r="G9" s="279" t="s">
        <v>225</v>
      </c>
      <c r="H9" s="280" t="s">
        <v>97</v>
      </c>
      <c r="I9" s="279" t="s">
        <v>226</v>
      </c>
      <c r="J9" s="281">
        <v>43660</v>
      </c>
      <c r="K9" s="281">
        <v>43920</v>
      </c>
      <c r="L9" s="282">
        <v>44319</v>
      </c>
      <c r="M9" s="283" t="s">
        <v>227</v>
      </c>
      <c r="N9" s="284" t="s">
        <v>228</v>
      </c>
      <c r="O9" s="285">
        <v>0</v>
      </c>
      <c r="P9" s="286" t="s">
        <v>202</v>
      </c>
      <c r="Q9" s="284" t="s">
        <v>229</v>
      </c>
      <c r="R9" s="287" t="s">
        <v>1</v>
      </c>
    </row>
    <row r="10" spans="1:19" ht="309" customHeight="1" thickBot="1" x14ac:dyDescent="0.3">
      <c r="A10" s="276"/>
      <c r="B10" s="277"/>
      <c r="C10" s="278"/>
      <c r="D10" s="277"/>
      <c r="E10" s="288" t="s">
        <v>230</v>
      </c>
      <c r="F10" s="288" t="s">
        <v>231</v>
      </c>
      <c r="G10" s="288" t="s">
        <v>232</v>
      </c>
      <c r="H10" s="280" t="s">
        <v>97</v>
      </c>
      <c r="I10" s="288" t="s">
        <v>233</v>
      </c>
      <c r="J10" s="289">
        <v>45444</v>
      </c>
      <c r="K10" s="289">
        <v>45611</v>
      </c>
      <c r="L10" s="282">
        <v>45495</v>
      </c>
      <c r="M10" s="283" t="s">
        <v>234</v>
      </c>
      <c r="N10" s="290" t="s">
        <v>235</v>
      </c>
      <c r="O10" s="291">
        <v>0</v>
      </c>
      <c r="P10" s="286" t="s">
        <v>236</v>
      </c>
      <c r="Q10" s="290" t="s">
        <v>235</v>
      </c>
      <c r="R10" s="272"/>
    </row>
    <row r="11" spans="1:19" ht="15" customHeight="1" thickBot="1" x14ac:dyDescent="0.3">
      <c r="A11" s="292"/>
      <c r="B11" s="293"/>
      <c r="C11" s="293"/>
      <c r="D11" s="293"/>
      <c r="E11" s="293"/>
      <c r="F11" s="293"/>
      <c r="G11" s="293"/>
      <c r="H11" s="293"/>
      <c r="I11" s="293"/>
      <c r="J11" s="293"/>
      <c r="K11" s="293"/>
      <c r="L11" s="293"/>
      <c r="M11" s="293"/>
      <c r="N11" s="293"/>
      <c r="O11" s="293"/>
      <c r="P11" s="293"/>
      <c r="Q11" s="293"/>
      <c r="R11" s="294"/>
    </row>
    <row r="12" spans="1:19" ht="33.6" customHeight="1" thickBot="1" x14ac:dyDescent="0.3">
      <c r="A12" s="295" t="s">
        <v>237</v>
      </c>
      <c r="B12" s="296"/>
      <c r="C12" s="296"/>
      <c r="D12" s="296"/>
      <c r="E12" s="296"/>
      <c r="F12" s="296"/>
      <c r="G12" s="296"/>
      <c r="H12" s="296"/>
      <c r="I12" s="296"/>
      <c r="J12" s="296"/>
      <c r="K12" s="296"/>
      <c r="L12" s="296"/>
      <c r="M12" s="296"/>
      <c r="N12" s="296"/>
      <c r="O12" s="296"/>
      <c r="P12" s="296"/>
      <c r="Q12" s="296"/>
      <c r="R12" s="297"/>
    </row>
    <row r="13" spans="1:19" s="304" customFormat="1" ht="214.5" customHeight="1" x14ac:dyDescent="0.2">
      <c r="A13" s="298" t="s">
        <v>238</v>
      </c>
      <c r="B13" s="299" t="s">
        <v>23</v>
      </c>
      <c r="C13" s="298">
        <v>6</v>
      </c>
      <c r="D13" s="300" t="s">
        <v>239</v>
      </c>
      <c r="E13" s="300" t="s">
        <v>240</v>
      </c>
      <c r="F13" s="301" t="s">
        <v>241</v>
      </c>
      <c r="G13" s="301" t="s">
        <v>242</v>
      </c>
      <c r="H13" s="259" t="s">
        <v>210</v>
      </c>
      <c r="I13" s="302" t="s">
        <v>211</v>
      </c>
      <c r="J13" s="260" t="s">
        <v>212</v>
      </c>
      <c r="K13" s="260" t="s">
        <v>213</v>
      </c>
      <c r="L13" s="261" t="s">
        <v>243</v>
      </c>
      <c r="M13" s="270" t="s">
        <v>244</v>
      </c>
      <c r="N13" s="301" t="s">
        <v>245</v>
      </c>
      <c r="O13" s="271">
        <v>0.5</v>
      </c>
      <c r="P13" s="302" t="s">
        <v>202</v>
      </c>
      <c r="Q13" s="303" t="s">
        <v>246</v>
      </c>
      <c r="R13" s="287" t="s">
        <v>1</v>
      </c>
    </row>
    <row r="14" spans="1:19" s="304" customFormat="1" ht="135.75" customHeight="1" thickBot="1" x14ac:dyDescent="0.25">
      <c r="A14" s="267"/>
      <c r="B14" s="268"/>
      <c r="C14" s="267"/>
      <c r="D14" s="269"/>
      <c r="E14" s="269"/>
      <c r="F14" s="301" t="s">
        <v>247</v>
      </c>
      <c r="G14" s="301" t="s">
        <v>248</v>
      </c>
      <c r="H14" s="259" t="s">
        <v>210</v>
      </c>
      <c r="I14" s="302" t="s">
        <v>211</v>
      </c>
      <c r="J14" s="260" t="s">
        <v>212</v>
      </c>
      <c r="K14" s="260" t="s">
        <v>213</v>
      </c>
      <c r="L14" s="261" t="s">
        <v>243</v>
      </c>
      <c r="M14" s="270" t="s">
        <v>244</v>
      </c>
      <c r="N14" s="301" t="s">
        <v>249</v>
      </c>
      <c r="O14" s="271">
        <v>0</v>
      </c>
      <c r="P14" s="302" t="s">
        <v>202</v>
      </c>
      <c r="Q14" s="264" t="s">
        <v>217</v>
      </c>
      <c r="R14" s="265"/>
    </row>
    <row r="15" spans="1:19" s="304" customFormat="1" ht="13.5" customHeight="1" thickBot="1" x14ac:dyDescent="0.25">
      <c r="A15" s="273"/>
      <c r="B15" s="274"/>
      <c r="C15" s="274"/>
      <c r="D15" s="274"/>
      <c r="E15" s="274"/>
      <c r="F15" s="274"/>
      <c r="G15" s="274"/>
      <c r="H15" s="274"/>
      <c r="I15" s="274"/>
      <c r="J15" s="274"/>
      <c r="K15" s="274"/>
      <c r="L15" s="274"/>
      <c r="M15" s="274"/>
      <c r="N15" s="274"/>
      <c r="O15" s="274"/>
      <c r="P15" s="274"/>
      <c r="Q15" s="274"/>
      <c r="R15" s="275"/>
    </row>
    <row r="16" spans="1:19" s="304" customFormat="1" ht="254.25" customHeight="1" thickBot="1" x14ac:dyDescent="0.25">
      <c r="A16" s="305" t="s">
        <v>238</v>
      </c>
      <c r="B16" s="306" t="s">
        <v>23</v>
      </c>
      <c r="C16" s="305">
        <v>8</v>
      </c>
      <c r="D16" s="301" t="s">
        <v>250</v>
      </c>
      <c r="E16" s="301" t="s">
        <v>251</v>
      </c>
      <c r="F16" s="301" t="s">
        <v>252</v>
      </c>
      <c r="G16" s="301" t="s">
        <v>253</v>
      </c>
      <c r="H16" s="259" t="s">
        <v>210</v>
      </c>
      <c r="I16" s="302" t="s">
        <v>211</v>
      </c>
      <c r="J16" s="260" t="s">
        <v>212</v>
      </c>
      <c r="K16" s="260" t="s">
        <v>213</v>
      </c>
      <c r="L16" s="261" t="s">
        <v>243</v>
      </c>
      <c r="M16" s="270" t="s">
        <v>244</v>
      </c>
      <c r="N16" s="301" t="s">
        <v>249</v>
      </c>
      <c r="O16" s="271">
        <v>0</v>
      </c>
      <c r="P16" s="302" t="s">
        <v>202</v>
      </c>
      <c r="Q16" s="264" t="s">
        <v>217</v>
      </c>
      <c r="R16" s="307" t="s">
        <v>1</v>
      </c>
    </row>
    <row r="17" spans="1:18" s="304" customFormat="1" ht="13.5" customHeight="1" thickBot="1" x14ac:dyDescent="0.25">
      <c r="A17" s="273"/>
      <c r="B17" s="274"/>
      <c r="C17" s="274"/>
      <c r="D17" s="274"/>
      <c r="E17" s="274"/>
      <c r="F17" s="274"/>
      <c r="G17" s="274"/>
      <c r="H17" s="274"/>
      <c r="I17" s="274"/>
      <c r="J17" s="274"/>
      <c r="K17" s="274"/>
      <c r="L17" s="274"/>
      <c r="M17" s="274"/>
      <c r="N17" s="274"/>
      <c r="O17" s="274"/>
      <c r="P17" s="274"/>
      <c r="Q17" s="274"/>
      <c r="R17" s="275"/>
    </row>
    <row r="18" spans="1:18" s="304" customFormat="1" ht="309.75" customHeight="1" x14ac:dyDescent="0.2">
      <c r="A18" s="298" t="s">
        <v>238</v>
      </c>
      <c r="B18" s="299" t="s">
        <v>23</v>
      </c>
      <c r="C18" s="298">
        <v>9</v>
      </c>
      <c r="D18" s="300" t="s">
        <v>254</v>
      </c>
      <c r="E18" s="300" t="s">
        <v>255</v>
      </c>
      <c r="F18" s="301" t="s">
        <v>256</v>
      </c>
      <c r="G18" s="301" t="s">
        <v>257</v>
      </c>
      <c r="H18" s="259" t="s">
        <v>210</v>
      </c>
      <c r="I18" s="302" t="s">
        <v>211</v>
      </c>
      <c r="J18" s="260" t="s">
        <v>212</v>
      </c>
      <c r="K18" s="260" t="s">
        <v>213</v>
      </c>
      <c r="L18" s="261" t="s">
        <v>243</v>
      </c>
      <c r="M18" s="270" t="s">
        <v>244</v>
      </c>
      <c r="N18" s="301" t="s">
        <v>249</v>
      </c>
      <c r="O18" s="271">
        <v>0</v>
      </c>
      <c r="P18" s="302" t="s">
        <v>202</v>
      </c>
      <c r="Q18" s="264" t="s">
        <v>217</v>
      </c>
      <c r="R18" s="287" t="s">
        <v>1</v>
      </c>
    </row>
    <row r="19" spans="1:18" s="304" customFormat="1" ht="309.75" customHeight="1" thickBot="1" x14ac:dyDescent="0.25">
      <c r="A19" s="267"/>
      <c r="B19" s="268"/>
      <c r="C19" s="267"/>
      <c r="D19" s="269"/>
      <c r="E19" s="269"/>
      <c r="F19" s="301" t="s">
        <v>258</v>
      </c>
      <c r="G19" s="301" t="s">
        <v>259</v>
      </c>
      <c r="H19" s="259" t="s">
        <v>210</v>
      </c>
      <c r="I19" s="302" t="s">
        <v>211</v>
      </c>
      <c r="J19" s="260" t="s">
        <v>212</v>
      </c>
      <c r="K19" s="260" t="s">
        <v>213</v>
      </c>
      <c r="L19" s="261" t="s">
        <v>243</v>
      </c>
      <c r="M19" s="270" t="s">
        <v>244</v>
      </c>
      <c r="N19" s="301" t="s">
        <v>249</v>
      </c>
      <c r="O19" s="271">
        <v>0</v>
      </c>
      <c r="P19" s="302" t="s">
        <v>202</v>
      </c>
      <c r="Q19" s="264" t="s">
        <v>217</v>
      </c>
      <c r="R19" s="272"/>
    </row>
    <row r="20" spans="1:18" s="304" customFormat="1" ht="13.5" customHeight="1" thickBot="1" x14ac:dyDescent="0.25">
      <c r="A20" s="273"/>
      <c r="B20" s="274"/>
      <c r="C20" s="274"/>
      <c r="D20" s="274"/>
      <c r="E20" s="274"/>
      <c r="F20" s="274"/>
      <c r="G20" s="274"/>
      <c r="H20" s="274"/>
      <c r="I20" s="274"/>
      <c r="J20" s="274"/>
      <c r="K20" s="274"/>
      <c r="L20" s="274"/>
      <c r="M20" s="274"/>
      <c r="N20" s="274"/>
      <c r="O20" s="274"/>
      <c r="P20" s="274"/>
      <c r="Q20" s="274"/>
      <c r="R20" s="275"/>
    </row>
    <row r="21" spans="1:18" s="304" customFormat="1" ht="264.75" customHeight="1" thickBot="1" x14ac:dyDescent="0.25">
      <c r="A21" s="308" t="s">
        <v>238</v>
      </c>
      <c r="B21" s="309" t="s">
        <v>23</v>
      </c>
      <c r="C21" s="302">
        <v>10</v>
      </c>
      <c r="D21" s="301" t="s">
        <v>260</v>
      </c>
      <c r="E21" s="301" t="s">
        <v>261</v>
      </c>
      <c r="F21" s="301" t="s">
        <v>262</v>
      </c>
      <c r="G21" s="301" t="s">
        <v>253</v>
      </c>
      <c r="H21" s="302" t="s">
        <v>210</v>
      </c>
      <c r="I21" s="302" t="s">
        <v>211</v>
      </c>
      <c r="J21" s="282" t="s">
        <v>212</v>
      </c>
      <c r="K21" s="282" t="s">
        <v>213</v>
      </c>
      <c r="L21" s="260">
        <v>45111</v>
      </c>
      <c r="M21" s="270" t="s">
        <v>244</v>
      </c>
      <c r="N21" s="301" t="s">
        <v>249</v>
      </c>
      <c r="O21" s="271">
        <v>0</v>
      </c>
      <c r="P21" s="302" t="s">
        <v>202</v>
      </c>
      <c r="Q21" s="264" t="s">
        <v>217</v>
      </c>
      <c r="R21" s="307" t="s">
        <v>1</v>
      </c>
    </row>
    <row r="22" spans="1:18" ht="16.5" thickBot="1" x14ac:dyDescent="0.3">
      <c r="A22" s="292"/>
      <c r="B22" s="293"/>
      <c r="C22" s="293"/>
      <c r="D22" s="293"/>
      <c r="E22" s="293"/>
      <c r="F22" s="293"/>
      <c r="G22" s="293"/>
      <c r="H22" s="293"/>
      <c r="I22" s="293"/>
      <c r="J22" s="293"/>
      <c r="K22" s="293"/>
      <c r="L22" s="293"/>
      <c r="M22" s="293"/>
      <c r="N22" s="293"/>
      <c r="O22" s="293"/>
      <c r="P22" s="293"/>
      <c r="Q22" s="293"/>
      <c r="R22" s="294"/>
    </row>
    <row r="23" spans="1:18" ht="59.25" customHeight="1" x14ac:dyDescent="0.25">
      <c r="A23" s="304"/>
      <c r="B23" s="304"/>
      <c r="C23" s="304"/>
      <c r="D23" s="304"/>
      <c r="E23" s="304"/>
      <c r="F23" s="304"/>
      <c r="G23" s="304"/>
      <c r="H23" s="304"/>
      <c r="I23" s="304"/>
      <c r="J23" s="304"/>
      <c r="K23" s="304"/>
      <c r="L23" s="304"/>
      <c r="M23" s="304"/>
      <c r="N23" s="304"/>
      <c r="O23" s="304"/>
      <c r="P23" s="310"/>
      <c r="Q23" s="304"/>
      <c r="R23" s="304"/>
    </row>
    <row r="24" spans="1:18" ht="59.25" customHeight="1" x14ac:dyDescent="0.25">
      <c r="A24" s="304"/>
      <c r="B24" s="304"/>
      <c r="C24" s="304"/>
      <c r="D24" s="304"/>
      <c r="E24" s="304"/>
      <c r="F24" s="304"/>
      <c r="G24" s="304"/>
      <c r="H24" s="304"/>
      <c r="I24" s="304"/>
      <c r="J24" s="304"/>
      <c r="K24" s="304"/>
      <c r="L24" s="304"/>
      <c r="M24" s="304"/>
      <c r="N24" s="304"/>
      <c r="O24" s="304"/>
      <c r="P24" s="310"/>
      <c r="Q24" s="304"/>
      <c r="R24" s="304"/>
    </row>
    <row r="25" spans="1:18" ht="59.25" customHeight="1" x14ac:dyDescent="0.25">
      <c r="A25" s="304"/>
      <c r="B25" s="304"/>
      <c r="C25" s="304"/>
      <c r="D25" s="304"/>
      <c r="E25" s="304"/>
      <c r="F25" s="304"/>
      <c r="G25" s="304"/>
      <c r="H25" s="304"/>
      <c r="I25" s="304"/>
      <c r="J25" s="304"/>
      <c r="K25" s="304"/>
      <c r="L25" s="304"/>
      <c r="M25" s="304"/>
      <c r="N25" s="304"/>
      <c r="O25" s="304"/>
      <c r="P25" s="310"/>
      <c r="Q25" s="304"/>
      <c r="R25" s="304"/>
    </row>
    <row r="26" spans="1:18" ht="59.25" customHeight="1" x14ac:dyDescent="0.25">
      <c r="A26" s="304"/>
      <c r="B26" s="304"/>
      <c r="C26" s="304"/>
      <c r="D26" s="304"/>
      <c r="E26" s="304"/>
      <c r="F26" s="304"/>
      <c r="G26" s="304"/>
      <c r="H26" s="304"/>
      <c r="I26" s="304"/>
      <c r="J26" s="304"/>
      <c r="K26" s="304"/>
      <c r="L26" s="304"/>
      <c r="M26" s="304"/>
      <c r="N26" s="304"/>
      <c r="O26" s="304"/>
      <c r="P26" s="310"/>
      <c r="Q26" s="304"/>
      <c r="R26" s="304"/>
    </row>
    <row r="27" spans="1:18" ht="59.25" customHeight="1" x14ac:dyDescent="0.25">
      <c r="A27" s="304"/>
      <c r="B27" s="304"/>
      <c r="C27" s="304"/>
      <c r="D27" s="304"/>
      <c r="E27" s="304"/>
      <c r="F27" s="304"/>
      <c r="G27" s="304"/>
      <c r="H27" s="304"/>
      <c r="I27" s="304"/>
      <c r="J27" s="304"/>
      <c r="K27" s="304"/>
      <c r="L27" s="304"/>
      <c r="M27" s="304"/>
      <c r="N27" s="304"/>
      <c r="O27" s="304"/>
      <c r="P27" s="310"/>
      <c r="Q27" s="304"/>
      <c r="R27" s="304"/>
    </row>
    <row r="28" spans="1:18" ht="59.25" customHeight="1" x14ac:dyDescent="0.25">
      <c r="A28" s="311" t="s">
        <v>263</v>
      </c>
      <c r="B28" s="311"/>
      <c r="C28" s="304"/>
      <c r="D28" s="311" t="s">
        <v>264</v>
      </c>
      <c r="E28" s="311"/>
      <c r="F28" s="311" t="s">
        <v>265</v>
      </c>
      <c r="G28" s="311"/>
      <c r="H28" s="304"/>
      <c r="I28" s="304"/>
      <c r="J28" s="304"/>
      <c r="K28" s="304"/>
      <c r="L28" s="304"/>
      <c r="M28" s="304"/>
      <c r="N28" s="304"/>
      <c r="O28" s="304"/>
      <c r="P28" s="310"/>
      <c r="Q28" s="304"/>
      <c r="R28" s="304"/>
    </row>
    <row r="29" spans="1:18" ht="59.25" customHeight="1" x14ac:dyDescent="0.25">
      <c r="A29" s="312" t="s">
        <v>199</v>
      </c>
      <c r="B29" s="313">
        <f>+COUNTIF($P$6:$P$68,"ABIERTA")</f>
        <v>0</v>
      </c>
      <c r="C29" s="304"/>
      <c r="D29" s="312" t="s">
        <v>199</v>
      </c>
      <c r="E29" s="313">
        <f>+COUNTIF($P$6:$P$10,"ABIERTA")</f>
        <v>0</v>
      </c>
      <c r="F29" s="312" t="s">
        <v>199</v>
      </c>
      <c r="G29" s="313">
        <f>+COUNTIF($P$13:$P$21,"ABIERTA")</f>
        <v>0</v>
      </c>
      <c r="H29" s="304"/>
      <c r="I29" s="304"/>
      <c r="J29" s="304"/>
      <c r="K29" s="304"/>
      <c r="L29" s="304"/>
      <c r="M29" s="304"/>
      <c r="N29" s="304"/>
      <c r="O29" s="304"/>
      <c r="P29" s="310"/>
      <c r="Q29" s="304"/>
      <c r="R29" s="304"/>
    </row>
    <row r="30" spans="1:18" ht="59.25" customHeight="1" x14ac:dyDescent="0.25">
      <c r="A30" s="312" t="s">
        <v>102</v>
      </c>
      <c r="B30" s="313">
        <f>+COUNTIF($P$6:$P$68,"CUMPLIDA - EFECTIVA")</f>
        <v>0</v>
      </c>
      <c r="C30" s="304"/>
      <c r="D30" s="312" t="s">
        <v>102</v>
      </c>
      <c r="E30" s="313">
        <f>+COUNTIF($P$6:$P$10,"CUMPLIDA - EFECTIVA")</f>
        <v>0</v>
      </c>
      <c r="F30" s="312" t="s">
        <v>102</v>
      </c>
      <c r="G30" s="313">
        <f>+COUNTIF($P$13:$P$21,"CUMPLIDA - EFECTIVA")</f>
        <v>0</v>
      </c>
      <c r="H30" s="304"/>
      <c r="I30" s="304"/>
      <c r="J30" s="304"/>
      <c r="K30" s="304"/>
      <c r="L30" s="304"/>
      <c r="M30" s="304"/>
      <c r="N30" s="304"/>
      <c r="O30" s="304"/>
      <c r="P30" s="310"/>
      <c r="Q30" s="304"/>
      <c r="R30" s="304"/>
    </row>
    <row r="31" spans="1:18" ht="59.25" customHeight="1" x14ac:dyDescent="0.25">
      <c r="A31" s="312" t="s">
        <v>266</v>
      </c>
      <c r="B31" s="313">
        <f>+COUNTIF($P$6:$P$68,"CUMPLIDA - PENDIENTE EFECTIVIDAD")</f>
        <v>0</v>
      </c>
      <c r="C31" s="304"/>
      <c r="D31" s="312" t="s">
        <v>200</v>
      </c>
      <c r="E31" s="313">
        <f>+COUNTIF($P$6:$P$10,"CUMPLIDA - PENDIENTE EFECTIVIDAD")</f>
        <v>0</v>
      </c>
      <c r="F31" s="312" t="s">
        <v>200</v>
      </c>
      <c r="G31" s="313">
        <f>+COUNTIF($P$13:$P$21,"CUMPLIDA - PENDIENTE EFECTIVIDAD")</f>
        <v>0</v>
      </c>
      <c r="H31" s="304"/>
      <c r="I31" s="304"/>
      <c r="J31" s="304"/>
      <c r="K31" s="304"/>
      <c r="L31" s="304"/>
      <c r="M31" s="304"/>
      <c r="N31" s="304"/>
      <c r="O31" s="304"/>
      <c r="P31" s="310"/>
      <c r="Q31" s="304"/>
      <c r="R31" s="304"/>
    </row>
    <row r="32" spans="1:18" ht="59.25" customHeight="1" x14ac:dyDescent="0.25">
      <c r="A32" s="312" t="s">
        <v>267</v>
      </c>
      <c r="B32" s="313">
        <f>+COUNTIF($P$6:$P$68,"CUMPLIDA - INEFECTIVA")</f>
        <v>0</v>
      </c>
      <c r="C32" s="304"/>
      <c r="D32" s="312" t="s">
        <v>267</v>
      </c>
      <c r="E32" s="313">
        <f>+COUNTIF($P$6:$P$10,"CUMPLIDA - INEFECTIVA")</f>
        <v>0</v>
      </c>
      <c r="F32" s="312" t="s">
        <v>267</v>
      </c>
      <c r="G32" s="313">
        <f>+COUNTIF($P$13:$P$21,"CUMPLIDA - INEFECTIVA")</f>
        <v>0</v>
      </c>
      <c r="H32" s="304"/>
      <c r="I32" s="304"/>
      <c r="J32" s="304"/>
      <c r="K32" s="304"/>
      <c r="L32" s="304"/>
      <c r="M32" s="304"/>
      <c r="N32" s="304"/>
      <c r="O32" s="304"/>
      <c r="P32" s="310"/>
      <c r="Q32" s="304"/>
      <c r="R32" s="304"/>
    </row>
    <row r="33" spans="1:18" ht="59.25" customHeight="1" x14ac:dyDescent="0.25">
      <c r="A33" s="312" t="s">
        <v>202</v>
      </c>
      <c r="B33" s="313">
        <f>+COUNTIF($P$6:$P$68,"INCUMPLIDA - VENCIDA")</f>
        <v>9</v>
      </c>
      <c r="C33" s="304"/>
      <c r="D33" s="312" t="s">
        <v>202</v>
      </c>
      <c r="E33" s="313">
        <f>+COUNTIF($P$6:$P$10,"INCUMPLIDA - VENCIDA")</f>
        <v>3</v>
      </c>
      <c r="F33" s="312" t="s">
        <v>202</v>
      </c>
      <c r="G33" s="313">
        <f>+COUNTIF($P$13:$P$21,"INCUMPLIDA - VENCIDA")</f>
        <v>6</v>
      </c>
      <c r="H33" s="304"/>
      <c r="I33" s="304"/>
      <c r="J33" s="304"/>
      <c r="K33" s="304"/>
      <c r="L33" s="304"/>
      <c r="M33" s="304"/>
      <c r="N33" s="304"/>
      <c r="O33" s="304"/>
      <c r="P33" s="310"/>
      <c r="Q33" s="304"/>
      <c r="R33" s="304"/>
    </row>
    <row r="34" spans="1:18" ht="59.25" customHeight="1" x14ac:dyDescent="0.25">
      <c r="A34" s="312" t="s">
        <v>4</v>
      </c>
      <c r="B34" s="313">
        <f>+COUNTIF($P$6:$P$68,"INCALIFICABLE")</f>
        <v>0</v>
      </c>
      <c r="C34" s="304"/>
      <c r="D34" s="312" t="s">
        <v>4</v>
      </c>
      <c r="E34" s="313">
        <f>+COUNTIF($P$6:$P$10,"INCALIFICABLE")</f>
        <v>0</v>
      </c>
      <c r="F34" s="312" t="s">
        <v>4</v>
      </c>
      <c r="G34" s="313">
        <f>+COUNTIF($P$13:$P$21,"INCALIFICABLE")</f>
        <v>0</v>
      </c>
      <c r="H34" s="304"/>
      <c r="I34" s="304"/>
      <c r="J34" s="304"/>
      <c r="K34" s="304"/>
      <c r="L34" s="304"/>
      <c r="M34" s="304"/>
      <c r="N34" s="304"/>
      <c r="O34" s="304"/>
      <c r="P34" s="310"/>
      <c r="Q34" s="304"/>
      <c r="R34" s="304"/>
    </row>
    <row r="35" spans="1:18" ht="59.25" customHeight="1" x14ac:dyDescent="0.25">
      <c r="A35" s="312" t="s">
        <v>6</v>
      </c>
      <c r="B35" s="314">
        <f>SUM(B29:B34)</f>
        <v>9</v>
      </c>
      <c r="C35" s="304"/>
      <c r="D35" s="312" t="s">
        <v>6</v>
      </c>
      <c r="E35" s="314">
        <f>SUM(E29:E34)</f>
        <v>3</v>
      </c>
      <c r="F35" s="312" t="s">
        <v>6</v>
      </c>
      <c r="G35" s="314">
        <f>SUM(G29:G34)</f>
        <v>6</v>
      </c>
      <c r="H35" s="304"/>
      <c r="I35" s="304"/>
      <c r="J35" s="304"/>
      <c r="K35" s="304"/>
      <c r="L35" s="304"/>
      <c r="M35" s="304"/>
      <c r="N35" s="304"/>
      <c r="O35" s="304"/>
      <c r="P35" s="310"/>
      <c r="Q35" s="304"/>
      <c r="R35" s="304"/>
    </row>
    <row r="36" spans="1:18" ht="59.25" customHeight="1" x14ac:dyDescent="0.25">
      <c r="A36" s="304"/>
      <c r="B36" s="304"/>
      <c r="C36" s="304"/>
      <c r="D36" s="315"/>
      <c r="E36" s="315"/>
      <c r="F36" s="315"/>
      <c r="G36" s="304"/>
      <c r="H36" s="304"/>
      <c r="I36" s="304"/>
      <c r="J36" s="304"/>
      <c r="K36" s="304"/>
      <c r="L36" s="304"/>
      <c r="M36" s="304"/>
      <c r="N36" s="304"/>
      <c r="O36" s="304"/>
      <c r="P36" s="310"/>
      <c r="Q36" s="304"/>
      <c r="R36" s="304"/>
    </row>
    <row r="37" spans="1:18" ht="59.25" customHeight="1" x14ac:dyDescent="0.25">
      <c r="A37" s="311" t="s">
        <v>203</v>
      </c>
      <c r="B37" s="311"/>
      <c r="C37" s="304"/>
      <c r="D37" s="311" t="s">
        <v>268</v>
      </c>
      <c r="E37" s="311"/>
      <c r="F37" s="311" t="s">
        <v>268</v>
      </c>
      <c r="G37" s="311"/>
    </row>
    <row r="38" spans="1:18" ht="59.25" customHeight="1" x14ac:dyDescent="0.25">
      <c r="A38" s="317" t="s">
        <v>1</v>
      </c>
      <c r="B38" s="313">
        <f>+COUNTIF($R$6:$R$68,"ABIERTO")</f>
        <v>6</v>
      </c>
      <c r="C38" s="304"/>
      <c r="D38" s="317" t="s">
        <v>1</v>
      </c>
      <c r="E38" s="313">
        <f>+COUNTIF($R$6:$R$10,"ABIERTO")</f>
        <v>2</v>
      </c>
      <c r="F38" s="317" t="s">
        <v>1</v>
      </c>
      <c r="G38" s="313">
        <f>+COUNTIF($R$13:$R$21,"ABIERTO")</f>
        <v>4</v>
      </c>
    </row>
    <row r="39" spans="1:18" ht="59.25" customHeight="1" x14ac:dyDescent="0.25">
      <c r="A39" s="317" t="s">
        <v>2</v>
      </c>
      <c r="B39" s="313">
        <f>+COUNTIF($R$6:$R73,"CERRADO")</f>
        <v>0</v>
      </c>
      <c r="C39" s="304"/>
      <c r="D39" s="317" t="s">
        <v>2</v>
      </c>
      <c r="E39" s="313">
        <f>+COUNTIF($R$6:$R$10,"CERRADO")</f>
        <v>0</v>
      </c>
      <c r="F39" s="317" t="s">
        <v>2</v>
      </c>
      <c r="G39" s="313">
        <f>+COUNTIF($R13:$R$21,"CERRADO")</f>
        <v>0</v>
      </c>
    </row>
    <row r="40" spans="1:18" ht="59.25" customHeight="1" x14ac:dyDescent="0.25">
      <c r="A40" s="313" t="s">
        <v>269</v>
      </c>
      <c r="B40" s="313">
        <f>SUM(B38:B39)</f>
        <v>6</v>
      </c>
      <c r="D40" s="313" t="s">
        <v>269</v>
      </c>
      <c r="E40" s="313">
        <f>SUM(E38:E39)</f>
        <v>2</v>
      </c>
      <c r="F40" s="313" t="s">
        <v>269</v>
      </c>
      <c r="G40" s="313">
        <f>SUM(G38:G39)</f>
        <v>4</v>
      </c>
    </row>
  </sheetData>
  <mergeCells count="58">
    <mergeCell ref="A20:R20"/>
    <mergeCell ref="A22:R22"/>
    <mergeCell ref="A28:B28"/>
    <mergeCell ref="D28:E28"/>
    <mergeCell ref="F28:G28"/>
    <mergeCell ref="A37:B37"/>
    <mergeCell ref="D37:E37"/>
    <mergeCell ref="F37:G37"/>
    <mergeCell ref="A15:R15"/>
    <mergeCell ref="A17:R17"/>
    <mergeCell ref="A18:A19"/>
    <mergeCell ref="B18:B19"/>
    <mergeCell ref="C18:C19"/>
    <mergeCell ref="D18:D19"/>
    <mergeCell ref="E18:E19"/>
    <mergeCell ref="R18:R19"/>
    <mergeCell ref="A11:R11"/>
    <mergeCell ref="A12:R12"/>
    <mergeCell ref="A13:A14"/>
    <mergeCell ref="B13:B14"/>
    <mergeCell ref="C13:C14"/>
    <mergeCell ref="D13:D14"/>
    <mergeCell ref="E13:E14"/>
    <mergeCell ref="R13:R14"/>
    <mergeCell ref="A8:R8"/>
    <mergeCell ref="A9:A10"/>
    <mergeCell ref="B9:B10"/>
    <mergeCell ref="C9:C10"/>
    <mergeCell ref="D9:D10"/>
    <mergeCell ref="R9:R10"/>
    <mergeCell ref="A5:R5"/>
    <mergeCell ref="A6:A7"/>
    <mergeCell ref="B6:B7"/>
    <mergeCell ref="C6:C7"/>
    <mergeCell ref="D6:D7"/>
    <mergeCell ref="E6:E7"/>
    <mergeCell ref="R6:R7"/>
    <mergeCell ref="G3:G4"/>
    <mergeCell ref="H3:H4"/>
    <mergeCell ref="I3:I4"/>
    <mergeCell ref="J3:J4"/>
    <mergeCell ref="K3:K4"/>
    <mergeCell ref="L3:R3"/>
    <mergeCell ref="A3:A4"/>
    <mergeCell ref="B3:B4"/>
    <mergeCell ref="C3:C4"/>
    <mergeCell ref="D3:D4"/>
    <mergeCell ref="E3:E4"/>
    <mergeCell ref="F3:F4"/>
    <mergeCell ref="A1:D1"/>
    <mergeCell ref="E1:O1"/>
    <mergeCell ref="P1:R1"/>
    <mergeCell ref="A2:B2"/>
    <mergeCell ref="C2:D2"/>
    <mergeCell ref="E2:I2"/>
    <mergeCell ref="J2:M2"/>
    <mergeCell ref="N2:O2"/>
    <mergeCell ref="P2:R2"/>
  </mergeCells>
  <dataValidations count="4">
    <dataValidation type="list" allowBlank="1" showInputMessage="1" showErrorMessage="1" sqref="R1:R8 R11:R1048576">
      <formula1>$A$38:$A$39</formula1>
    </dataValidation>
    <dataValidation type="list" allowBlank="1" showInputMessage="1" showErrorMessage="1" sqref="P1:P1048576">
      <formula1>$A$29:$A$34</formula1>
    </dataValidation>
    <dataValidation type="list" allowBlank="1" showInputMessage="1" showErrorMessage="1" sqref="H9:H10">
      <formula1>$O$1:$O$3</formula1>
    </dataValidation>
    <dataValidation type="list" allowBlank="1" showInputMessage="1" showErrorMessage="1" sqref="H23:H1048576">
      <formula1>#REF!</formula1>
    </dataValidation>
  </dataValidations>
  <pageMargins left="0.39370078740157483" right="0.39370078740157483" top="0.39370078740157483" bottom="0.39370078740157483" header="0.31496062992125984" footer="0.31496062992125984"/>
  <pageSetup paperSize="5" scale="70" orientation="landscape" verticalDpi="599" r:id="rId1"/>
  <drawing r:id="rId2"/>
  <extLst>
    <ext xmlns:x14="http://schemas.microsoft.com/office/spreadsheetml/2009/9/main" uri="{78C0D931-6437-407d-A8EE-F0AAD7539E65}">
      <x14:conditionalFormattings>
        <x14:conditionalFormatting xmlns:xm="http://schemas.microsoft.com/office/excel/2006/main">
          <x14:cfRule type="containsText" priority="27" operator="containsText" id="{7B3BFF9A-0D8D-4B64-BFFE-51E31ADB46A8}">
            <xm:f>NOT(ISERROR(SEARCH($A$39,R1)))</xm:f>
            <xm:f>$A$39</xm:f>
            <x14:dxf>
              <fill>
                <patternFill>
                  <bgColor theme="9" tint="0.39994506668294322"/>
                </patternFill>
              </fill>
            </x14:dxf>
          </x14:cfRule>
          <x14:cfRule type="containsText" priority="28" operator="containsText" id="{EEA0A1B3-57FD-488A-81B5-FF8F60541FC2}">
            <xm:f>NOT(ISERROR(SEARCH($A$38,R1)))</xm:f>
            <xm:f>$A$38</xm:f>
            <x14:dxf>
              <fill>
                <patternFill>
                  <bgColor theme="0"/>
                </patternFill>
              </fill>
            </x14:dxf>
          </x14:cfRule>
          <xm:sqref>R1:R8 R11:R1048576</xm:sqref>
        </x14:conditionalFormatting>
        <x14:conditionalFormatting xmlns:xm="http://schemas.microsoft.com/office/excel/2006/main">
          <x14:cfRule type="containsText" priority="25" operator="containsText" id="{FBF19297-7270-40C0-AC1E-A0473B17F8B1}">
            <xm:f>NOT(ISERROR(SEARCH($D$32,R9)))</xm:f>
            <xm:f>$D$32</xm:f>
            <x14:dxf>
              <fill>
                <patternFill>
                  <bgColor theme="9" tint="0.39994506668294322"/>
                </patternFill>
              </fill>
            </x14:dxf>
          </x14:cfRule>
          <x14:cfRule type="containsText" priority="26" operator="containsText" id="{E7DCC88E-5F69-49FB-8C31-9C63C6EBF0DD}">
            <xm:f>NOT(ISERROR(SEARCH($D$31,R9)))</xm:f>
            <xm:f>$D$31</xm:f>
            <x14:dxf>
              <fill>
                <patternFill>
                  <bgColor theme="0"/>
                </patternFill>
              </fill>
            </x14:dxf>
          </x14:cfRule>
          <xm:sqref>R9:R10</xm:sqref>
        </x14:conditionalFormatting>
        <x14:conditionalFormatting xmlns:xm="http://schemas.microsoft.com/office/excel/2006/main">
          <x14:cfRule type="containsText" priority="19" operator="containsText" id="{AE5125ED-5915-495E-8A08-702760713168}">
            <xm:f>NOT(ISERROR(SEARCH($A$34,P1)))</xm:f>
            <xm:f>$A$34</xm:f>
            <x14:dxf>
              <fill>
                <patternFill>
                  <bgColor rgb="FFFF0000"/>
                </patternFill>
              </fill>
            </x14:dxf>
          </x14:cfRule>
          <x14:cfRule type="containsText" priority="20" operator="containsText" id="{3E074D57-9E0C-46F6-93D5-78F868ABE9F2}">
            <xm:f>NOT(ISERROR(SEARCH($A$33,P1)))</xm:f>
            <xm:f>$A$33</xm:f>
            <x14:dxf>
              <fill>
                <patternFill>
                  <bgColor rgb="FFFF0000"/>
                </patternFill>
              </fill>
            </x14:dxf>
          </x14:cfRule>
          <x14:cfRule type="containsText" priority="21" operator="containsText" id="{685D4E3C-F4E9-4F72-94E4-48BAC3A948CC}">
            <xm:f>NOT(ISERROR(SEARCH($A$32,P1)))</xm:f>
            <xm:f>$A$32</xm:f>
            <x14:dxf>
              <fill>
                <patternFill>
                  <bgColor rgb="FFFFC000"/>
                </patternFill>
              </fill>
            </x14:dxf>
          </x14:cfRule>
          <x14:cfRule type="containsText" priority="22" operator="containsText" id="{D6283223-FD86-467C-941D-30570994AF3B}">
            <xm:f>NOT(ISERROR(SEARCH($A$31,P1)))</xm:f>
            <xm:f>$A$31</xm:f>
            <x14:dxf>
              <fill>
                <patternFill>
                  <bgColor theme="8" tint="0.39994506668294322"/>
                </patternFill>
              </fill>
            </x14:dxf>
          </x14:cfRule>
          <x14:cfRule type="containsText" priority="23" operator="containsText" id="{AF97C590-36CD-4A59-9B96-A09017A314D8}">
            <xm:f>NOT(ISERROR(SEARCH($A$30,P1)))</xm:f>
            <xm:f>$A$30</xm:f>
            <x14:dxf>
              <fill>
                <patternFill>
                  <bgColor theme="9" tint="0.39994506668294322"/>
                </patternFill>
              </fill>
            </x14:dxf>
          </x14:cfRule>
          <x14:cfRule type="containsText" priority="24" operator="containsText" id="{C9182927-3C0F-49FC-B149-B438B07B4C69}">
            <xm:f>NOT(ISERROR(SEARCH($A$29,P1)))</xm:f>
            <xm:f>$A$29</xm:f>
            <x14:dxf>
              <fill>
                <patternFill>
                  <bgColor theme="0"/>
                </patternFill>
              </fill>
            </x14:dxf>
          </x14:cfRule>
          <xm:sqref>P1:P17 P20 P22:P1048576</xm:sqref>
        </x14:conditionalFormatting>
        <x14:conditionalFormatting xmlns:xm="http://schemas.microsoft.com/office/excel/2006/main">
          <x14:cfRule type="containsText" priority="13" operator="containsText" id="{9E8D0B34-836E-4638-BA4D-A996A2CB4539}">
            <xm:f>NOT(ISERROR(SEARCH($A$34,P18)))</xm:f>
            <xm:f>$A$34</xm:f>
            <x14:dxf>
              <fill>
                <patternFill>
                  <bgColor rgb="FFFF0000"/>
                </patternFill>
              </fill>
            </x14:dxf>
          </x14:cfRule>
          <x14:cfRule type="containsText" priority="14" operator="containsText" id="{9240B918-54AA-4647-B6D0-138EB942E3E3}">
            <xm:f>NOT(ISERROR(SEARCH($A$33,P18)))</xm:f>
            <xm:f>$A$33</xm:f>
            <x14:dxf>
              <fill>
                <patternFill>
                  <bgColor rgb="FFFF0000"/>
                </patternFill>
              </fill>
            </x14:dxf>
          </x14:cfRule>
          <x14:cfRule type="containsText" priority="15" operator="containsText" id="{3BE9C354-C20A-4138-8707-AF663F39A92D}">
            <xm:f>NOT(ISERROR(SEARCH($A$32,P18)))</xm:f>
            <xm:f>$A$32</xm:f>
            <x14:dxf>
              <fill>
                <patternFill>
                  <bgColor rgb="FFFFC000"/>
                </patternFill>
              </fill>
            </x14:dxf>
          </x14:cfRule>
          <x14:cfRule type="containsText" priority="16" operator="containsText" id="{F245A5A0-A161-4701-A25A-9D8B245749C2}">
            <xm:f>NOT(ISERROR(SEARCH($A$31,P18)))</xm:f>
            <xm:f>$A$31</xm:f>
            <x14:dxf>
              <fill>
                <patternFill>
                  <bgColor theme="8" tint="0.39994506668294322"/>
                </patternFill>
              </fill>
            </x14:dxf>
          </x14:cfRule>
          <x14:cfRule type="containsText" priority="17" operator="containsText" id="{1862FC0F-17C3-434A-8E03-3530A713ACAC}">
            <xm:f>NOT(ISERROR(SEARCH($A$30,P18)))</xm:f>
            <xm:f>$A$30</xm:f>
            <x14:dxf>
              <fill>
                <patternFill>
                  <bgColor theme="9" tint="0.39994506668294322"/>
                </patternFill>
              </fill>
            </x14:dxf>
          </x14:cfRule>
          <x14:cfRule type="containsText" priority="18" operator="containsText" id="{1D45B93C-BEC3-4029-90A6-020A18F25D77}">
            <xm:f>NOT(ISERROR(SEARCH($A$29,P18)))</xm:f>
            <xm:f>$A$29</xm:f>
            <x14:dxf>
              <fill>
                <patternFill>
                  <bgColor theme="0"/>
                </patternFill>
              </fill>
            </x14:dxf>
          </x14:cfRule>
          <xm:sqref>P18</xm:sqref>
        </x14:conditionalFormatting>
        <x14:conditionalFormatting xmlns:xm="http://schemas.microsoft.com/office/excel/2006/main">
          <x14:cfRule type="containsText" priority="7" operator="containsText" id="{566AC52A-5279-4975-BCBA-334876E02A0C}">
            <xm:f>NOT(ISERROR(SEARCH($A$34,P19)))</xm:f>
            <xm:f>$A$34</xm:f>
            <x14:dxf>
              <fill>
                <patternFill>
                  <bgColor rgb="FFFF0000"/>
                </patternFill>
              </fill>
            </x14:dxf>
          </x14:cfRule>
          <x14:cfRule type="containsText" priority="8" operator="containsText" id="{C9763505-CD94-47E9-B74D-FA92E9012942}">
            <xm:f>NOT(ISERROR(SEARCH($A$33,P19)))</xm:f>
            <xm:f>$A$33</xm:f>
            <x14:dxf>
              <fill>
                <patternFill>
                  <bgColor rgb="FFFF0000"/>
                </patternFill>
              </fill>
            </x14:dxf>
          </x14:cfRule>
          <x14:cfRule type="containsText" priority="9" operator="containsText" id="{9709EC08-1A41-40DF-872D-FBD9B08937BD}">
            <xm:f>NOT(ISERROR(SEARCH($A$32,P19)))</xm:f>
            <xm:f>$A$32</xm:f>
            <x14:dxf>
              <fill>
                <patternFill>
                  <bgColor rgb="FFFFC000"/>
                </patternFill>
              </fill>
            </x14:dxf>
          </x14:cfRule>
          <x14:cfRule type="containsText" priority="10" operator="containsText" id="{30425397-C021-4602-9571-56EE07A6465E}">
            <xm:f>NOT(ISERROR(SEARCH($A$31,P19)))</xm:f>
            <xm:f>$A$31</xm:f>
            <x14:dxf>
              <fill>
                <patternFill>
                  <bgColor theme="8" tint="0.39994506668294322"/>
                </patternFill>
              </fill>
            </x14:dxf>
          </x14:cfRule>
          <x14:cfRule type="containsText" priority="11" operator="containsText" id="{C1E9AAE1-4249-4F52-A9C2-68C7974BFDDE}">
            <xm:f>NOT(ISERROR(SEARCH($A$30,P19)))</xm:f>
            <xm:f>$A$30</xm:f>
            <x14:dxf>
              <fill>
                <patternFill>
                  <bgColor theme="9" tint="0.39994506668294322"/>
                </patternFill>
              </fill>
            </x14:dxf>
          </x14:cfRule>
          <x14:cfRule type="containsText" priority="12" operator="containsText" id="{B6F5F95C-D4C4-4763-9E52-50D523B4D5F4}">
            <xm:f>NOT(ISERROR(SEARCH($A$29,P19)))</xm:f>
            <xm:f>$A$29</xm:f>
            <x14:dxf>
              <fill>
                <patternFill>
                  <bgColor theme="0"/>
                </patternFill>
              </fill>
            </x14:dxf>
          </x14:cfRule>
          <xm:sqref>P19</xm:sqref>
        </x14:conditionalFormatting>
        <x14:conditionalFormatting xmlns:xm="http://schemas.microsoft.com/office/excel/2006/main">
          <x14:cfRule type="containsText" priority="1" operator="containsText" id="{C07D254A-B69D-488C-9204-CC4500E7C813}">
            <xm:f>NOT(ISERROR(SEARCH($A$34,P21)))</xm:f>
            <xm:f>$A$34</xm:f>
            <x14:dxf>
              <fill>
                <patternFill>
                  <bgColor rgb="FFFF0000"/>
                </patternFill>
              </fill>
            </x14:dxf>
          </x14:cfRule>
          <x14:cfRule type="containsText" priority="2" operator="containsText" id="{4A24B93F-837C-437A-9780-7104D18528D0}">
            <xm:f>NOT(ISERROR(SEARCH($A$33,P21)))</xm:f>
            <xm:f>$A$33</xm:f>
            <x14:dxf>
              <fill>
                <patternFill>
                  <bgColor rgb="FFFF0000"/>
                </patternFill>
              </fill>
            </x14:dxf>
          </x14:cfRule>
          <x14:cfRule type="containsText" priority="3" operator="containsText" id="{F0C82C3A-33AF-4D21-A468-9D6D4788099C}">
            <xm:f>NOT(ISERROR(SEARCH($A$32,P21)))</xm:f>
            <xm:f>$A$32</xm:f>
            <x14:dxf>
              <fill>
                <patternFill>
                  <bgColor rgb="FFFFC000"/>
                </patternFill>
              </fill>
            </x14:dxf>
          </x14:cfRule>
          <x14:cfRule type="containsText" priority="4" operator="containsText" id="{E52849B2-9F7C-48BA-957D-DC5B1367BF85}">
            <xm:f>NOT(ISERROR(SEARCH($A$31,P21)))</xm:f>
            <xm:f>$A$31</xm:f>
            <x14:dxf>
              <fill>
                <patternFill>
                  <bgColor theme="8" tint="0.39994506668294322"/>
                </patternFill>
              </fill>
            </x14:dxf>
          </x14:cfRule>
          <x14:cfRule type="containsText" priority="5" operator="containsText" id="{8607C690-EE98-4E59-8052-D441F6B07E5E}">
            <xm:f>NOT(ISERROR(SEARCH($A$30,P21)))</xm:f>
            <xm:f>$A$30</xm:f>
            <x14:dxf>
              <fill>
                <patternFill>
                  <bgColor theme="9" tint="0.39994506668294322"/>
                </patternFill>
              </fill>
            </x14:dxf>
          </x14:cfRule>
          <x14:cfRule type="containsText" priority="6" operator="containsText" id="{75CDE470-A8EB-4F59-9D7E-C2487C3146D1}">
            <xm:f>NOT(ISERROR(SEARCH($A$29,P21)))</xm:f>
            <xm:f>$A$29</xm:f>
            <x14:dxf>
              <fill>
                <patternFill>
                  <bgColor theme="0"/>
                </patternFill>
              </fill>
            </x14:dxf>
          </x14:cfRule>
          <xm:sqref>P21</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14:formula1>
            <xm:f>'[7]1.COM'!#REF!</xm:f>
          </x14:formula1>
          <xm:sqref>R9</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8"/>
  <sheetViews>
    <sheetView showGridLines="0" zoomScale="80" zoomScaleNormal="80" zoomScaleSheetLayoutView="90" workbookViewId="0">
      <selection activeCell="B44" sqref="B44"/>
    </sheetView>
  </sheetViews>
  <sheetFormatPr baseColWidth="10" defaultColWidth="11.42578125" defaultRowHeight="46.5" customHeight="1" x14ac:dyDescent="0.25"/>
  <cols>
    <col min="1" max="1" width="31.28515625" style="132" customWidth="1"/>
    <col min="2" max="2" width="30" style="226" customWidth="1"/>
    <col min="3" max="3" width="17.140625" style="164" customWidth="1"/>
    <col min="4" max="4" width="55.28515625" style="227" bestFit="1" customWidth="1"/>
    <col min="5" max="5" width="50" style="221" customWidth="1"/>
    <col min="6" max="6" width="53.28515625" style="228" customWidth="1"/>
    <col min="7" max="7" width="49.140625" style="221" customWidth="1"/>
    <col min="8" max="8" width="17.140625" style="132" customWidth="1"/>
    <col min="9" max="9" width="37.42578125" style="132" customWidth="1"/>
    <col min="10" max="10" width="18.5703125" style="132" customWidth="1"/>
    <col min="11" max="11" width="16.5703125" style="132" customWidth="1"/>
    <col min="12" max="12" width="14.7109375" style="132" customWidth="1"/>
    <col min="13" max="13" width="26.28515625" style="132" customWidth="1"/>
    <col min="14" max="14" width="108.85546875" style="227" customWidth="1"/>
    <col min="15" max="15" width="20.42578125" style="132" customWidth="1"/>
    <col min="16" max="16" width="30.42578125" style="359" customWidth="1"/>
    <col min="17" max="17" width="137.85546875" style="221" customWidth="1"/>
    <col min="18" max="18" width="27" style="360" customWidth="1"/>
    <col min="19" max="16384" width="11.42578125" style="132"/>
  </cols>
  <sheetData>
    <row r="1" spans="1:18" ht="60.75" customHeight="1" x14ac:dyDescent="0.25">
      <c r="A1" s="125"/>
      <c r="B1" s="125"/>
      <c r="C1" s="125"/>
      <c r="D1" s="125"/>
      <c r="E1" s="126" t="s">
        <v>66</v>
      </c>
      <c r="F1" s="127"/>
      <c r="G1" s="127"/>
      <c r="H1" s="127"/>
      <c r="I1" s="127"/>
      <c r="J1" s="127"/>
      <c r="K1" s="127"/>
      <c r="L1" s="127"/>
      <c r="M1" s="127"/>
      <c r="N1" s="127"/>
      <c r="O1" s="128"/>
      <c r="P1" s="129"/>
      <c r="Q1" s="130"/>
      <c r="R1" s="131"/>
    </row>
    <row r="2" spans="1:18" ht="15" x14ac:dyDescent="0.25">
      <c r="A2" s="133" t="s">
        <v>67</v>
      </c>
      <c r="B2" s="134"/>
      <c r="C2" s="135" t="s">
        <v>68</v>
      </c>
      <c r="D2" s="136"/>
      <c r="E2" s="133" t="s">
        <v>69</v>
      </c>
      <c r="F2" s="137"/>
      <c r="G2" s="137"/>
      <c r="H2" s="137"/>
      <c r="I2" s="134"/>
      <c r="J2" s="138">
        <v>6</v>
      </c>
      <c r="K2" s="138"/>
      <c r="L2" s="138"/>
      <c r="M2" s="138"/>
      <c r="N2" s="133" t="s">
        <v>70</v>
      </c>
      <c r="O2" s="134"/>
      <c r="P2" s="139" t="s">
        <v>71</v>
      </c>
      <c r="Q2" s="140"/>
      <c r="R2" s="141"/>
    </row>
    <row r="3" spans="1:18" ht="59.25" customHeight="1" x14ac:dyDescent="0.25">
      <c r="A3" s="142" t="s">
        <v>72</v>
      </c>
      <c r="B3" s="142" t="s">
        <v>73</v>
      </c>
      <c r="C3" s="142" t="s">
        <v>74</v>
      </c>
      <c r="D3" s="142" t="s">
        <v>75</v>
      </c>
      <c r="E3" s="142" t="s">
        <v>76</v>
      </c>
      <c r="F3" s="142" t="s">
        <v>77</v>
      </c>
      <c r="G3" s="142" t="s">
        <v>78</v>
      </c>
      <c r="H3" s="142" t="s">
        <v>79</v>
      </c>
      <c r="I3" s="142" t="s">
        <v>80</v>
      </c>
      <c r="J3" s="142" t="s">
        <v>81</v>
      </c>
      <c r="K3" s="142" t="s">
        <v>82</v>
      </c>
      <c r="L3" s="143" t="s">
        <v>83</v>
      </c>
      <c r="M3" s="143"/>
      <c r="N3" s="143"/>
      <c r="O3" s="143"/>
      <c r="P3" s="143"/>
      <c r="Q3" s="143"/>
      <c r="R3" s="143"/>
    </row>
    <row r="4" spans="1:18" ht="93.95" customHeight="1" x14ac:dyDescent="0.25">
      <c r="A4" s="142"/>
      <c r="B4" s="142"/>
      <c r="C4" s="142"/>
      <c r="D4" s="142"/>
      <c r="E4" s="142"/>
      <c r="F4" s="142"/>
      <c r="G4" s="142"/>
      <c r="H4" s="142"/>
      <c r="I4" s="142"/>
      <c r="J4" s="142"/>
      <c r="K4" s="142"/>
      <c r="L4" s="144" t="s">
        <v>84</v>
      </c>
      <c r="M4" s="144" t="s">
        <v>85</v>
      </c>
      <c r="N4" s="144" t="s">
        <v>86</v>
      </c>
      <c r="O4" s="144" t="s">
        <v>87</v>
      </c>
      <c r="P4" s="144" t="s">
        <v>88</v>
      </c>
      <c r="Q4" s="144" t="s">
        <v>89</v>
      </c>
      <c r="R4" s="145" t="s">
        <v>90</v>
      </c>
    </row>
    <row r="5" spans="1:18" s="149" customFormat="1" ht="34.5" customHeight="1" x14ac:dyDescent="0.35">
      <c r="A5" s="146" t="s">
        <v>91</v>
      </c>
      <c r="B5" s="147"/>
      <c r="C5" s="147"/>
      <c r="D5" s="147"/>
      <c r="E5" s="147"/>
      <c r="F5" s="147"/>
      <c r="G5" s="147"/>
      <c r="H5" s="147"/>
      <c r="I5" s="147"/>
      <c r="J5" s="147"/>
      <c r="K5" s="147"/>
      <c r="L5" s="147"/>
      <c r="M5" s="147"/>
      <c r="N5" s="147"/>
      <c r="O5" s="147"/>
      <c r="P5" s="147"/>
      <c r="Q5" s="147"/>
      <c r="R5" s="148"/>
    </row>
    <row r="6" spans="1:18" s="164" customFormat="1" ht="261.75" customHeight="1" x14ac:dyDescent="0.25">
      <c r="A6" s="318" t="s">
        <v>24</v>
      </c>
      <c r="B6" s="319" t="s">
        <v>270</v>
      </c>
      <c r="C6" s="318">
        <v>1</v>
      </c>
      <c r="D6" s="320" t="s">
        <v>271</v>
      </c>
      <c r="E6" s="321" t="s">
        <v>272</v>
      </c>
      <c r="F6" s="321" t="s">
        <v>273</v>
      </c>
      <c r="G6" s="322">
        <v>2</v>
      </c>
      <c r="H6" s="323" t="s">
        <v>97</v>
      </c>
      <c r="I6" s="322" t="s">
        <v>274</v>
      </c>
      <c r="J6" s="324">
        <v>45036</v>
      </c>
      <c r="K6" s="324">
        <v>45107</v>
      </c>
      <c r="L6" s="324">
        <v>45495</v>
      </c>
      <c r="M6" s="325" t="s">
        <v>234</v>
      </c>
      <c r="N6" s="326" t="s">
        <v>275</v>
      </c>
      <c r="O6" s="327">
        <v>0</v>
      </c>
      <c r="P6" s="328" t="s">
        <v>202</v>
      </c>
      <c r="Q6" s="326" t="s">
        <v>276</v>
      </c>
      <c r="R6" s="329" t="s">
        <v>1</v>
      </c>
    </row>
    <row r="7" spans="1:18" s="164" customFormat="1" ht="322.5" customHeight="1" thickBot="1" x14ac:dyDescent="0.3">
      <c r="A7" s="330"/>
      <c r="B7" s="331"/>
      <c r="C7" s="330"/>
      <c r="D7" s="332"/>
      <c r="E7" s="333" t="s">
        <v>277</v>
      </c>
      <c r="F7" s="333" t="s">
        <v>278</v>
      </c>
      <c r="G7" s="334">
        <v>1</v>
      </c>
      <c r="H7" s="323" t="s">
        <v>97</v>
      </c>
      <c r="I7" s="334" t="s">
        <v>279</v>
      </c>
      <c r="J7" s="335">
        <v>45036</v>
      </c>
      <c r="K7" s="335">
        <v>45107</v>
      </c>
      <c r="L7" s="324">
        <v>45495</v>
      </c>
      <c r="M7" s="325" t="s">
        <v>234</v>
      </c>
      <c r="N7" s="326" t="s">
        <v>280</v>
      </c>
      <c r="O7" s="327">
        <v>1</v>
      </c>
      <c r="P7" s="328" t="s">
        <v>200</v>
      </c>
      <c r="Q7" s="326" t="s">
        <v>281</v>
      </c>
      <c r="R7" s="336"/>
    </row>
    <row r="8" spans="1:18" s="164" customFormat="1" ht="15.75" thickBot="1" x14ac:dyDescent="0.3">
      <c r="A8" s="165"/>
      <c r="B8" s="166"/>
      <c r="C8" s="166"/>
      <c r="D8" s="166"/>
      <c r="E8" s="166"/>
      <c r="F8" s="166"/>
      <c r="G8" s="166"/>
      <c r="H8" s="166"/>
      <c r="I8" s="166"/>
      <c r="J8" s="337"/>
      <c r="K8" s="337"/>
      <c r="L8" s="166"/>
      <c r="M8" s="166"/>
      <c r="N8" s="338"/>
      <c r="O8" s="166"/>
      <c r="P8" s="166"/>
      <c r="Q8" s="166"/>
      <c r="R8" s="167"/>
    </row>
    <row r="9" spans="1:18" s="349" customFormat="1" ht="328.5" customHeight="1" thickBot="1" x14ac:dyDescent="0.3">
      <c r="A9" s="339" t="s">
        <v>24</v>
      </c>
      <c r="B9" s="340" t="s">
        <v>270</v>
      </c>
      <c r="C9" s="339">
        <v>2</v>
      </c>
      <c r="D9" s="333" t="s">
        <v>282</v>
      </c>
      <c r="E9" s="341" t="s">
        <v>283</v>
      </c>
      <c r="F9" s="341" t="s">
        <v>284</v>
      </c>
      <c r="G9" s="334">
        <v>1</v>
      </c>
      <c r="H9" s="342" t="s">
        <v>97</v>
      </c>
      <c r="I9" s="340" t="s">
        <v>285</v>
      </c>
      <c r="J9" s="335">
        <v>45036</v>
      </c>
      <c r="K9" s="343">
        <v>45291</v>
      </c>
      <c r="L9" s="335">
        <v>45495</v>
      </c>
      <c r="M9" s="344" t="s">
        <v>234</v>
      </c>
      <c r="N9" s="345" t="s">
        <v>286</v>
      </c>
      <c r="O9" s="346">
        <v>0</v>
      </c>
      <c r="P9" s="347" t="s">
        <v>202</v>
      </c>
      <c r="Q9" s="345" t="s">
        <v>287</v>
      </c>
      <c r="R9" s="348" t="s">
        <v>1</v>
      </c>
    </row>
    <row r="10" spans="1:18" s="164" customFormat="1" ht="15.75" thickBot="1" x14ac:dyDescent="0.3">
      <c r="A10" s="165"/>
      <c r="B10" s="166"/>
      <c r="C10" s="166"/>
      <c r="D10" s="166"/>
      <c r="E10" s="166"/>
      <c r="F10" s="166"/>
      <c r="G10" s="166"/>
      <c r="H10" s="166"/>
      <c r="I10" s="166"/>
      <c r="J10" s="166"/>
      <c r="K10" s="166"/>
      <c r="L10" s="166"/>
      <c r="M10" s="166"/>
      <c r="N10" s="166"/>
      <c r="O10" s="166"/>
      <c r="P10" s="166"/>
      <c r="Q10" s="166"/>
      <c r="R10" s="167"/>
    </row>
    <row r="11" spans="1:18" s="349" customFormat="1" ht="147" customHeight="1" thickBot="1" x14ac:dyDescent="0.3">
      <c r="A11" s="342" t="s">
        <v>24</v>
      </c>
      <c r="B11" s="340" t="s">
        <v>270</v>
      </c>
      <c r="C11" s="342">
        <v>3</v>
      </c>
      <c r="D11" s="333" t="s">
        <v>288</v>
      </c>
      <c r="E11" s="333" t="s">
        <v>289</v>
      </c>
      <c r="F11" s="333" t="s">
        <v>290</v>
      </c>
      <c r="G11" s="334">
        <v>1</v>
      </c>
      <c r="H11" s="323" t="s">
        <v>97</v>
      </c>
      <c r="I11" s="322" t="s">
        <v>291</v>
      </c>
      <c r="J11" s="335">
        <v>45036</v>
      </c>
      <c r="K11" s="350">
        <v>45291</v>
      </c>
      <c r="L11" s="335">
        <v>45495</v>
      </c>
      <c r="M11" s="344" t="s">
        <v>234</v>
      </c>
      <c r="N11" s="351" t="s">
        <v>292</v>
      </c>
      <c r="O11" s="327">
        <v>1</v>
      </c>
      <c r="P11" s="328" t="s">
        <v>102</v>
      </c>
      <c r="Q11" s="351" t="s">
        <v>293</v>
      </c>
      <c r="R11" s="348" t="s">
        <v>2</v>
      </c>
    </row>
    <row r="12" spans="1:18" s="164" customFormat="1" ht="15.75" thickBot="1" x14ac:dyDescent="0.3">
      <c r="A12" s="165"/>
      <c r="B12" s="166"/>
      <c r="C12" s="166"/>
      <c r="D12" s="166"/>
      <c r="E12" s="166"/>
      <c r="F12" s="166"/>
      <c r="G12" s="166"/>
      <c r="H12" s="166"/>
      <c r="I12" s="166"/>
      <c r="J12" s="166"/>
      <c r="K12" s="166"/>
      <c r="L12" s="166"/>
      <c r="M12" s="166"/>
      <c r="N12" s="166"/>
      <c r="O12" s="166"/>
      <c r="P12" s="166"/>
      <c r="Q12" s="166"/>
      <c r="R12" s="167"/>
    </row>
    <row r="13" spans="1:18" s="349" customFormat="1" ht="287.25" customHeight="1" thickBot="1" x14ac:dyDescent="0.3">
      <c r="A13" s="342" t="s">
        <v>24</v>
      </c>
      <c r="B13" s="334" t="s">
        <v>270</v>
      </c>
      <c r="C13" s="334">
        <v>4</v>
      </c>
      <c r="D13" s="333" t="s">
        <v>294</v>
      </c>
      <c r="E13" s="352" t="s">
        <v>295</v>
      </c>
      <c r="F13" s="321" t="s">
        <v>296</v>
      </c>
      <c r="G13" s="334">
        <v>1</v>
      </c>
      <c r="H13" s="323" t="s">
        <v>97</v>
      </c>
      <c r="I13" s="322" t="s">
        <v>297</v>
      </c>
      <c r="J13" s="335">
        <v>45036</v>
      </c>
      <c r="K13" s="350">
        <v>45291</v>
      </c>
      <c r="L13" s="335">
        <v>45495</v>
      </c>
      <c r="M13" s="344" t="s">
        <v>234</v>
      </c>
      <c r="N13" s="326" t="s">
        <v>298</v>
      </c>
      <c r="O13" s="327">
        <v>1</v>
      </c>
      <c r="P13" s="328" t="s">
        <v>102</v>
      </c>
      <c r="Q13" s="351" t="s">
        <v>299</v>
      </c>
      <c r="R13" s="348" t="s">
        <v>2</v>
      </c>
    </row>
    <row r="14" spans="1:18" s="164" customFormat="1" ht="15.75" thickBot="1" x14ac:dyDescent="0.3">
      <c r="A14" s="353"/>
      <c r="B14" s="354"/>
      <c r="C14" s="354"/>
      <c r="D14" s="354"/>
      <c r="E14" s="354"/>
      <c r="F14" s="354"/>
      <c r="G14" s="354"/>
      <c r="H14" s="354"/>
      <c r="I14" s="354"/>
      <c r="J14" s="354"/>
      <c r="K14" s="354"/>
      <c r="L14" s="354"/>
      <c r="M14" s="354"/>
      <c r="N14" s="354"/>
      <c r="O14" s="354"/>
      <c r="P14" s="355"/>
      <c r="Q14" s="354"/>
      <c r="R14" s="356"/>
    </row>
    <row r="15" spans="1:18" ht="46.5" customHeight="1" x14ac:dyDescent="0.25">
      <c r="A15" s="213"/>
      <c r="B15" s="214"/>
      <c r="C15" s="215"/>
      <c r="D15" s="216"/>
      <c r="E15" s="217"/>
      <c r="F15" s="218"/>
      <c r="G15" s="217"/>
      <c r="H15" s="213"/>
      <c r="I15" s="213"/>
      <c r="J15" s="213"/>
      <c r="K15" s="213"/>
      <c r="L15" s="213"/>
      <c r="M15" s="213"/>
      <c r="N15" s="216"/>
      <c r="O15" s="213"/>
      <c r="P15" s="357"/>
      <c r="Q15" s="217"/>
      <c r="R15" s="358"/>
    </row>
    <row r="16" spans="1:18" ht="15" x14ac:dyDescent="0.25">
      <c r="A16" s="219" t="s">
        <v>198</v>
      </c>
      <c r="B16" s="219"/>
      <c r="C16" s="220"/>
      <c r="D16" s="217"/>
      <c r="E16" s="217"/>
      <c r="F16" s="217"/>
      <c r="G16" s="217"/>
      <c r="H16" s="214"/>
      <c r="I16" s="213"/>
      <c r="J16" s="213"/>
      <c r="K16" s="213"/>
      <c r="L16" s="213"/>
      <c r="N16" s="221"/>
    </row>
    <row r="17" spans="1:14" ht="15" x14ac:dyDescent="0.25">
      <c r="A17" s="222" t="s">
        <v>199</v>
      </c>
      <c r="B17" s="223">
        <f>+COUNTIF($P$6:$P$14,"ABIERTA")</f>
        <v>0</v>
      </c>
      <c r="C17" s="220"/>
      <c r="D17" s="217"/>
      <c r="E17" s="217"/>
      <c r="F17" s="217"/>
      <c r="G17" s="217"/>
      <c r="H17" s="214"/>
      <c r="I17" s="213"/>
      <c r="J17" s="213"/>
      <c r="K17" s="213"/>
      <c r="L17" s="213"/>
      <c r="N17" s="221"/>
    </row>
    <row r="18" spans="1:14" ht="15" x14ac:dyDescent="0.25">
      <c r="A18" s="222" t="s">
        <v>102</v>
      </c>
      <c r="B18" s="223">
        <f>+COUNTIF($P$6:$P$14,"CUMPLIDA - EFECTIVA")</f>
        <v>2</v>
      </c>
      <c r="C18" s="220"/>
      <c r="D18" s="217"/>
      <c r="E18" s="217"/>
      <c r="F18" s="217"/>
      <c r="G18" s="217"/>
      <c r="H18" s="214"/>
      <c r="I18" s="213"/>
      <c r="J18" s="213"/>
      <c r="K18" s="213"/>
      <c r="L18" s="213"/>
      <c r="N18" s="221"/>
    </row>
    <row r="19" spans="1:14" ht="15" x14ac:dyDescent="0.25">
      <c r="A19" s="222" t="s">
        <v>200</v>
      </c>
      <c r="B19" s="223">
        <f>+COUNTIF($P$6:$P$14,"CUMPLIDA - PENDIENTE DE EFECTIVIDAD")</f>
        <v>1</v>
      </c>
      <c r="C19" s="220"/>
      <c r="D19" s="217"/>
      <c r="E19" s="217"/>
      <c r="F19" s="217"/>
      <c r="G19" s="217"/>
      <c r="H19" s="214"/>
      <c r="I19" s="213"/>
      <c r="J19" s="213"/>
      <c r="K19" s="213"/>
      <c r="L19" s="213"/>
      <c r="N19" s="221"/>
    </row>
    <row r="20" spans="1:14" ht="15" x14ac:dyDescent="0.25">
      <c r="A20" s="222" t="s">
        <v>201</v>
      </c>
      <c r="B20" s="223">
        <f>+COUNTIF($P$6:$P$14,"CUMPLIDA - INEFECTIVA")</f>
        <v>0</v>
      </c>
      <c r="C20" s="220"/>
      <c r="D20" s="217"/>
      <c r="E20" s="217"/>
      <c r="F20" s="217"/>
      <c r="G20" s="217"/>
      <c r="H20" s="214"/>
      <c r="I20" s="213"/>
      <c r="J20" s="213"/>
      <c r="K20" s="213"/>
      <c r="L20" s="213"/>
      <c r="N20" s="221"/>
    </row>
    <row r="21" spans="1:14" ht="15" x14ac:dyDescent="0.25">
      <c r="A21" s="222" t="s">
        <v>202</v>
      </c>
      <c r="B21" s="223">
        <f>+COUNTIF($P$6:$P$14,"INCUMPLIDA - VENCIDA")</f>
        <v>2</v>
      </c>
      <c r="C21" s="220"/>
      <c r="D21" s="217"/>
      <c r="E21" s="217"/>
      <c r="F21" s="217"/>
      <c r="G21" s="217"/>
      <c r="H21" s="214"/>
      <c r="I21" s="213"/>
      <c r="J21" s="213"/>
      <c r="K21" s="213"/>
      <c r="L21" s="213"/>
      <c r="N21" s="221"/>
    </row>
    <row r="22" spans="1:14" ht="15" x14ac:dyDescent="0.25">
      <c r="A22" s="222" t="s">
        <v>4</v>
      </c>
      <c r="B22" s="223">
        <f>+COUNTIF($P$6:$P$14,"INCALIFICABLE")</f>
        <v>0</v>
      </c>
      <c r="C22" s="220"/>
      <c r="D22" s="217"/>
      <c r="E22" s="217"/>
      <c r="F22" s="217"/>
      <c r="G22" s="217"/>
      <c r="H22" s="214"/>
      <c r="I22" s="213"/>
      <c r="J22" s="213"/>
      <c r="K22" s="213"/>
      <c r="L22" s="213"/>
      <c r="N22" s="221"/>
    </row>
    <row r="23" spans="1:14" ht="15" x14ac:dyDescent="0.25">
      <c r="A23" s="224" t="s">
        <v>6</v>
      </c>
      <c r="B23" s="225">
        <f>SUM(B17:B22)</f>
        <v>5</v>
      </c>
      <c r="C23" s="220"/>
      <c r="D23" s="217"/>
      <c r="E23" s="217"/>
      <c r="F23" s="217"/>
      <c r="G23" s="217"/>
      <c r="H23" s="214"/>
      <c r="I23" s="213"/>
      <c r="J23" s="213"/>
      <c r="K23" s="213"/>
      <c r="L23" s="213"/>
      <c r="N23" s="221"/>
    </row>
    <row r="24" spans="1:14" ht="15" x14ac:dyDescent="0.25">
      <c r="A24" s="220"/>
      <c r="B24" s="220"/>
      <c r="C24" s="220"/>
      <c r="D24" s="217"/>
      <c r="E24" s="217"/>
      <c r="F24" s="217"/>
      <c r="G24" s="217"/>
      <c r="H24" s="214"/>
      <c r="I24" s="213"/>
      <c r="J24" s="213"/>
      <c r="K24" s="213"/>
      <c r="L24" s="213"/>
      <c r="N24" s="221"/>
    </row>
    <row r="25" spans="1:14" ht="15" x14ac:dyDescent="0.25">
      <c r="A25" s="219" t="s">
        <v>203</v>
      </c>
      <c r="B25" s="219"/>
      <c r="C25" s="220"/>
      <c r="D25" s="221"/>
      <c r="F25" s="221"/>
      <c r="H25" s="226"/>
      <c r="N25" s="221"/>
    </row>
    <row r="26" spans="1:14" ht="15" x14ac:dyDescent="0.25">
      <c r="A26" s="223" t="s">
        <v>1</v>
      </c>
      <c r="B26" s="223">
        <f>+COUNTIF($R$6:$R$14,"ABIERTO")</f>
        <v>2</v>
      </c>
      <c r="C26" s="220"/>
      <c r="D26" s="221"/>
      <c r="F26" s="221"/>
      <c r="H26" s="226"/>
      <c r="N26" s="221"/>
    </row>
    <row r="27" spans="1:14" ht="15" x14ac:dyDescent="0.25">
      <c r="A27" s="223" t="s">
        <v>2</v>
      </c>
      <c r="B27" s="223">
        <f>+COUNTIF($R$6:$R$14,"CERRADO")</f>
        <v>2</v>
      </c>
      <c r="C27" s="220"/>
      <c r="D27" s="221"/>
      <c r="F27" s="221"/>
      <c r="H27" s="226"/>
      <c r="N27" s="221"/>
    </row>
    <row r="28" spans="1:14" ht="15" x14ac:dyDescent="0.25">
      <c r="A28" s="225" t="s">
        <v>6</v>
      </c>
      <c r="B28" s="225">
        <f>B26+B27</f>
        <v>4</v>
      </c>
      <c r="C28" s="220"/>
      <c r="D28" s="221"/>
      <c r="F28" s="221"/>
      <c r="H28" s="226"/>
      <c r="N28" s="221"/>
    </row>
  </sheetData>
  <mergeCells count="32">
    <mergeCell ref="A8:R8"/>
    <mergeCell ref="A10:R10"/>
    <mergeCell ref="A12:R12"/>
    <mergeCell ref="A16:B16"/>
    <mergeCell ref="A25:B25"/>
    <mergeCell ref="A5:R5"/>
    <mergeCell ref="A6:A7"/>
    <mergeCell ref="B6:B7"/>
    <mergeCell ref="C6:C7"/>
    <mergeCell ref="D6:D7"/>
    <mergeCell ref="R6:R7"/>
    <mergeCell ref="G3:G4"/>
    <mergeCell ref="H3:H4"/>
    <mergeCell ref="I3:I4"/>
    <mergeCell ref="J3:J4"/>
    <mergeCell ref="K3:K4"/>
    <mergeCell ref="L3:R3"/>
    <mergeCell ref="A3:A4"/>
    <mergeCell ref="B3:B4"/>
    <mergeCell ref="C3:C4"/>
    <mergeCell ref="D3:D4"/>
    <mergeCell ref="E3:E4"/>
    <mergeCell ref="F3:F4"/>
    <mergeCell ref="A1:D1"/>
    <mergeCell ref="E1:O1"/>
    <mergeCell ref="P1:R1"/>
    <mergeCell ref="A2:B2"/>
    <mergeCell ref="C2:D2"/>
    <mergeCell ref="E2:I2"/>
    <mergeCell ref="J2:M2"/>
    <mergeCell ref="N2:O2"/>
    <mergeCell ref="P2:R2"/>
  </mergeCells>
  <dataValidations count="3">
    <dataValidation type="list" allowBlank="1" showInputMessage="1" showErrorMessage="1" sqref="R1:R1048576">
      <formula1>$A$26:$A$27</formula1>
    </dataValidation>
    <dataValidation type="list" allowBlank="1" showInputMessage="1" showErrorMessage="1" sqref="P1:P1048576">
      <formula1>$A$17:$A$22</formula1>
    </dataValidation>
    <dataValidation type="list" allowBlank="1" showInputMessage="1" showErrorMessage="1" sqref="H15 H29:H1048576">
      <formula1>#REF!</formula1>
    </dataValidation>
  </dataValidations>
  <pageMargins left="0.39370078740157483" right="0.39370078740157483" top="0.39370078740157483" bottom="0.39370078740157483" header="0.31496062992125984" footer="0.31496062992125984"/>
  <pageSetup paperSize="5" scale="70" orientation="landscape" verticalDpi="599" r:id="rId1"/>
  <drawing r:id="rId2"/>
  <extLst>
    <ext xmlns:x14="http://schemas.microsoft.com/office/spreadsheetml/2009/9/main" uri="{78C0D931-6437-407d-A8EE-F0AAD7539E65}">
      <x14:conditionalFormattings>
        <x14:conditionalFormatting xmlns:xm="http://schemas.microsoft.com/office/excel/2006/main">
          <x14:cfRule type="containsText" priority="1" operator="containsText" id="{D2621640-CCA6-40BD-8364-FF6BF09826CD}">
            <xm:f>NOT(ISERROR(SEARCH($A$22,P1)))</xm:f>
            <xm:f>$A$22</xm:f>
            <x14:dxf>
              <fill>
                <patternFill>
                  <bgColor rgb="FFFF0000"/>
                </patternFill>
              </fill>
            </x14:dxf>
          </x14:cfRule>
          <x14:cfRule type="containsText" priority="2" operator="containsText" id="{F9F099C1-F92E-404E-A7D9-5A716F3C67E6}">
            <xm:f>NOT(ISERROR(SEARCH($A$21,P1)))</xm:f>
            <xm:f>$A$21</xm:f>
            <x14:dxf>
              <fill>
                <patternFill>
                  <bgColor rgb="FFFF0000"/>
                </patternFill>
              </fill>
            </x14:dxf>
          </x14:cfRule>
          <x14:cfRule type="containsText" priority="3" operator="containsText" id="{636A8AA9-8C8C-46A9-AA31-0F064BA1FD2B}">
            <xm:f>NOT(ISERROR(SEARCH($A$20,P1)))</xm:f>
            <xm:f>$A$20</xm:f>
            <x14:dxf>
              <fill>
                <patternFill>
                  <bgColor rgb="FFFFC000"/>
                </patternFill>
              </fill>
            </x14:dxf>
          </x14:cfRule>
          <x14:cfRule type="containsText" priority="4" operator="containsText" id="{EE6D758C-205E-4A1E-A3F4-B74C03B4017D}">
            <xm:f>NOT(ISERROR(SEARCH($A$19,P1)))</xm:f>
            <xm:f>$A$19</xm:f>
            <x14:dxf>
              <fill>
                <patternFill>
                  <bgColor theme="8" tint="0.59996337778862885"/>
                </patternFill>
              </fill>
            </x14:dxf>
          </x14:cfRule>
          <x14:cfRule type="containsText" priority="5" operator="containsText" id="{A3C1B64D-3006-4999-B425-AED6BCD7C6E1}">
            <xm:f>NOT(ISERROR(SEARCH($A$18,P1)))</xm:f>
            <xm:f>$A$18</xm:f>
            <x14:dxf>
              <fill>
                <patternFill>
                  <bgColor theme="9" tint="0.39994506668294322"/>
                </patternFill>
              </fill>
            </x14:dxf>
          </x14:cfRule>
          <x14:cfRule type="containsText" priority="6" operator="containsText" id="{C5294F8C-C390-4083-B016-6C37B2B23AD1}">
            <xm:f>NOT(ISERROR(SEARCH($A$17,P1)))</xm:f>
            <xm:f>$A$17</xm:f>
            <x14:dxf>
              <fill>
                <patternFill>
                  <bgColor theme="0"/>
                </patternFill>
              </fill>
            </x14:dxf>
          </x14:cfRule>
          <xm:sqref>P1:P1048576</xm:sqref>
        </x14:conditionalFormatting>
        <x14:conditionalFormatting xmlns:xm="http://schemas.microsoft.com/office/excel/2006/main">
          <x14:cfRule type="containsText" priority="7" operator="containsText" id="{AD6F8569-A785-40D1-8229-6E5549452649}">
            <xm:f>NOT(ISERROR(SEARCH($A$27,R1)))</xm:f>
            <xm:f>$A$27</xm:f>
            <x14:dxf>
              <fill>
                <patternFill>
                  <bgColor theme="9" tint="0.39994506668294322"/>
                </patternFill>
              </fill>
            </x14:dxf>
          </x14:cfRule>
          <x14:cfRule type="containsText" priority="8" operator="containsText" id="{C0B1A2A6-335A-4150-9AAB-75E0D94EBAA1}">
            <xm:f>NOT(ISERROR(SEARCH($A$26,R1)))</xm:f>
            <xm:f>$A$26</xm:f>
            <x14:dxf>
              <fill>
                <patternFill>
                  <bgColor theme="0"/>
                </patternFill>
              </fill>
            </x14:dxf>
          </x14:cfRule>
          <xm:sqref>R1:R1048576</xm:sqref>
        </x14:conditionalFormatting>
      </x14:conditionalFormatting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43"/>
  <sheetViews>
    <sheetView showGridLines="0" zoomScale="70" zoomScaleNormal="70" zoomScaleSheetLayoutView="90" workbookViewId="0">
      <selection activeCell="B44" sqref="B44"/>
    </sheetView>
  </sheetViews>
  <sheetFormatPr baseColWidth="10" defaultColWidth="11.42578125" defaultRowHeight="46.5" customHeight="1" x14ac:dyDescent="0.25"/>
  <cols>
    <col min="1" max="1" width="31.28515625" style="132" customWidth="1"/>
    <col min="2" max="2" width="30" style="226" customWidth="1"/>
    <col min="3" max="3" width="17.140625" style="164" customWidth="1"/>
    <col min="4" max="4" width="55.28515625" style="227" bestFit="1" customWidth="1"/>
    <col min="5" max="5" width="50" style="221" customWidth="1"/>
    <col min="6" max="6" width="60.5703125" style="228" customWidth="1"/>
    <col min="7" max="7" width="49.140625" style="221" customWidth="1"/>
    <col min="8" max="8" width="17.140625" style="132" customWidth="1"/>
    <col min="9" max="9" width="37.42578125" style="132" customWidth="1"/>
    <col min="10" max="10" width="18.5703125" style="132" customWidth="1"/>
    <col min="11" max="11" width="16.5703125" style="132" customWidth="1"/>
    <col min="12" max="12" width="4.5703125" style="391" customWidth="1"/>
    <col min="13" max="13" width="14.7109375" style="132" customWidth="1"/>
    <col min="14" max="14" width="24" style="132" bestFit="1" customWidth="1"/>
    <col min="15" max="15" width="133.7109375" style="227" customWidth="1"/>
    <col min="16" max="16" width="20.42578125" style="132" customWidth="1"/>
    <col min="17" max="17" width="49.42578125" style="132" customWidth="1"/>
    <col min="18" max="18" width="137.85546875" style="221" customWidth="1"/>
    <col min="19" max="19" width="27" style="132" customWidth="1"/>
    <col min="20" max="16384" width="11.42578125" style="132"/>
  </cols>
  <sheetData>
    <row r="1" spans="1:19" ht="60.75" customHeight="1" x14ac:dyDescent="0.25">
      <c r="A1" s="125"/>
      <c r="B1" s="125"/>
      <c r="C1" s="125"/>
      <c r="D1" s="125"/>
      <c r="E1" s="126" t="s">
        <v>66</v>
      </c>
      <c r="F1" s="127"/>
      <c r="G1" s="127"/>
      <c r="H1" s="127"/>
      <c r="I1" s="127"/>
      <c r="J1" s="127"/>
      <c r="K1" s="127"/>
      <c r="L1" s="127"/>
      <c r="M1" s="127"/>
      <c r="N1" s="127"/>
      <c r="O1" s="127"/>
      <c r="P1" s="128"/>
      <c r="Q1" s="129"/>
      <c r="R1" s="130"/>
      <c r="S1" s="131"/>
    </row>
    <row r="2" spans="1:19" ht="15" x14ac:dyDescent="0.25">
      <c r="A2" s="133" t="s">
        <v>67</v>
      </c>
      <c r="B2" s="134"/>
      <c r="C2" s="135" t="s">
        <v>68</v>
      </c>
      <c r="D2" s="136"/>
      <c r="E2" s="133" t="s">
        <v>69</v>
      </c>
      <c r="F2" s="137"/>
      <c r="G2" s="137"/>
      <c r="H2" s="137"/>
      <c r="I2" s="134"/>
      <c r="J2" s="138">
        <v>6</v>
      </c>
      <c r="K2" s="138"/>
      <c r="L2" s="138"/>
      <c r="M2" s="138"/>
      <c r="N2" s="138"/>
      <c r="O2" s="133" t="s">
        <v>70</v>
      </c>
      <c r="P2" s="134"/>
      <c r="Q2" s="139" t="s">
        <v>71</v>
      </c>
      <c r="R2" s="140"/>
      <c r="S2" s="141"/>
    </row>
    <row r="3" spans="1:19" ht="59.25" customHeight="1" x14ac:dyDescent="0.25">
      <c r="A3" s="142" t="s">
        <v>72</v>
      </c>
      <c r="B3" s="142" t="s">
        <v>73</v>
      </c>
      <c r="C3" s="142" t="s">
        <v>74</v>
      </c>
      <c r="D3" s="142" t="s">
        <v>75</v>
      </c>
      <c r="E3" s="142" t="s">
        <v>76</v>
      </c>
      <c r="F3" s="142" t="s">
        <v>77</v>
      </c>
      <c r="G3" s="142" t="s">
        <v>78</v>
      </c>
      <c r="H3" s="142" t="s">
        <v>79</v>
      </c>
      <c r="I3" s="142" t="s">
        <v>80</v>
      </c>
      <c r="J3" s="142" t="s">
        <v>81</v>
      </c>
      <c r="K3" s="142" t="s">
        <v>82</v>
      </c>
      <c r="L3" s="361"/>
      <c r="M3" s="143" t="s">
        <v>83</v>
      </c>
      <c r="N3" s="143"/>
      <c r="O3" s="143"/>
      <c r="P3" s="143"/>
      <c r="Q3" s="143"/>
      <c r="R3" s="143"/>
      <c r="S3" s="143"/>
    </row>
    <row r="4" spans="1:19" ht="93.95" customHeight="1" x14ac:dyDescent="0.25">
      <c r="A4" s="142"/>
      <c r="B4" s="142"/>
      <c r="C4" s="142"/>
      <c r="D4" s="142"/>
      <c r="E4" s="142"/>
      <c r="F4" s="142"/>
      <c r="G4" s="142"/>
      <c r="H4" s="142"/>
      <c r="I4" s="142"/>
      <c r="J4" s="142"/>
      <c r="K4" s="142"/>
      <c r="L4" s="362"/>
      <c r="M4" s="144" t="s">
        <v>84</v>
      </c>
      <c r="N4" s="144" t="s">
        <v>85</v>
      </c>
      <c r="O4" s="144" t="s">
        <v>86</v>
      </c>
      <c r="P4" s="144" t="s">
        <v>87</v>
      </c>
      <c r="Q4" s="144" t="s">
        <v>88</v>
      </c>
      <c r="R4" s="144" t="s">
        <v>89</v>
      </c>
      <c r="S4" s="145" t="s">
        <v>90</v>
      </c>
    </row>
    <row r="5" spans="1:19" s="149" customFormat="1" ht="34.5" customHeight="1" x14ac:dyDescent="0.35">
      <c r="A5" s="146" t="s">
        <v>91</v>
      </c>
      <c r="B5" s="147"/>
      <c r="C5" s="147"/>
      <c r="D5" s="147"/>
      <c r="E5" s="147"/>
      <c r="F5" s="147"/>
      <c r="G5" s="147"/>
      <c r="H5" s="147"/>
      <c r="I5" s="147"/>
      <c r="J5" s="147"/>
      <c r="K5" s="147"/>
      <c r="L5" s="147"/>
      <c r="M5" s="147"/>
      <c r="N5" s="147"/>
      <c r="O5" s="147"/>
      <c r="P5" s="147"/>
      <c r="Q5" s="147"/>
      <c r="R5" s="147"/>
      <c r="S5" s="148"/>
    </row>
    <row r="6" spans="1:19" s="349" customFormat="1" ht="408.75" customHeight="1" x14ac:dyDescent="0.25">
      <c r="A6" s="318" t="s">
        <v>25</v>
      </c>
      <c r="B6" s="319" t="s">
        <v>300</v>
      </c>
      <c r="C6" s="318">
        <v>1</v>
      </c>
      <c r="D6" s="320" t="s">
        <v>301</v>
      </c>
      <c r="E6" s="320" t="s">
        <v>302</v>
      </c>
      <c r="F6" s="321" t="s">
        <v>303</v>
      </c>
      <c r="G6" s="321" t="s">
        <v>304</v>
      </c>
      <c r="H6" s="323" t="s">
        <v>97</v>
      </c>
      <c r="I6" s="322" t="s">
        <v>305</v>
      </c>
      <c r="J6" s="324">
        <v>45128</v>
      </c>
      <c r="K6" s="324">
        <v>45291</v>
      </c>
      <c r="L6" s="363"/>
      <c r="M6" s="324">
        <v>45496</v>
      </c>
      <c r="N6" s="325" t="s">
        <v>234</v>
      </c>
      <c r="O6" s="326" t="s">
        <v>306</v>
      </c>
      <c r="P6" s="327">
        <v>1</v>
      </c>
      <c r="Q6" s="364" t="s">
        <v>200</v>
      </c>
      <c r="R6" s="326" t="s">
        <v>307</v>
      </c>
      <c r="S6" s="287" t="s">
        <v>1</v>
      </c>
    </row>
    <row r="7" spans="1:19" s="349" customFormat="1" ht="219" customHeight="1" x14ac:dyDescent="0.25">
      <c r="A7" s="330"/>
      <c r="B7" s="331"/>
      <c r="C7" s="330"/>
      <c r="D7" s="332"/>
      <c r="E7" s="332"/>
      <c r="F7" s="333" t="s">
        <v>308</v>
      </c>
      <c r="G7" s="333" t="s">
        <v>309</v>
      </c>
      <c r="H7" s="323" t="s">
        <v>122</v>
      </c>
      <c r="I7" s="333" t="s">
        <v>310</v>
      </c>
      <c r="J7" s="324">
        <v>45138</v>
      </c>
      <c r="K7" s="324">
        <v>45291</v>
      </c>
      <c r="L7" s="363"/>
      <c r="M7" s="324">
        <v>45496</v>
      </c>
      <c r="N7" s="325" t="s">
        <v>234</v>
      </c>
      <c r="O7" s="326" t="s">
        <v>311</v>
      </c>
      <c r="P7" s="327">
        <v>0.5</v>
      </c>
      <c r="Q7" s="364" t="s">
        <v>202</v>
      </c>
      <c r="R7" s="326" t="s">
        <v>312</v>
      </c>
      <c r="S7" s="265"/>
    </row>
    <row r="8" spans="1:19" s="349" customFormat="1" ht="221.25" customHeight="1" x14ac:dyDescent="0.25">
      <c r="A8" s="330"/>
      <c r="B8" s="331"/>
      <c r="C8" s="330"/>
      <c r="D8" s="332"/>
      <c r="E8" s="332"/>
      <c r="F8" s="333" t="s">
        <v>313</v>
      </c>
      <c r="G8" s="333" t="s">
        <v>314</v>
      </c>
      <c r="H8" s="323" t="s">
        <v>122</v>
      </c>
      <c r="I8" s="333" t="s">
        <v>315</v>
      </c>
      <c r="J8" s="335">
        <v>45153</v>
      </c>
      <c r="K8" s="324">
        <v>45291</v>
      </c>
      <c r="L8" s="363"/>
      <c r="M8" s="324">
        <v>45496</v>
      </c>
      <c r="N8" s="325" t="s">
        <v>234</v>
      </c>
      <c r="O8" s="326" t="s">
        <v>316</v>
      </c>
      <c r="P8" s="327">
        <v>1</v>
      </c>
      <c r="Q8" s="364" t="s">
        <v>200</v>
      </c>
      <c r="R8" s="326" t="s">
        <v>317</v>
      </c>
      <c r="S8" s="265"/>
    </row>
    <row r="9" spans="1:19" s="349" customFormat="1" ht="265.5" customHeight="1" thickBot="1" x14ac:dyDescent="0.3">
      <c r="A9" s="330"/>
      <c r="B9" s="331"/>
      <c r="C9" s="330"/>
      <c r="D9" s="332"/>
      <c r="E9" s="365"/>
      <c r="F9" s="333" t="s">
        <v>318</v>
      </c>
      <c r="G9" s="333" t="s">
        <v>319</v>
      </c>
      <c r="H9" s="323" t="s">
        <v>122</v>
      </c>
      <c r="I9" s="333" t="s">
        <v>320</v>
      </c>
      <c r="J9" s="335">
        <v>45169</v>
      </c>
      <c r="K9" s="343" t="s">
        <v>321</v>
      </c>
      <c r="L9" s="366"/>
      <c r="M9" s="324">
        <v>45496</v>
      </c>
      <c r="N9" s="325" t="s">
        <v>234</v>
      </c>
      <c r="O9" s="326" t="s">
        <v>322</v>
      </c>
      <c r="P9" s="327">
        <v>1</v>
      </c>
      <c r="Q9" s="364" t="s">
        <v>200</v>
      </c>
      <c r="R9" s="326" t="s">
        <v>323</v>
      </c>
      <c r="S9" s="265"/>
    </row>
    <row r="10" spans="1:19" s="349" customFormat="1" ht="15.75" thickBot="1" x14ac:dyDescent="0.3">
      <c r="A10" s="367"/>
      <c r="B10" s="368"/>
      <c r="C10" s="368"/>
      <c r="D10" s="368"/>
      <c r="E10" s="368"/>
      <c r="F10" s="368"/>
      <c r="G10" s="368"/>
      <c r="H10" s="368"/>
      <c r="I10" s="368"/>
      <c r="J10" s="369"/>
      <c r="K10" s="369"/>
      <c r="L10" s="369"/>
      <c r="M10" s="368"/>
      <c r="N10" s="368"/>
      <c r="O10" s="370"/>
      <c r="P10" s="368"/>
      <c r="Q10" s="368"/>
      <c r="R10" s="368"/>
      <c r="S10" s="371"/>
    </row>
    <row r="11" spans="1:19" s="349" customFormat="1" ht="255.75" customHeight="1" x14ac:dyDescent="0.25">
      <c r="A11" s="339" t="s">
        <v>25</v>
      </c>
      <c r="B11" s="372" t="s">
        <v>324</v>
      </c>
      <c r="C11" s="373">
        <v>2</v>
      </c>
      <c r="D11" s="374" t="s">
        <v>325</v>
      </c>
      <c r="E11" s="374" t="s">
        <v>326</v>
      </c>
      <c r="F11" s="375" t="s">
        <v>327</v>
      </c>
      <c r="G11" s="375" t="s">
        <v>328</v>
      </c>
      <c r="H11" s="323" t="s">
        <v>97</v>
      </c>
      <c r="I11" s="376" t="s">
        <v>329</v>
      </c>
      <c r="J11" s="335">
        <v>45153</v>
      </c>
      <c r="K11" s="350">
        <v>45291</v>
      </c>
      <c r="L11" s="377"/>
      <c r="M11" s="324">
        <v>45496</v>
      </c>
      <c r="N11" s="325" t="s">
        <v>234</v>
      </c>
      <c r="O11" s="326" t="s">
        <v>330</v>
      </c>
      <c r="P11" s="327">
        <v>1</v>
      </c>
      <c r="Q11" s="364" t="s">
        <v>102</v>
      </c>
      <c r="R11" s="378" t="s">
        <v>331</v>
      </c>
      <c r="S11" s="379" t="s">
        <v>2</v>
      </c>
    </row>
    <row r="12" spans="1:19" s="349" customFormat="1" ht="154.5" customHeight="1" thickBot="1" x14ac:dyDescent="0.3">
      <c r="A12" s="339"/>
      <c r="B12" s="380"/>
      <c r="C12" s="381"/>
      <c r="D12" s="365"/>
      <c r="E12" s="365"/>
      <c r="F12" s="375" t="s">
        <v>332</v>
      </c>
      <c r="G12" s="375" t="s">
        <v>333</v>
      </c>
      <c r="H12" s="323" t="s">
        <v>122</v>
      </c>
      <c r="I12" s="376" t="s">
        <v>329</v>
      </c>
      <c r="J12" s="335">
        <v>45128</v>
      </c>
      <c r="K12" s="350">
        <v>45291</v>
      </c>
      <c r="L12" s="377"/>
      <c r="M12" s="324">
        <v>45496</v>
      </c>
      <c r="N12" s="325" t="s">
        <v>234</v>
      </c>
      <c r="O12" s="326" t="s">
        <v>334</v>
      </c>
      <c r="P12" s="327">
        <v>1</v>
      </c>
      <c r="Q12" s="364" t="s">
        <v>102</v>
      </c>
      <c r="R12" s="382"/>
      <c r="S12" s="383"/>
    </row>
    <row r="13" spans="1:19" s="349" customFormat="1" ht="15.75" thickBot="1" x14ac:dyDescent="0.3">
      <c r="A13" s="367"/>
      <c r="B13" s="368"/>
      <c r="C13" s="368"/>
      <c r="D13" s="368"/>
      <c r="E13" s="368"/>
      <c r="F13" s="368"/>
      <c r="G13" s="368"/>
      <c r="H13" s="368"/>
      <c r="I13" s="368"/>
      <c r="J13" s="370"/>
      <c r="K13" s="370"/>
      <c r="L13" s="370"/>
      <c r="M13" s="368"/>
      <c r="N13" s="368"/>
      <c r="O13" s="368"/>
      <c r="P13" s="368"/>
      <c r="Q13" s="368"/>
      <c r="R13" s="368"/>
      <c r="S13" s="371"/>
    </row>
    <row r="14" spans="1:19" s="349" customFormat="1" ht="227.25" x14ac:dyDescent="0.25">
      <c r="A14" s="373" t="s">
        <v>25</v>
      </c>
      <c r="B14" s="372" t="s">
        <v>300</v>
      </c>
      <c r="C14" s="373">
        <v>3</v>
      </c>
      <c r="D14" s="374" t="s">
        <v>335</v>
      </c>
      <c r="E14" s="374" t="s">
        <v>336</v>
      </c>
      <c r="F14" s="333" t="s">
        <v>337</v>
      </c>
      <c r="G14" s="333" t="s">
        <v>338</v>
      </c>
      <c r="H14" s="323" t="s">
        <v>97</v>
      </c>
      <c r="I14" s="376" t="s">
        <v>329</v>
      </c>
      <c r="J14" s="335">
        <v>45132</v>
      </c>
      <c r="K14" s="350">
        <v>45291</v>
      </c>
      <c r="L14" s="377"/>
      <c r="M14" s="324">
        <v>45496</v>
      </c>
      <c r="N14" s="325" t="s">
        <v>234</v>
      </c>
      <c r="O14" s="326" t="s">
        <v>339</v>
      </c>
      <c r="P14" s="327">
        <v>0.5</v>
      </c>
      <c r="Q14" s="364" t="s">
        <v>202</v>
      </c>
      <c r="R14" s="326" t="s">
        <v>340</v>
      </c>
      <c r="S14" s="379" t="s">
        <v>1</v>
      </c>
    </row>
    <row r="15" spans="1:19" s="349" customFormat="1" ht="212.25" x14ac:dyDescent="0.25">
      <c r="A15" s="330"/>
      <c r="B15" s="331"/>
      <c r="C15" s="330"/>
      <c r="D15" s="332"/>
      <c r="E15" s="332"/>
      <c r="F15" s="333" t="s">
        <v>341</v>
      </c>
      <c r="G15" s="333" t="s">
        <v>342</v>
      </c>
      <c r="H15" s="323" t="s">
        <v>122</v>
      </c>
      <c r="I15" s="376" t="s">
        <v>329</v>
      </c>
      <c r="J15" s="335">
        <v>45132</v>
      </c>
      <c r="K15" s="350">
        <v>45291</v>
      </c>
      <c r="L15" s="377"/>
      <c r="M15" s="324">
        <v>45496</v>
      </c>
      <c r="N15" s="325" t="s">
        <v>234</v>
      </c>
      <c r="O15" s="326" t="s">
        <v>343</v>
      </c>
      <c r="P15" s="327">
        <v>1</v>
      </c>
      <c r="Q15" s="364" t="s">
        <v>200</v>
      </c>
      <c r="R15" s="326" t="s">
        <v>344</v>
      </c>
      <c r="S15" s="384"/>
    </row>
    <row r="16" spans="1:19" s="349" customFormat="1" ht="222" customHeight="1" thickBot="1" x14ac:dyDescent="0.3">
      <c r="A16" s="381"/>
      <c r="B16" s="380"/>
      <c r="C16" s="381"/>
      <c r="D16" s="365"/>
      <c r="E16" s="365"/>
      <c r="F16" s="333" t="s">
        <v>345</v>
      </c>
      <c r="G16" s="333" t="s">
        <v>346</v>
      </c>
      <c r="H16" s="323" t="s">
        <v>122</v>
      </c>
      <c r="I16" s="376" t="s">
        <v>329</v>
      </c>
      <c r="J16" s="335">
        <v>45132</v>
      </c>
      <c r="K16" s="350">
        <v>45291</v>
      </c>
      <c r="L16" s="377"/>
      <c r="M16" s="324">
        <v>45496</v>
      </c>
      <c r="N16" s="325" t="s">
        <v>234</v>
      </c>
      <c r="O16" s="326" t="s">
        <v>347</v>
      </c>
      <c r="P16" s="327">
        <v>1</v>
      </c>
      <c r="Q16" s="364" t="s">
        <v>200</v>
      </c>
      <c r="R16" s="326" t="s">
        <v>348</v>
      </c>
      <c r="S16" s="383"/>
    </row>
    <row r="17" spans="1:19" s="349" customFormat="1" ht="15.75" thickBot="1" x14ac:dyDescent="0.3">
      <c r="A17" s="367"/>
      <c r="B17" s="368"/>
      <c r="C17" s="368"/>
      <c r="D17" s="368"/>
      <c r="E17" s="368"/>
      <c r="F17" s="368"/>
      <c r="G17" s="368"/>
      <c r="H17" s="368"/>
      <c r="I17" s="368"/>
      <c r="J17" s="368"/>
      <c r="K17" s="368"/>
      <c r="L17" s="368"/>
      <c r="M17" s="368"/>
      <c r="N17" s="368"/>
      <c r="O17" s="368"/>
      <c r="P17" s="368"/>
      <c r="Q17" s="368"/>
      <c r="R17" s="368"/>
      <c r="S17" s="371"/>
    </row>
    <row r="18" spans="1:19" s="349" customFormat="1" ht="238.5" customHeight="1" x14ac:dyDescent="0.25">
      <c r="A18" s="373" t="s">
        <v>25</v>
      </c>
      <c r="B18" s="372" t="s">
        <v>300</v>
      </c>
      <c r="C18" s="372">
        <v>4</v>
      </c>
      <c r="D18" s="374" t="s">
        <v>349</v>
      </c>
      <c r="E18" s="374" t="s">
        <v>350</v>
      </c>
      <c r="F18" s="321" t="s">
        <v>351</v>
      </c>
      <c r="G18" s="334" t="s">
        <v>352</v>
      </c>
      <c r="H18" s="323" t="s">
        <v>97</v>
      </c>
      <c r="I18" s="322" t="s">
        <v>353</v>
      </c>
      <c r="J18" s="335">
        <v>45131</v>
      </c>
      <c r="K18" s="350">
        <v>45138</v>
      </c>
      <c r="L18" s="377"/>
      <c r="M18" s="324">
        <v>45497</v>
      </c>
      <c r="N18" s="325" t="s">
        <v>234</v>
      </c>
      <c r="O18" s="385" t="s">
        <v>354</v>
      </c>
      <c r="P18" s="327">
        <v>1</v>
      </c>
      <c r="Q18" s="364" t="s">
        <v>200</v>
      </c>
      <c r="R18" s="385" t="s">
        <v>355</v>
      </c>
      <c r="S18" s="379" t="s">
        <v>1</v>
      </c>
    </row>
    <row r="19" spans="1:19" s="349" customFormat="1" ht="145.5" customHeight="1" x14ac:dyDescent="0.25">
      <c r="A19" s="330"/>
      <c r="B19" s="331"/>
      <c r="C19" s="331"/>
      <c r="D19" s="332"/>
      <c r="E19" s="332"/>
      <c r="F19" s="321" t="s">
        <v>356</v>
      </c>
      <c r="G19" s="334" t="s">
        <v>357</v>
      </c>
      <c r="H19" s="323" t="s">
        <v>97</v>
      </c>
      <c r="I19" s="322" t="s">
        <v>353</v>
      </c>
      <c r="J19" s="335">
        <v>45131</v>
      </c>
      <c r="K19" s="350">
        <v>45138</v>
      </c>
      <c r="L19" s="377"/>
      <c r="M19" s="324">
        <v>45497</v>
      </c>
      <c r="N19" s="325" t="s">
        <v>234</v>
      </c>
      <c r="O19" s="326" t="s">
        <v>358</v>
      </c>
      <c r="P19" s="327">
        <v>0</v>
      </c>
      <c r="Q19" s="364" t="s">
        <v>202</v>
      </c>
      <c r="R19" s="326" t="s">
        <v>359</v>
      </c>
      <c r="S19" s="384"/>
    </row>
    <row r="20" spans="1:19" s="349" customFormat="1" ht="145.5" customHeight="1" x14ac:dyDescent="0.25">
      <c r="A20" s="330"/>
      <c r="B20" s="331"/>
      <c r="C20" s="331"/>
      <c r="D20" s="332"/>
      <c r="E20" s="332"/>
      <c r="F20" s="321" t="s">
        <v>360</v>
      </c>
      <c r="G20" s="334" t="s">
        <v>361</v>
      </c>
      <c r="H20" s="323" t="s">
        <v>97</v>
      </c>
      <c r="I20" s="322" t="s">
        <v>362</v>
      </c>
      <c r="J20" s="335">
        <v>45131</v>
      </c>
      <c r="K20" s="350">
        <v>45291</v>
      </c>
      <c r="L20" s="377"/>
      <c r="M20" s="324">
        <v>45497</v>
      </c>
      <c r="N20" s="325" t="s">
        <v>234</v>
      </c>
      <c r="O20" s="326" t="s">
        <v>363</v>
      </c>
      <c r="P20" s="327">
        <v>0</v>
      </c>
      <c r="Q20" s="364" t="s">
        <v>202</v>
      </c>
      <c r="R20" s="326" t="s">
        <v>359</v>
      </c>
      <c r="S20" s="384"/>
    </row>
    <row r="21" spans="1:19" s="349" customFormat="1" ht="145.5" customHeight="1" x14ac:dyDescent="0.25">
      <c r="A21" s="330"/>
      <c r="B21" s="331"/>
      <c r="C21" s="331"/>
      <c r="D21" s="332"/>
      <c r="E21" s="332"/>
      <c r="F21" s="321" t="s">
        <v>364</v>
      </c>
      <c r="G21" s="334" t="s">
        <v>365</v>
      </c>
      <c r="H21" s="323" t="s">
        <v>122</v>
      </c>
      <c r="I21" s="322" t="s">
        <v>362</v>
      </c>
      <c r="J21" s="335">
        <v>45131</v>
      </c>
      <c r="K21" s="350">
        <v>45291</v>
      </c>
      <c r="L21" s="377"/>
      <c r="M21" s="324">
        <v>45497</v>
      </c>
      <c r="N21" s="325" t="s">
        <v>234</v>
      </c>
      <c r="O21" s="326" t="s">
        <v>363</v>
      </c>
      <c r="P21" s="327">
        <v>0</v>
      </c>
      <c r="Q21" s="364" t="s">
        <v>202</v>
      </c>
      <c r="R21" s="326" t="s">
        <v>359</v>
      </c>
      <c r="S21" s="384"/>
    </row>
    <row r="22" spans="1:19" s="349" customFormat="1" ht="145.5" customHeight="1" thickBot="1" x14ac:dyDescent="0.3">
      <c r="A22" s="381"/>
      <c r="B22" s="380"/>
      <c r="C22" s="380"/>
      <c r="D22" s="365"/>
      <c r="E22" s="365"/>
      <c r="F22" s="321" t="s">
        <v>366</v>
      </c>
      <c r="G22" s="334" t="s">
        <v>367</v>
      </c>
      <c r="H22" s="323" t="s">
        <v>122</v>
      </c>
      <c r="I22" s="322" t="s">
        <v>362</v>
      </c>
      <c r="J22" s="335">
        <v>45131</v>
      </c>
      <c r="K22" s="350">
        <v>45291</v>
      </c>
      <c r="L22" s="377"/>
      <c r="M22" s="324">
        <v>45497</v>
      </c>
      <c r="N22" s="325" t="s">
        <v>234</v>
      </c>
      <c r="O22" s="326" t="s">
        <v>358</v>
      </c>
      <c r="P22" s="327">
        <v>0</v>
      </c>
      <c r="Q22" s="364" t="s">
        <v>202</v>
      </c>
      <c r="R22" s="326" t="s">
        <v>359</v>
      </c>
      <c r="S22" s="383"/>
    </row>
    <row r="23" spans="1:19" s="349" customFormat="1" ht="15.75" thickBot="1" x14ac:dyDescent="0.3">
      <c r="A23" s="367"/>
      <c r="B23" s="368"/>
      <c r="C23" s="368"/>
      <c r="D23" s="368"/>
      <c r="E23" s="368"/>
      <c r="F23" s="368"/>
      <c r="G23" s="368"/>
      <c r="H23" s="368"/>
      <c r="I23" s="368"/>
      <c r="J23" s="368"/>
      <c r="K23" s="368"/>
      <c r="L23" s="368"/>
      <c r="M23" s="368"/>
      <c r="N23" s="368"/>
      <c r="O23" s="369"/>
      <c r="P23" s="368"/>
      <c r="Q23" s="368"/>
      <c r="R23" s="368"/>
      <c r="S23" s="371"/>
    </row>
    <row r="24" spans="1:19" s="349" customFormat="1" ht="200.25" customHeight="1" thickBot="1" x14ac:dyDescent="0.3">
      <c r="A24" s="342" t="s">
        <v>25</v>
      </c>
      <c r="B24" s="321" t="s">
        <v>300</v>
      </c>
      <c r="C24" s="334">
        <v>5</v>
      </c>
      <c r="D24" s="333" t="s">
        <v>368</v>
      </c>
      <c r="E24" s="386" t="s">
        <v>369</v>
      </c>
      <c r="F24" s="387"/>
      <c r="G24" s="387"/>
      <c r="H24" s="387"/>
      <c r="I24" s="387"/>
      <c r="J24" s="387"/>
      <c r="K24" s="388"/>
      <c r="L24" s="389"/>
      <c r="M24" s="324">
        <v>45497</v>
      </c>
      <c r="N24" s="325" t="s">
        <v>234</v>
      </c>
      <c r="O24" s="326" t="s">
        <v>370</v>
      </c>
      <c r="P24" s="327">
        <v>0</v>
      </c>
      <c r="Q24" s="364" t="s">
        <v>4</v>
      </c>
      <c r="R24" s="351" t="s">
        <v>371</v>
      </c>
      <c r="S24" s="210" t="s">
        <v>1</v>
      </c>
    </row>
    <row r="25" spans="1:19" s="349" customFormat="1" ht="15.75" thickBot="1" x14ac:dyDescent="0.3">
      <c r="A25" s="367"/>
      <c r="B25" s="368"/>
      <c r="C25" s="368"/>
      <c r="D25" s="368"/>
      <c r="E25" s="368"/>
      <c r="F25" s="368"/>
      <c r="G25" s="368"/>
      <c r="H25" s="368"/>
      <c r="I25" s="368"/>
      <c r="J25" s="368"/>
      <c r="K25" s="368"/>
      <c r="L25" s="368"/>
      <c r="M25" s="368"/>
      <c r="N25" s="368"/>
      <c r="O25" s="370"/>
      <c r="P25" s="368"/>
      <c r="Q25" s="368"/>
      <c r="R25" s="368"/>
      <c r="S25" s="371"/>
    </row>
    <row r="26" spans="1:19" s="349" customFormat="1" ht="282" customHeight="1" x14ac:dyDescent="0.25">
      <c r="A26" s="373" t="s">
        <v>25</v>
      </c>
      <c r="B26" s="372" t="s">
        <v>300</v>
      </c>
      <c r="C26" s="373">
        <v>6</v>
      </c>
      <c r="D26" s="374" t="s">
        <v>372</v>
      </c>
      <c r="E26" s="374" t="s">
        <v>373</v>
      </c>
      <c r="F26" s="375" t="s">
        <v>374</v>
      </c>
      <c r="G26" s="334" t="s">
        <v>375</v>
      </c>
      <c r="H26" s="323"/>
      <c r="I26" s="376" t="s">
        <v>329</v>
      </c>
      <c r="J26" s="335">
        <v>45129</v>
      </c>
      <c r="K26" s="350">
        <v>45352</v>
      </c>
      <c r="L26" s="377"/>
      <c r="M26" s="324">
        <v>45497</v>
      </c>
      <c r="N26" s="325" t="s">
        <v>234</v>
      </c>
      <c r="O26" s="385" t="s">
        <v>376</v>
      </c>
      <c r="P26" s="327">
        <v>1</v>
      </c>
      <c r="Q26" s="364" t="s">
        <v>200</v>
      </c>
      <c r="R26" s="385" t="s">
        <v>377</v>
      </c>
      <c r="S26" s="379" t="s">
        <v>1</v>
      </c>
    </row>
    <row r="27" spans="1:19" s="349" customFormat="1" ht="131.25" customHeight="1" x14ac:dyDescent="0.25">
      <c r="A27" s="330"/>
      <c r="B27" s="331"/>
      <c r="C27" s="330"/>
      <c r="D27" s="332"/>
      <c r="E27" s="332"/>
      <c r="F27" s="375" t="s">
        <v>378</v>
      </c>
      <c r="G27" s="334" t="s">
        <v>379</v>
      </c>
      <c r="H27" s="323"/>
      <c r="I27" s="376" t="s">
        <v>329</v>
      </c>
      <c r="J27" s="335">
        <v>45129</v>
      </c>
      <c r="K27" s="350">
        <v>45291</v>
      </c>
      <c r="L27" s="377"/>
      <c r="M27" s="324">
        <v>45497</v>
      </c>
      <c r="N27" s="325" t="s">
        <v>234</v>
      </c>
      <c r="O27" s="326" t="s">
        <v>380</v>
      </c>
      <c r="P27" s="327">
        <v>0</v>
      </c>
      <c r="Q27" s="364" t="s">
        <v>202</v>
      </c>
      <c r="R27" s="326" t="s">
        <v>359</v>
      </c>
      <c r="S27" s="384"/>
    </row>
    <row r="28" spans="1:19" s="349" customFormat="1" ht="131.25" customHeight="1" thickBot="1" x14ac:dyDescent="0.3">
      <c r="A28" s="381"/>
      <c r="B28" s="380"/>
      <c r="C28" s="381"/>
      <c r="D28" s="365"/>
      <c r="E28" s="365"/>
      <c r="F28" s="375" t="s">
        <v>381</v>
      </c>
      <c r="G28" s="334" t="s">
        <v>382</v>
      </c>
      <c r="H28" s="323"/>
      <c r="I28" s="376" t="s">
        <v>329</v>
      </c>
      <c r="J28" s="335">
        <v>45129</v>
      </c>
      <c r="K28" s="350">
        <v>45352</v>
      </c>
      <c r="L28" s="377"/>
      <c r="M28" s="324">
        <v>45497</v>
      </c>
      <c r="N28" s="325" t="s">
        <v>234</v>
      </c>
      <c r="O28" s="326" t="s">
        <v>380</v>
      </c>
      <c r="P28" s="327">
        <v>0</v>
      </c>
      <c r="Q28" s="364" t="s">
        <v>202</v>
      </c>
      <c r="R28" s="326" t="s">
        <v>359</v>
      </c>
      <c r="S28" s="383"/>
    </row>
    <row r="29" spans="1:19" s="349" customFormat="1" ht="15.75" thickBot="1" x14ac:dyDescent="0.3">
      <c r="A29" s="367"/>
      <c r="B29" s="368"/>
      <c r="C29" s="368"/>
      <c r="D29" s="368"/>
      <c r="E29" s="368"/>
      <c r="F29" s="368"/>
      <c r="G29" s="368"/>
      <c r="H29" s="368"/>
      <c r="I29" s="368"/>
      <c r="J29" s="370"/>
      <c r="K29" s="370"/>
      <c r="L29" s="370"/>
      <c r="M29" s="368"/>
      <c r="N29" s="368"/>
      <c r="O29" s="368"/>
      <c r="P29" s="368"/>
      <c r="Q29" s="368"/>
      <c r="R29" s="368"/>
      <c r="S29" s="371"/>
    </row>
    <row r="30" spans="1:19" ht="46.5" customHeight="1" x14ac:dyDescent="0.25">
      <c r="A30" s="213"/>
      <c r="B30" s="214"/>
      <c r="C30" s="215"/>
      <c r="D30" s="216"/>
      <c r="E30" s="217"/>
      <c r="F30" s="218"/>
      <c r="G30" s="217"/>
      <c r="H30" s="213"/>
      <c r="I30" s="213"/>
      <c r="J30" s="213"/>
      <c r="K30" s="213"/>
      <c r="L30" s="390"/>
      <c r="M30" s="213"/>
      <c r="N30" s="213"/>
      <c r="O30" s="216"/>
      <c r="P30" s="213"/>
      <c r="Q30" s="213"/>
      <c r="R30" s="217"/>
      <c r="S30" s="213"/>
    </row>
    <row r="31" spans="1:19" ht="15" x14ac:dyDescent="0.25">
      <c r="A31" s="219" t="s">
        <v>198</v>
      </c>
      <c r="B31" s="219"/>
      <c r="C31" s="220"/>
      <c r="D31" s="217"/>
      <c r="E31" s="217"/>
      <c r="F31" s="217"/>
      <c r="G31" s="217"/>
      <c r="H31" s="214"/>
      <c r="I31" s="213"/>
      <c r="J31" s="213"/>
      <c r="K31" s="213"/>
      <c r="L31" s="390"/>
      <c r="M31" s="213"/>
      <c r="O31" s="221"/>
    </row>
    <row r="32" spans="1:19" ht="15" x14ac:dyDescent="0.25">
      <c r="A32" s="222" t="s">
        <v>199</v>
      </c>
      <c r="B32" s="223">
        <f>+COUNTIF($Q$6:$Q$29,"ABIERTA")</f>
        <v>0</v>
      </c>
      <c r="C32" s="220"/>
      <c r="D32" s="217"/>
      <c r="E32" s="217"/>
      <c r="F32" s="217"/>
      <c r="G32" s="217"/>
      <c r="H32" s="214"/>
      <c r="I32" s="213"/>
      <c r="J32" s="213"/>
      <c r="K32" s="213"/>
      <c r="L32" s="390"/>
      <c r="M32" s="213"/>
      <c r="O32" s="221"/>
    </row>
    <row r="33" spans="1:15" ht="15" x14ac:dyDescent="0.25">
      <c r="A33" s="222" t="s">
        <v>102</v>
      </c>
      <c r="B33" s="223">
        <f>+COUNTIF($Q$6:$Q$29,"CUMPLIDA - EFECTIVA")</f>
        <v>2</v>
      </c>
      <c r="C33" s="220"/>
      <c r="D33" s="217"/>
      <c r="E33" s="217"/>
      <c r="F33" s="217"/>
      <c r="G33" s="217"/>
      <c r="H33" s="214"/>
      <c r="I33" s="213"/>
      <c r="J33" s="213"/>
      <c r="K33" s="213"/>
      <c r="L33" s="390"/>
      <c r="M33" s="213"/>
      <c r="O33" s="221"/>
    </row>
    <row r="34" spans="1:15" ht="15" x14ac:dyDescent="0.25">
      <c r="A34" s="222" t="s">
        <v>200</v>
      </c>
      <c r="B34" s="223">
        <f>+COUNTIF($Q$6:$Q$29,"CUMPLIDA - PENDIENTE DE EFECTIVIDAD")</f>
        <v>7</v>
      </c>
      <c r="C34" s="220"/>
      <c r="D34" s="217"/>
      <c r="E34" s="217"/>
      <c r="F34" s="217"/>
      <c r="G34" s="217"/>
      <c r="H34" s="214"/>
      <c r="I34" s="213"/>
      <c r="J34" s="213"/>
      <c r="K34" s="213"/>
      <c r="L34" s="390"/>
      <c r="M34" s="213"/>
      <c r="O34" s="221"/>
    </row>
    <row r="35" spans="1:15" ht="15" x14ac:dyDescent="0.25">
      <c r="A35" s="222" t="s">
        <v>201</v>
      </c>
      <c r="B35" s="223">
        <f>+COUNTIF($Q$6:$Q$29,"CUMPLIDA - INEFECTIVA")</f>
        <v>0</v>
      </c>
      <c r="C35" s="220"/>
      <c r="D35" s="217"/>
      <c r="E35" s="217"/>
      <c r="F35" s="217"/>
      <c r="G35" s="217"/>
      <c r="H35" s="214"/>
      <c r="I35" s="213"/>
      <c r="J35" s="213"/>
      <c r="K35" s="213"/>
      <c r="L35" s="390"/>
      <c r="M35" s="213"/>
      <c r="O35" s="221"/>
    </row>
    <row r="36" spans="1:15" ht="15" x14ac:dyDescent="0.25">
      <c r="A36" s="222" t="s">
        <v>202</v>
      </c>
      <c r="B36" s="223">
        <f>+COUNTIF($Q$6:$Q$29,"INCUMPLIDA - VENCIDA")</f>
        <v>8</v>
      </c>
      <c r="C36" s="220"/>
      <c r="D36" s="217"/>
      <c r="E36" s="217"/>
      <c r="F36" s="217"/>
      <c r="G36" s="217"/>
      <c r="H36" s="214"/>
      <c r="I36" s="213"/>
      <c r="J36" s="213"/>
      <c r="K36" s="213"/>
      <c r="L36" s="390"/>
      <c r="M36" s="213"/>
      <c r="O36" s="221"/>
    </row>
    <row r="37" spans="1:15" ht="15" x14ac:dyDescent="0.25">
      <c r="A37" s="222" t="s">
        <v>4</v>
      </c>
      <c r="B37" s="223">
        <f>+COUNTIF($Q$6:$Q$29,"INCALIFICABLE")</f>
        <v>1</v>
      </c>
      <c r="C37" s="220"/>
      <c r="D37" s="217"/>
      <c r="E37" s="217"/>
      <c r="F37" s="217"/>
      <c r="G37" s="217"/>
      <c r="H37" s="214"/>
      <c r="I37" s="213"/>
      <c r="J37" s="213"/>
      <c r="K37" s="213"/>
      <c r="L37" s="390"/>
      <c r="M37" s="213"/>
      <c r="O37" s="221"/>
    </row>
    <row r="38" spans="1:15" ht="15" x14ac:dyDescent="0.25">
      <c r="A38" s="224" t="s">
        <v>6</v>
      </c>
      <c r="B38" s="225">
        <f>SUM(B32:B37)</f>
        <v>18</v>
      </c>
      <c r="C38" s="220"/>
      <c r="D38" s="217"/>
      <c r="E38" s="217"/>
      <c r="F38" s="217"/>
      <c r="G38" s="217"/>
      <c r="H38" s="214"/>
      <c r="I38" s="213"/>
      <c r="J38" s="213"/>
      <c r="K38" s="213"/>
      <c r="L38" s="390"/>
      <c r="M38" s="213"/>
      <c r="O38" s="221"/>
    </row>
    <row r="39" spans="1:15" ht="15" x14ac:dyDescent="0.25">
      <c r="A39" s="220"/>
      <c r="B39" s="220"/>
      <c r="C39" s="220"/>
      <c r="D39" s="217"/>
      <c r="E39" s="217"/>
      <c r="F39" s="217"/>
      <c r="G39" s="217"/>
      <c r="H39" s="214"/>
      <c r="I39" s="213"/>
      <c r="J39" s="213"/>
      <c r="K39" s="213"/>
      <c r="L39" s="390"/>
      <c r="M39" s="213"/>
      <c r="O39" s="221"/>
    </row>
    <row r="40" spans="1:15" ht="15" x14ac:dyDescent="0.25">
      <c r="A40" s="219" t="s">
        <v>203</v>
      </c>
      <c r="B40" s="219"/>
      <c r="C40" s="220"/>
      <c r="D40" s="221"/>
      <c r="F40" s="221"/>
      <c r="H40" s="226"/>
      <c r="O40" s="221"/>
    </row>
    <row r="41" spans="1:15" ht="15" x14ac:dyDescent="0.25">
      <c r="A41" s="223" t="s">
        <v>1</v>
      </c>
      <c r="B41" s="223">
        <f>+COUNTIF($S$6:$S$29,"ABIERTO")</f>
        <v>5</v>
      </c>
      <c r="C41" s="220"/>
      <c r="D41" s="221"/>
      <c r="F41" s="221"/>
      <c r="H41" s="226"/>
      <c r="O41" s="221"/>
    </row>
    <row r="42" spans="1:15" ht="15" x14ac:dyDescent="0.25">
      <c r="A42" s="223" t="s">
        <v>2</v>
      </c>
      <c r="B42" s="223">
        <f>+COUNTIF($S$6:$S$29,"CERRADO")</f>
        <v>1</v>
      </c>
      <c r="C42" s="220"/>
      <c r="D42" s="221"/>
      <c r="F42" s="221"/>
      <c r="H42" s="226"/>
      <c r="O42" s="221"/>
    </row>
    <row r="43" spans="1:15" ht="15" x14ac:dyDescent="0.25">
      <c r="A43" s="225" t="s">
        <v>6</v>
      </c>
      <c r="B43" s="225">
        <f>B41+B42</f>
        <v>6</v>
      </c>
      <c r="C43" s="220"/>
      <c r="D43" s="221"/>
      <c r="F43" s="221"/>
      <c r="H43" s="226"/>
      <c r="O43" s="221"/>
    </row>
  </sheetData>
  <mergeCells count="62">
    <mergeCell ref="A29:S29"/>
    <mergeCell ref="A31:B31"/>
    <mergeCell ref="A40:B40"/>
    <mergeCell ref="A23:S23"/>
    <mergeCell ref="E24:K24"/>
    <mergeCell ref="A25:S25"/>
    <mergeCell ref="A26:A28"/>
    <mergeCell ref="B26:B28"/>
    <mergeCell ref="C26:C28"/>
    <mergeCell ref="D26:D28"/>
    <mergeCell ref="E26:E28"/>
    <mergeCell ref="S26:S28"/>
    <mergeCell ref="A17:S17"/>
    <mergeCell ref="A18:A22"/>
    <mergeCell ref="B18:B22"/>
    <mergeCell ref="C18:C22"/>
    <mergeCell ref="D18:D22"/>
    <mergeCell ref="E18:E22"/>
    <mergeCell ref="S18:S22"/>
    <mergeCell ref="A13:S13"/>
    <mergeCell ref="A14:A16"/>
    <mergeCell ref="B14:B16"/>
    <mergeCell ref="C14:C16"/>
    <mergeCell ref="D14:D16"/>
    <mergeCell ref="E14:E16"/>
    <mergeCell ref="S14:S16"/>
    <mergeCell ref="A10:S10"/>
    <mergeCell ref="B11:B12"/>
    <mergeCell ref="C11:C12"/>
    <mergeCell ref="D11:D12"/>
    <mergeCell ref="E11:E12"/>
    <mergeCell ref="R11:R12"/>
    <mergeCell ref="S11:S12"/>
    <mergeCell ref="M3:S3"/>
    <mergeCell ref="A5:S5"/>
    <mergeCell ref="A6:A9"/>
    <mergeCell ref="B6:B9"/>
    <mergeCell ref="C6:C9"/>
    <mergeCell ref="D6:D9"/>
    <mergeCell ref="E6:E9"/>
    <mergeCell ref="S6:S9"/>
    <mergeCell ref="G3:G4"/>
    <mergeCell ref="H3:H4"/>
    <mergeCell ref="I3:I4"/>
    <mergeCell ref="J3:J4"/>
    <mergeCell ref="K3:K4"/>
    <mergeCell ref="L3:L4"/>
    <mergeCell ref="A3:A4"/>
    <mergeCell ref="B3:B4"/>
    <mergeCell ref="C3:C4"/>
    <mergeCell ref="D3:D4"/>
    <mergeCell ref="E3:E4"/>
    <mergeCell ref="F3:F4"/>
    <mergeCell ref="A1:D1"/>
    <mergeCell ref="E1:P1"/>
    <mergeCell ref="Q1:S1"/>
    <mergeCell ref="A2:B2"/>
    <mergeCell ref="C2:D2"/>
    <mergeCell ref="E2:I2"/>
    <mergeCell ref="J2:N2"/>
    <mergeCell ref="O2:P2"/>
    <mergeCell ref="Q2:S2"/>
  </mergeCells>
  <dataValidations count="3">
    <dataValidation type="list" allowBlank="1" showInputMessage="1" showErrorMessage="1" sqref="H30 H44:H1048576">
      <formula1>#REF!</formula1>
    </dataValidation>
    <dataValidation type="list" allowBlank="1" showInputMessage="1" showErrorMessage="1" sqref="Q1:Q1048576">
      <formula1>$A$32:$A$37</formula1>
    </dataValidation>
    <dataValidation type="list" allowBlank="1" showInputMessage="1" showErrorMessage="1" sqref="S29:S1048576 S1:S11 S13:S14 S17:S18 S23:S26">
      <formula1>$A$41:$A$42</formula1>
    </dataValidation>
  </dataValidations>
  <pageMargins left="0.39370078740157483" right="0.39370078740157483" top="0.39370078740157483" bottom="0.39370078740157483" header="0.31496062992125984" footer="0.31496062992125984"/>
  <pageSetup paperSize="5" scale="70" orientation="landscape" verticalDpi="599" r:id="rId1"/>
  <drawing r:id="rId2"/>
  <extLst>
    <ext xmlns:x14="http://schemas.microsoft.com/office/spreadsheetml/2009/9/main" uri="{78C0D931-6437-407d-A8EE-F0AAD7539E65}">
      <x14:conditionalFormattings>
        <x14:conditionalFormatting xmlns:xm="http://schemas.microsoft.com/office/excel/2006/main">
          <x14:cfRule type="containsText" priority="7" operator="containsText" id="{C6290165-A90D-4344-B508-1A117A976249}">
            <xm:f>NOT(ISERROR(SEARCH($A$37,Q1)))</xm:f>
            <xm:f>$A$37</xm:f>
            <x14:dxf>
              <fill>
                <patternFill>
                  <bgColor rgb="FFFF0000"/>
                </patternFill>
              </fill>
            </x14:dxf>
          </x14:cfRule>
          <x14:cfRule type="containsText" priority="8" operator="containsText" id="{C30EC37D-128F-431B-994A-2E252ABD9A4B}">
            <xm:f>NOT(ISERROR(SEARCH($A$36,Q1)))</xm:f>
            <xm:f>$A$36</xm:f>
            <x14:dxf>
              <fill>
                <patternFill>
                  <bgColor rgb="FFFF0000"/>
                </patternFill>
              </fill>
            </x14:dxf>
          </x14:cfRule>
          <x14:cfRule type="containsText" priority="9" operator="containsText" id="{21D2103D-318D-4B35-814B-D5983BAEF7A3}">
            <xm:f>NOT(ISERROR(SEARCH($A$35,Q1)))</xm:f>
            <xm:f>$A$35</xm:f>
            <x14:dxf>
              <fill>
                <patternFill>
                  <bgColor rgb="FFFFC000"/>
                </patternFill>
              </fill>
            </x14:dxf>
          </x14:cfRule>
          <x14:cfRule type="containsText" priority="10" operator="containsText" id="{DBA0FB63-9C1D-45E8-B1B6-6386772E3BD3}">
            <xm:f>NOT(ISERROR(SEARCH($A$34,Q1)))</xm:f>
            <xm:f>$A$34</xm:f>
            <x14:dxf>
              <fill>
                <patternFill>
                  <bgColor theme="8" tint="0.39994506668294322"/>
                </patternFill>
              </fill>
            </x14:dxf>
          </x14:cfRule>
          <x14:cfRule type="containsText" priority="11" operator="containsText" id="{1675698B-0874-4F06-94A9-2B1894DD9595}">
            <xm:f>NOT(ISERROR(SEARCH($A$33,Q1)))</xm:f>
            <xm:f>$A$33</xm:f>
            <x14:dxf>
              <fill>
                <patternFill>
                  <bgColor theme="9" tint="0.39994506668294322"/>
                </patternFill>
              </fill>
            </x14:dxf>
          </x14:cfRule>
          <x14:cfRule type="containsText" priority="12" operator="containsText" id="{39DD8D4B-7AF3-41E7-B466-AFBBB4D6DF7D}">
            <xm:f>NOT(ISERROR(SEARCH($A$32,Q1)))</xm:f>
            <xm:f>$A$32</xm:f>
            <x14:dxf>
              <fill>
                <patternFill>
                  <bgColor theme="0"/>
                </patternFill>
              </fill>
            </x14:dxf>
          </x14:cfRule>
          <xm:sqref>Q1:Q25 Q27:Q1048576</xm:sqref>
        </x14:conditionalFormatting>
        <x14:conditionalFormatting xmlns:xm="http://schemas.microsoft.com/office/excel/2006/main">
          <x14:cfRule type="containsText" priority="13" operator="containsText" id="{8199004A-E923-4662-85A0-8F56BC5396FE}">
            <xm:f>NOT(ISERROR(SEARCH($A$42,S1)))</xm:f>
            <xm:f>$A$42</xm:f>
            <x14:dxf>
              <fill>
                <patternFill>
                  <bgColor theme="9" tint="0.39994506668294322"/>
                </patternFill>
              </fill>
            </x14:dxf>
          </x14:cfRule>
          <x14:cfRule type="containsText" priority="14" operator="containsText" id="{366B9F0D-8D2C-42CE-A590-47EB789A617A}">
            <xm:f>NOT(ISERROR(SEARCH($A$41,S1)))</xm:f>
            <xm:f>$A$41</xm:f>
            <x14:dxf>
              <fill>
                <patternFill>
                  <bgColor theme="0"/>
                </patternFill>
              </fill>
            </x14:dxf>
          </x14:cfRule>
          <xm:sqref>S1:S11 S13:S14 S17:S18 S23:S26 S29:S1048576</xm:sqref>
        </x14:conditionalFormatting>
        <x14:conditionalFormatting xmlns:xm="http://schemas.microsoft.com/office/excel/2006/main">
          <x14:cfRule type="containsText" priority="1" operator="containsText" id="{3542C098-FE85-48E7-9241-27AFC09209DE}">
            <xm:f>NOT(ISERROR(SEARCH($A$37,Q26)))</xm:f>
            <xm:f>$A$37</xm:f>
            <x14:dxf>
              <fill>
                <patternFill>
                  <bgColor rgb="FFFF0000"/>
                </patternFill>
              </fill>
            </x14:dxf>
          </x14:cfRule>
          <x14:cfRule type="containsText" priority="2" operator="containsText" id="{59269DC1-F844-43FB-9AB1-5F76E2BAD879}">
            <xm:f>NOT(ISERROR(SEARCH($A$36,Q26)))</xm:f>
            <xm:f>$A$36</xm:f>
            <x14:dxf>
              <fill>
                <patternFill>
                  <bgColor rgb="FFFF0000"/>
                </patternFill>
              </fill>
            </x14:dxf>
          </x14:cfRule>
          <x14:cfRule type="containsText" priority="3" operator="containsText" id="{3C137163-5CBD-4385-8DEA-80794D21621E}">
            <xm:f>NOT(ISERROR(SEARCH($A$35,Q26)))</xm:f>
            <xm:f>$A$35</xm:f>
            <x14:dxf>
              <fill>
                <patternFill>
                  <bgColor rgb="FFFFC000"/>
                </patternFill>
              </fill>
            </x14:dxf>
          </x14:cfRule>
          <x14:cfRule type="containsText" priority="4" operator="containsText" id="{D15D69E6-1DAE-4980-A7B1-774FFB13A0B6}">
            <xm:f>NOT(ISERROR(SEARCH($A$34,Q26)))</xm:f>
            <xm:f>$A$34</xm:f>
            <x14:dxf>
              <fill>
                <patternFill>
                  <bgColor theme="8" tint="0.39994506668294322"/>
                </patternFill>
              </fill>
            </x14:dxf>
          </x14:cfRule>
          <x14:cfRule type="containsText" priority="5" operator="containsText" id="{FD05C5B8-E121-4418-8E4D-051A7866220F}">
            <xm:f>NOT(ISERROR(SEARCH($A$33,Q26)))</xm:f>
            <xm:f>$A$33</xm:f>
            <x14:dxf>
              <fill>
                <patternFill>
                  <bgColor theme="9" tint="0.39994506668294322"/>
                </patternFill>
              </fill>
            </x14:dxf>
          </x14:cfRule>
          <x14:cfRule type="containsText" priority="6" operator="containsText" id="{5B6F8DEA-0409-49CB-BC32-5AB233FADC68}">
            <xm:f>NOT(ISERROR(SEARCH($A$32,Q26)))</xm:f>
            <xm:f>$A$32</xm:f>
            <x14:dxf>
              <fill>
                <patternFill>
                  <bgColor theme="0"/>
                </patternFill>
              </fill>
            </x14:dxf>
          </x14:cfRule>
          <xm:sqref>Q26</xm:sqref>
        </x14:conditionalFormatting>
      </x14:conditionalFormattings>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V123"/>
  <sheetViews>
    <sheetView showGridLines="0" topLeftCell="A4" zoomScaleNormal="100" zoomScaleSheetLayoutView="90" workbookViewId="0">
      <selection activeCell="F10" sqref="F10"/>
    </sheetView>
  </sheetViews>
  <sheetFormatPr baseColWidth="10" defaultColWidth="11.42578125" defaultRowHeight="59.25" customHeight="1" x14ac:dyDescent="0.25"/>
  <cols>
    <col min="1" max="1" width="17.42578125" style="236" customWidth="1"/>
    <col min="2" max="2" width="20.140625" style="236" customWidth="1"/>
    <col min="3" max="3" width="10.5703125" style="236" customWidth="1"/>
    <col min="4" max="4" width="28.42578125" style="236" customWidth="1"/>
    <col min="5" max="5" width="34.85546875" style="236" customWidth="1"/>
    <col min="6" max="6" width="52.5703125" style="236" customWidth="1"/>
    <col min="7" max="7" width="44.7109375" style="236" customWidth="1"/>
    <col min="8" max="8" width="18.140625" style="316" customWidth="1"/>
    <col min="9" max="9" width="17.85546875" style="236" customWidth="1"/>
    <col min="10" max="10" width="11.5703125" style="236" customWidth="1"/>
    <col min="11" max="11" width="18" style="236" customWidth="1"/>
    <col min="12" max="13" width="14.5703125" style="236" customWidth="1"/>
    <col min="14" max="14" width="127.140625" style="236" customWidth="1"/>
    <col min="15" max="15" width="55.7109375" style="236" customWidth="1"/>
    <col min="16" max="16" width="20.42578125" style="1153" customWidth="1"/>
    <col min="17" max="17" width="21.42578125" style="1092" customWidth="1"/>
    <col min="18" max="18" width="118.28515625" style="236" customWidth="1"/>
    <col min="19" max="19" width="21.42578125" style="1154" customWidth="1"/>
    <col min="20" max="20" width="113.140625" style="236" customWidth="1"/>
    <col min="21" max="21" width="76.28515625" style="236" customWidth="1"/>
    <col min="22" max="16384" width="11.42578125" style="236"/>
  </cols>
  <sheetData>
    <row r="1" spans="1:22" ht="59.25" hidden="1" customHeight="1" x14ac:dyDescent="0.25"/>
    <row r="2" spans="1:22" ht="59.25" hidden="1" customHeight="1" x14ac:dyDescent="0.25"/>
    <row r="3" spans="1:22" ht="59.25" hidden="1" customHeight="1" x14ac:dyDescent="0.25"/>
    <row r="4" spans="1:22" ht="59.25" customHeight="1" x14ac:dyDescent="0.25">
      <c r="A4" s="1155"/>
      <c r="B4" s="1155"/>
      <c r="C4" s="1155"/>
      <c r="D4" s="1155"/>
      <c r="E4" s="126" t="s">
        <v>66</v>
      </c>
      <c r="F4" s="127"/>
      <c r="G4" s="127"/>
      <c r="H4" s="127"/>
      <c r="I4" s="127"/>
      <c r="J4" s="127"/>
      <c r="K4" s="127"/>
      <c r="L4" s="127"/>
      <c r="M4" s="127"/>
      <c r="N4" s="127"/>
      <c r="O4" s="127"/>
      <c r="P4" s="128"/>
      <c r="Q4" s="1156"/>
      <c r="R4" s="1157"/>
      <c r="S4" s="1158"/>
    </row>
    <row r="5" spans="1:22" ht="59.25" customHeight="1" x14ac:dyDescent="0.25">
      <c r="A5" s="1155" t="s">
        <v>1292</v>
      </c>
      <c r="B5" s="1155"/>
      <c r="C5" s="1155"/>
      <c r="D5" s="1155"/>
      <c r="E5" s="1155" t="s">
        <v>2124</v>
      </c>
      <c r="F5" s="1155"/>
      <c r="G5" s="1155"/>
      <c r="H5" s="1155"/>
      <c r="I5" s="1155"/>
      <c r="J5" s="1155"/>
      <c r="K5" s="1155"/>
      <c r="L5" s="1155"/>
      <c r="M5" s="1155"/>
      <c r="N5" s="1155"/>
      <c r="O5" s="1155"/>
      <c r="P5" s="1155"/>
      <c r="Q5" s="1159" t="s">
        <v>1294</v>
      </c>
      <c r="R5" s="1160"/>
      <c r="S5" s="1161"/>
    </row>
    <row r="6" spans="1:22" s="247" customFormat="1" ht="21.95" customHeight="1" x14ac:dyDescent="0.25">
      <c r="A6" s="1162" t="s">
        <v>72</v>
      </c>
      <c r="B6" s="1162" t="s">
        <v>73</v>
      </c>
      <c r="C6" s="1162" t="s">
        <v>74</v>
      </c>
      <c r="D6" s="1162" t="s">
        <v>75</v>
      </c>
      <c r="E6" s="1162" t="s">
        <v>76</v>
      </c>
      <c r="F6" s="1162" t="s">
        <v>77</v>
      </c>
      <c r="G6" s="1162" t="s">
        <v>78</v>
      </c>
      <c r="H6" s="1162" t="s">
        <v>79</v>
      </c>
      <c r="I6" s="1162" t="s">
        <v>80</v>
      </c>
      <c r="J6" s="1162" t="s">
        <v>81</v>
      </c>
      <c r="K6" s="1162" t="s">
        <v>82</v>
      </c>
      <c r="L6" s="1163" t="s">
        <v>83</v>
      </c>
      <c r="M6" s="1163"/>
      <c r="N6" s="1163"/>
      <c r="O6" s="1163"/>
      <c r="P6" s="1163"/>
      <c r="Q6" s="1163"/>
      <c r="R6" s="1163"/>
      <c r="S6" s="1163"/>
    </row>
    <row r="7" spans="1:22" s="247" customFormat="1" ht="33" customHeight="1" x14ac:dyDescent="0.25">
      <c r="A7" s="1162"/>
      <c r="B7" s="1162"/>
      <c r="C7" s="1162"/>
      <c r="D7" s="1162"/>
      <c r="E7" s="1162"/>
      <c r="F7" s="1162"/>
      <c r="G7" s="1162"/>
      <c r="H7" s="1162"/>
      <c r="I7" s="1162"/>
      <c r="J7" s="1162"/>
      <c r="K7" s="1162"/>
      <c r="L7" s="1164" t="s">
        <v>84</v>
      </c>
      <c r="M7" s="1164" t="s">
        <v>85</v>
      </c>
      <c r="N7" s="1164" t="s">
        <v>86</v>
      </c>
      <c r="O7" s="1165" t="s">
        <v>2125</v>
      </c>
      <c r="P7" s="1166" t="s">
        <v>2126</v>
      </c>
      <c r="Q7" s="1164" t="s">
        <v>88</v>
      </c>
      <c r="R7" s="1164" t="s">
        <v>89</v>
      </c>
      <c r="S7" s="911" t="s">
        <v>90</v>
      </c>
    </row>
    <row r="8" spans="1:22" ht="24" customHeight="1" x14ac:dyDescent="0.25">
      <c r="A8" s="1167" t="s">
        <v>2127</v>
      </c>
      <c r="B8" s="1168"/>
      <c r="C8" s="1168"/>
      <c r="D8" s="1168"/>
      <c r="E8" s="1168"/>
      <c r="F8" s="1168"/>
      <c r="G8" s="1168"/>
      <c r="H8" s="1168"/>
      <c r="I8" s="1168"/>
      <c r="J8" s="1168"/>
      <c r="K8" s="1168"/>
      <c r="L8" s="1168"/>
      <c r="M8" s="1168"/>
      <c r="N8" s="1168"/>
      <c r="O8" s="1168"/>
      <c r="P8" s="1168"/>
      <c r="Q8" s="1168"/>
      <c r="R8" s="1168"/>
      <c r="S8" s="1169"/>
    </row>
    <row r="9" spans="1:22" s="1186" customFormat="1" ht="156.94999999999999" customHeight="1" x14ac:dyDescent="0.25">
      <c r="A9" s="1170" t="s">
        <v>53</v>
      </c>
      <c r="B9" s="1171" t="s">
        <v>2128</v>
      </c>
      <c r="C9" s="1172">
        <v>1</v>
      </c>
      <c r="D9" s="1173" t="s">
        <v>2129</v>
      </c>
      <c r="E9" s="1174" t="s">
        <v>2130</v>
      </c>
      <c r="F9" s="1175" t="s">
        <v>2131</v>
      </c>
      <c r="G9" s="1176" t="s">
        <v>2132</v>
      </c>
      <c r="H9" s="1177" t="s">
        <v>122</v>
      </c>
      <c r="I9" s="1178" t="s">
        <v>2133</v>
      </c>
      <c r="J9" s="1179">
        <v>44141</v>
      </c>
      <c r="K9" s="1180">
        <v>44180</v>
      </c>
      <c r="L9" s="1181" t="s">
        <v>2134</v>
      </c>
      <c r="M9" s="1181" t="s">
        <v>2135</v>
      </c>
      <c r="N9" s="1176" t="s">
        <v>2136</v>
      </c>
      <c r="O9" s="1176" t="s">
        <v>2137</v>
      </c>
      <c r="P9" s="1182">
        <v>1</v>
      </c>
      <c r="Q9" s="1183" t="s">
        <v>102</v>
      </c>
      <c r="R9" s="1184" t="s">
        <v>2138</v>
      </c>
      <c r="S9" s="1185" t="s">
        <v>2</v>
      </c>
      <c r="U9" s="1187"/>
    </row>
    <row r="10" spans="1:22" s="1187" customFormat="1" ht="123.6" customHeight="1" x14ac:dyDescent="0.25">
      <c r="A10" s="1188"/>
      <c r="B10" s="1189"/>
      <c r="C10" s="1190"/>
      <c r="D10" s="1191"/>
      <c r="E10" s="1184" t="s">
        <v>2139</v>
      </c>
      <c r="F10" s="1175" t="s">
        <v>2140</v>
      </c>
      <c r="G10" s="1176" t="s">
        <v>2141</v>
      </c>
      <c r="H10" s="1192" t="s">
        <v>97</v>
      </c>
      <c r="I10" s="1193" t="s">
        <v>2133</v>
      </c>
      <c r="J10" s="1194">
        <v>44141</v>
      </c>
      <c r="K10" s="1195">
        <v>44180</v>
      </c>
      <c r="L10" s="1196" t="s">
        <v>2134</v>
      </c>
      <c r="M10" s="1196" t="s">
        <v>2135</v>
      </c>
      <c r="N10" s="1197" t="s">
        <v>2142</v>
      </c>
      <c r="O10" s="1197" t="s">
        <v>2137</v>
      </c>
      <c r="P10" s="1198">
        <v>1</v>
      </c>
      <c r="Q10" s="1199" t="s">
        <v>102</v>
      </c>
      <c r="R10" s="1200"/>
      <c r="S10" s="1201"/>
    </row>
    <row r="11" spans="1:22" s="1187" customFormat="1" ht="198" customHeight="1" thickBot="1" x14ac:dyDescent="0.3">
      <c r="A11" s="1188"/>
      <c r="B11" s="1189"/>
      <c r="C11" s="1190"/>
      <c r="D11" s="1202"/>
      <c r="E11" s="1200"/>
      <c r="F11" s="1203" t="s">
        <v>2143</v>
      </c>
      <c r="G11" s="1204" t="s">
        <v>2144</v>
      </c>
      <c r="H11" s="1205" t="s">
        <v>122</v>
      </c>
      <c r="I11" s="1206" t="s">
        <v>2133</v>
      </c>
      <c r="J11" s="1207">
        <v>44141</v>
      </c>
      <c r="K11" s="1208" t="s">
        <v>2145</v>
      </c>
      <c r="L11" s="1196" t="s">
        <v>2134</v>
      </c>
      <c r="M11" s="1196" t="s">
        <v>2135</v>
      </c>
      <c r="N11" s="1176" t="s">
        <v>2146</v>
      </c>
      <c r="O11" s="1209" t="s">
        <v>2147</v>
      </c>
      <c r="P11" s="1210">
        <v>1</v>
      </c>
      <c r="Q11" s="1199" t="s">
        <v>102</v>
      </c>
      <c r="R11" s="1211"/>
      <c r="S11" s="1201"/>
      <c r="V11" s="921" t="s">
        <v>1525</v>
      </c>
    </row>
    <row r="12" spans="1:22" s="266" customFormat="1" ht="13.5" customHeight="1" thickBot="1" x14ac:dyDescent="0.3">
      <c r="A12" s="1212"/>
      <c r="B12" s="1213"/>
      <c r="C12" s="1213"/>
      <c r="D12" s="1213"/>
      <c r="E12" s="1213"/>
      <c r="F12" s="1213"/>
      <c r="G12" s="1213"/>
      <c r="H12" s="1213"/>
      <c r="I12" s="1213"/>
      <c r="J12" s="1213"/>
      <c r="K12" s="1213"/>
      <c r="L12" s="1213"/>
      <c r="M12" s="1213"/>
      <c r="N12" s="1213"/>
      <c r="O12" s="1213"/>
      <c r="P12" s="1213"/>
      <c r="Q12" s="1213"/>
      <c r="R12" s="1213"/>
      <c r="S12" s="1214"/>
    </row>
    <row r="13" spans="1:22" s="1187" customFormat="1" ht="120.75" customHeight="1" x14ac:dyDescent="0.25">
      <c r="A13" s="1215" t="s">
        <v>53</v>
      </c>
      <c r="B13" s="1216" t="s">
        <v>19</v>
      </c>
      <c r="C13" s="1217">
        <v>2</v>
      </c>
      <c r="D13" s="1216" t="s">
        <v>2148</v>
      </c>
      <c r="E13" s="1218" t="s">
        <v>2149</v>
      </c>
      <c r="F13" s="1219" t="s">
        <v>2150</v>
      </c>
      <c r="G13" s="1197" t="s">
        <v>2151</v>
      </c>
      <c r="H13" s="1192" t="s">
        <v>97</v>
      </c>
      <c r="I13" s="1193" t="s">
        <v>2133</v>
      </c>
      <c r="J13" s="1194">
        <v>44141</v>
      </c>
      <c r="K13" s="1194">
        <v>44377</v>
      </c>
      <c r="L13" s="1196" t="s">
        <v>2134</v>
      </c>
      <c r="M13" s="1196" t="s">
        <v>2135</v>
      </c>
      <c r="N13" s="1220" t="s">
        <v>2152</v>
      </c>
      <c r="O13" s="1220" t="s">
        <v>2153</v>
      </c>
      <c r="P13" s="1198">
        <v>1</v>
      </c>
      <c r="Q13" s="1199" t="s">
        <v>102</v>
      </c>
      <c r="R13" s="1221" t="s">
        <v>2154</v>
      </c>
      <c r="S13" s="1201" t="s">
        <v>2</v>
      </c>
      <c r="T13" s="1222"/>
    </row>
    <row r="14" spans="1:22" s="1187" customFormat="1" ht="409.5" customHeight="1" thickBot="1" x14ac:dyDescent="0.3">
      <c r="A14" s="1223"/>
      <c r="B14" s="1224"/>
      <c r="C14" s="1225"/>
      <c r="D14" s="1224"/>
      <c r="E14" s="1226" t="s">
        <v>2155</v>
      </c>
      <c r="F14" s="1226" t="s">
        <v>2156</v>
      </c>
      <c r="G14" s="1197" t="s">
        <v>2157</v>
      </c>
      <c r="H14" s="1192" t="s">
        <v>122</v>
      </c>
      <c r="I14" s="1193" t="s">
        <v>2133</v>
      </c>
      <c r="J14" s="1194">
        <v>44144</v>
      </c>
      <c r="K14" s="1194">
        <v>44377</v>
      </c>
      <c r="L14" s="1196" t="s">
        <v>2158</v>
      </c>
      <c r="M14" s="1196" t="s">
        <v>2159</v>
      </c>
      <c r="N14" s="1176" t="s">
        <v>2160</v>
      </c>
      <c r="O14" s="1220" t="s">
        <v>2153</v>
      </c>
      <c r="P14" s="1198">
        <v>1</v>
      </c>
      <c r="Q14" s="1199" t="s">
        <v>102</v>
      </c>
      <c r="R14" s="1227"/>
      <c r="S14" s="1201"/>
      <c r="T14" s="1222"/>
    </row>
    <row r="15" spans="1:22" ht="13.5" customHeight="1" thickBot="1" x14ac:dyDescent="0.3">
      <c r="A15" s="1212"/>
      <c r="B15" s="1213"/>
      <c r="C15" s="1213"/>
      <c r="D15" s="1213"/>
      <c r="E15" s="1213"/>
      <c r="F15" s="1213"/>
      <c r="G15" s="1213"/>
      <c r="H15" s="1213"/>
      <c r="I15" s="1213"/>
      <c r="J15" s="1213"/>
      <c r="K15" s="1213"/>
      <c r="L15" s="1213"/>
      <c r="M15" s="1213"/>
      <c r="N15" s="1213"/>
      <c r="O15" s="1213"/>
      <c r="P15" s="1213"/>
      <c r="Q15" s="1213"/>
      <c r="R15" s="1228"/>
      <c r="S15" s="1214"/>
    </row>
    <row r="16" spans="1:22" s="899" customFormat="1" ht="205.5" customHeight="1" x14ac:dyDescent="0.25">
      <c r="A16" s="1170" t="s">
        <v>53</v>
      </c>
      <c r="B16" s="1171" t="s">
        <v>19</v>
      </c>
      <c r="C16" s="1229">
        <v>3</v>
      </c>
      <c r="D16" s="1230" t="s">
        <v>2161</v>
      </c>
      <c r="E16" s="1231" t="s">
        <v>2162</v>
      </c>
      <c r="F16" s="1232" t="s">
        <v>2163</v>
      </c>
      <c r="G16" s="1197" t="s">
        <v>2164</v>
      </c>
      <c r="H16" s="1192" t="s">
        <v>97</v>
      </c>
      <c r="I16" s="1193" t="s">
        <v>2133</v>
      </c>
      <c r="J16" s="1194">
        <v>44144</v>
      </c>
      <c r="K16" s="1233">
        <v>44165</v>
      </c>
      <c r="L16" s="1196" t="s">
        <v>2165</v>
      </c>
      <c r="M16" s="1196" t="s">
        <v>2166</v>
      </c>
      <c r="N16" s="1234" t="s">
        <v>2167</v>
      </c>
      <c r="O16" s="1234" t="s">
        <v>746</v>
      </c>
      <c r="P16" s="1198">
        <v>1</v>
      </c>
      <c r="Q16" s="1235" t="s">
        <v>102</v>
      </c>
      <c r="R16" s="1236" t="s">
        <v>2168</v>
      </c>
      <c r="S16" s="1237" t="s">
        <v>2</v>
      </c>
    </row>
    <row r="17" spans="1:21" s="899" customFormat="1" ht="195.75" customHeight="1" x14ac:dyDescent="0.25">
      <c r="A17" s="1188"/>
      <c r="B17" s="1189"/>
      <c r="C17" s="1229"/>
      <c r="D17" s="1230"/>
      <c r="E17" s="1238"/>
      <c r="F17" s="1239"/>
      <c r="G17" s="1240" t="s">
        <v>2169</v>
      </c>
      <c r="H17" s="1192" t="s">
        <v>97</v>
      </c>
      <c r="I17" s="1193" t="s">
        <v>2133</v>
      </c>
      <c r="J17" s="1194">
        <v>44144</v>
      </c>
      <c r="K17" s="1241" t="s">
        <v>2170</v>
      </c>
      <c r="L17" s="1196" t="s">
        <v>2165</v>
      </c>
      <c r="M17" s="1196" t="s">
        <v>2166</v>
      </c>
      <c r="N17" s="1234" t="s">
        <v>2171</v>
      </c>
      <c r="O17" s="1234" t="s">
        <v>746</v>
      </c>
      <c r="P17" s="1198">
        <v>1</v>
      </c>
      <c r="Q17" s="1242"/>
      <c r="R17" s="1243"/>
      <c r="S17" s="1244"/>
    </row>
    <row r="18" spans="1:21" s="899" customFormat="1" ht="141" customHeight="1" x14ac:dyDescent="0.25">
      <c r="A18" s="1188"/>
      <c r="B18" s="1189"/>
      <c r="C18" s="1229"/>
      <c r="D18" s="1230"/>
      <c r="E18" s="1197" t="s">
        <v>2172</v>
      </c>
      <c r="F18" s="1245" t="s">
        <v>2173</v>
      </c>
      <c r="G18" s="1197" t="s">
        <v>2174</v>
      </c>
      <c r="H18" s="1192" t="s">
        <v>122</v>
      </c>
      <c r="I18" s="1193" t="s">
        <v>2133</v>
      </c>
      <c r="J18" s="1194">
        <v>44158</v>
      </c>
      <c r="K18" s="1241" t="s">
        <v>2170</v>
      </c>
      <c r="L18" s="1196" t="s">
        <v>2165</v>
      </c>
      <c r="M18" s="1196" t="s">
        <v>2166</v>
      </c>
      <c r="N18" s="1234" t="s">
        <v>2175</v>
      </c>
      <c r="O18" s="1234"/>
      <c r="P18" s="1198">
        <v>1</v>
      </c>
      <c r="Q18" s="1199" t="s">
        <v>102</v>
      </c>
      <c r="R18" s="1243"/>
      <c r="S18" s="1244"/>
    </row>
    <row r="19" spans="1:21" s="899" customFormat="1" ht="384.75" customHeight="1" x14ac:dyDescent="0.25">
      <c r="A19" s="1188"/>
      <c r="B19" s="1189"/>
      <c r="C19" s="1229"/>
      <c r="D19" s="1230"/>
      <c r="E19" s="1197" t="s">
        <v>2162</v>
      </c>
      <c r="F19" s="1245" t="s">
        <v>2176</v>
      </c>
      <c r="G19" s="1197" t="s">
        <v>2177</v>
      </c>
      <c r="H19" s="1192" t="s">
        <v>97</v>
      </c>
      <c r="I19" s="1193" t="s">
        <v>2133</v>
      </c>
      <c r="J19" s="1194">
        <v>44152</v>
      </c>
      <c r="K19" s="1233">
        <v>44183</v>
      </c>
      <c r="L19" s="1196" t="s">
        <v>2165</v>
      </c>
      <c r="M19" s="1196" t="s">
        <v>2166</v>
      </c>
      <c r="N19" s="1234" t="s">
        <v>2178</v>
      </c>
      <c r="O19" s="1234" t="s">
        <v>2179</v>
      </c>
      <c r="P19" s="1198">
        <v>1</v>
      </c>
      <c r="Q19" s="1199" t="s">
        <v>102</v>
      </c>
      <c r="R19" s="1243"/>
      <c r="S19" s="1244"/>
    </row>
    <row r="20" spans="1:21" s="899" customFormat="1" ht="157.5" customHeight="1" x14ac:dyDescent="0.25">
      <c r="A20" s="1188"/>
      <c r="B20" s="1189"/>
      <c r="C20" s="1229"/>
      <c r="D20" s="1230"/>
      <c r="E20" s="1197" t="s">
        <v>2162</v>
      </c>
      <c r="F20" s="1246" t="s">
        <v>2180</v>
      </c>
      <c r="G20" s="1197" t="s">
        <v>2151</v>
      </c>
      <c r="H20" s="1192" t="s">
        <v>97</v>
      </c>
      <c r="I20" s="1193" t="s">
        <v>2133</v>
      </c>
      <c r="J20" s="1194">
        <v>44144</v>
      </c>
      <c r="K20" s="1233">
        <v>44180</v>
      </c>
      <c r="L20" s="1196" t="s">
        <v>2165</v>
      </c>
      <c r="M20" s="1196" t="s">
        <v>2166</v>
      </c>
      <c r="N20" s="1234" t="s">
        <v>2181</v>
      </c>
      <c r="O20" s="1234"/>
      <c r="P20" s="1198">
        <v>1</v>
      </c>
      <c r="Q20" s="1199" t="s">
        <v>102</v>
      </c>
      <c r="R20" s="1243"/>
      <c r="S20" s="1244"/>
    </row>
    <row r="21" spans="1:21" s="899" customFormat="1" ht="334.5" customHeight="1" x14ac:dyDescent="0.25">
      <c r="A21" s="1188"/>
      <c r="B21" s="1189"/>
      <c r="C21" s="1229"/>
      <c r="D21" s="1230"/>
      <c r="E21" s="1247" t="s">
        <v>2182</v>
      </c>
      <c r="F21" s="1226" t="s">
        <v>2183</v>
      </c>
      <c r="G21" s="1176" t="s">
        <v>2184</v>
      </c>
      <c r="H21" s="1192" t="s">
        <v>122</v>
      </c>
      <c r="I21" s="1193" t="s">
        <v>2133</v>
      </c>
      <c r="J21" s="1194">
        <v>45170</v>
      </c>
      <c r="K21" s="1194">
        <v>45443</v>
      </c>
      <c r="L21" s="1196" t="s">
        <v>2165</v>
      </c>
      <c r="M21" s="1196" t="s">
        <v>2166</v>
      </c>
      <c r="N21" s="1234" t="s">
        <v>2185</v>
      </c>
      <c r="O21" s="1234" t="s">
        <v>2179</v>
      </c>
      <c r="P21" s="1198">
        <v>1</v>
      </c>
      <c r="Q21" s="1199" t="s">
        <v>102</v>
      </c>
      <c r="R21" s="1243"/>
      <c r="S21" s="1244"/>
    </row>
    <row r="22" spans="1:21" s="899" customFormat="1" ht="390.75" customHeight="1" thickBot="1" x14ac:dyDescent="0.3">
      <c r="A22" s="1248"/>
      <c r="B22" s="1249"/>
      <c r="C22" s="1229"/>
      <c r="D22" s="1230"/>
      <c r="E22" s="1226" t="s">
        <v>2172</v>
      </c>
      <c r="F22" s="1226" t="s">
        <v>2186</v>
      </c>
      <c r="G22" s="1176" t="s">
        <v>2187</v>
      </c>
      <c r="H22" s="1192" t="s">
        <v>122</v>
      </c>
      <c r="I22" s="1193" t="s">
        <v>2133</v>
      </c>
      <c r="J22" s="1194">
        <v>45108</v>
      </c>
      <c r="K22" s="1241">
        <v>45382</v>
      </c>
      <c r="L22" s="1196" t="s">
        <v>2165</v>
      </c>
      <c r="M22" s="1196" t="s">
        <v>2166</v>
      </c>
      <c r="N22" s="1234" t="s">
        <v>2188</v>
      </c>
      <c r="O22" s="1234" t="s">
        <v>2179</v>
      </c>
      <c r="P22" s="1198">
        <v>1</v>
      </c>
      <c r="Q22" s="1199" t="s">
        <v>102</v>
      </c>
      <c r="R22" s="1250"/>
      <c r="S22" s="1251"/>
    </row>
    <row r="23" spans="1:21" ht="13.5" customHeight="1" thickBot="1" x14ac:dyDescent="0.3">
      <c r="A23" s="1212"/>
      <c r="B23" s="1213"/>
      <c r="C23" s="1213"/>
      <c r="D23" s="1213"/>
      <c r="E23" s="1213"/>
      <c r="F23" s="1213"/>
      <c r="G23" s="1213"/>
      <c r="H23" s="1213"/>
      <c r="I23" s="1213"/>
      <c r="J23" s="1213"/>
      <c r="K23" s="1213"/>
      <c r="L23" s="1213"/>
      <c r="M23" s="1213"/>
      <c r="N23" s="1213"/>
      <c r="O23" s="1213"/>
      <c r="P23" s="1213"/>
      <c r="Q23" s="1213"/>
      <c r="R23" s="1252"/>
      <c r="S23" s="1214"/>
    </row>
    <row r="24" spans="1:21" s="899" customFormat="1" ht="312" customHeight="1" thickBot="1" x14ac:dyDescent="0.3">
      <c r="A24" s="1253" t="s">
        <v>53</v>
      </c>
      <c r="B24" s="1254" t="s">
        <v>19</v>
      </c>
      <c r="C24" s="1255">
        <v>4</v>
      </c>
      <c r="D24" s="1256" t="s">
        <v>2189</v>
      </c>
      <c r="E24" s="1226" t="s">
        <v>2190</v>
      </c>
      <c r="F24" s="1226" t="s">
        <v>2191</v>
      </c>
      <c r="G24" s="1197" t="s">
        <v>2192</v>
      </c>
      <c r="H24" s="1192" t="s">
        <v>97</v>
      </c>
      <c r="I24" s="1193" t="s">
        <v>2133</v>
      </c>
      <c r="J24" s="1194">
        <v>44562</v>
      </c>
      <c r="K24" s="1233">
        <v>45261</v>
      </c>
      <c r="L24" s="1196" t="s">
        <v>2193</v>
      </c>
      <c r="M24" s="1196" t="s">
        <v>2194</v>
      </c>
      <c r="N24" s="1220" t="s">
        <v>2195</v>
      </c>
      <c r="O24" s="1220" t="s">
        <v>2196</v>
      </c>
      <c r="P24" s="1198">
        <v>1</v>
      </c>
      <c r="Q24" s="1199" t="s">
        <v>102</v>
      </c>
      <c r="R24" s="1220" t="s">
        <v>2197</v>
      </c>
      <c r="S24" s="1255" t="s">
        <v>2</v>
      </c>
    </row>
    <row r="25" spans="1:21" ht="13.5" customHeight="1" thickBot="1" x14ac:dyDescent="0.3">
      <c r="A25" s="1212"/>
      <c r="B25" s="1213"/>
      <c r="C25" s="1213"/>
      <c r="D25" s="1213"/>
      <c r="E25" s="1213"/>
      <c r="F25" s="1213"/>
      <c r="G25" s="1213"/>
      <c r="H25" s="1213"/>
      <c r="I25" s="1213"/>
      <c r="J25" s="1213"/>
      <c r="K25" s="1213"/>
      <c r="L25" s="1213"/>
      <c r="M25" s="1213"/>
      <c r="N25" s="1213"/>
      <c r="O25" s="1213"/>
      <c r="P25" s="1213"/>
      <c r="Q25" s="1213"/>
      <c r="R25" s="1213"/>
      <c r="S25" s="1214"/>
    </row>
    <row r="26" spans="1:21" s="899" customFormat="1" ht="138" customHeight="1" x14ac:dyDescent="0.25">
      <c r="A26" s="1170" t="s">
        <v>53</v>
      </c>
      <c r="B26" s="1171" t="s">
        <v>19</v>
      </c>
      <c r="C26" s="1257">
        <v>5</v>
      </c>
      <c r="D26" s="1258" t="s">
        <v>2198</v>
      </c>
      <c r="E26" s="1226" t="s">
        <v>2199</v>
      </c>
      <c r="F26" s="1245" t="s">
        <v>2200</v>
      </c>
      <c r="G26" s="1197" t="s">
        <v>2201</v>
      </c>
      <c r="H26" s="1192" t="s">
        <v>122</v>
      </c>
      <c r="I26" s="1193" t="s">
        <v>2133</v>
      </c>
      <c r="J26" s="1194">
        <v>44146</v>
      </c>
      <c r="K26" s="1241" t="s">
        <v>2202</v>
      </c>
      <c r="L26" s="1196" t="s">
        <v>2134</v>
      </c>
      <c r="M26" s="1196" t="s">
        <v>2135</v>
      </c>
      <c r="N26" s="1259" t="s">
        <v>2203</v>
      </c>
      <c r="O26" s="1259"/>
      <c r="P26" s="1198">
        <v>1</v>
      </c>
      <c r="Q26" s="1199" t="s">
        <v>102</v>
      </c>
      <c r="R26" s="1260" t="s">
        <v>2204</v>
      </c>
      <c r="S26" s="1185" t="s">
        <v>2</v>
      </c>
    </row>
    <row r="27" spans="1:21" s="899" customFormat="1" ht="200.25" customHeight="1" x14ac:dyDescent="0.25">
      <c r="A27" s="1188"/>
      <c r="B27" s="1189"/>
      <c r="C27" s="1261"/>
      <c r="D27" s="1230"/>
      <c r="E27" s="1226" t="s">
        <v>2199</v>
      </c>
      <c r="F27" s="1175" t="s">
        <v>2205</v>
      </c>
      <c r="G27" s="1176" t="s">
        <v>2206</v>
      </c>
      <c r="H27" s="1192" t="s">
        <v>97</v>
      </c>
      <c r="I27" s="1193" t="s">
        <v>2133</v>
      </c>
      <c r="J27" s="1194">
        <v>44158</v>
      </c>
      <c r="K27" s="1233">
        <v>44185</v>
      </c>
      <c r="L27" s="1196" t="s">
        <v>2134</v>
      </c>
      <c r="M27" s="1196" t="s">
        <v>2135</v>
      </c>
      <c r="N27" s="1220" t="s">
        <v>2207</v>
      </c>
      <c r="O27" s="1220" t="s">
        <v>2208</v>
      </c>
      <c r="P27" s="1198">
        <v>1</v>
      </c>
      <c r="Q27" s="1199" t="s">
        <v>102</v>
      </c>
      <c r="R27" s="1243"/>
      <c r="S27" s="1201"/>
    </row>
    <row r="28" spans="1:21" s="899" customFormat="1" ht="141" customHeight="1" thickBot="1" x14ac:dyDescent="0.3">
      <c r="A28" s="1188"/>
      <c r="B28" s="1189"/>
      <c r="C28" s="1261"/>
      <c r="D28" s="1230"/>
      <c r="E28" s="1197" t="s">
        <v>2209</v>
      </c>
      <c r="F28" s="1226" t="s">
        <v>2210</v>
      </c>
      <c r="G28" s="1197" t="s">
        <v>2211</v>
      </c>
      <c r="H28" s="1192" t="s">
        <v>122</v>
      </c>
      <c r="I28" s="1193" t="s">
        <v>2133</v>
      </c>
      <c r="J28" s="1194">
        <v>44166</v>
      </c>
      <c r="K28" s="1233">
        <v>44180</v>
      </c>
      <c r="L28" s="1196" t="s">
        <v>2134</v>
      </c>
      <c r="M28" s="1196" t="s">
        <v>2135</v>
      </c>
      <c r="N28" s="1220" t="s">
        <v>2212</v>
      </c>
      <c r="O28" s="1220"/>
      <c r="P28" s="1198">
        <v>1</v>
      </c>
      <c r="Q28" s="1199" t="s">
        <v>102</v>
      </c>
      <c r="R28" s="1262"/>
      <c r="S28" s="1201"/>
      <c r="U28" s="1263"/>
    </row>
    <row r="29" spans="1:21" ht="13.5" customHeight="1" thickBot="1" x14ac:dyDescent="0.3">
      <c r="A29" s="1212"/>
      <c r="B29" s="1213"/>
      <c r="C29" s="1213"/>
      <c r="D29" s="1213"/>
      <c r="E29" s="1213"/>
      <c r="F29" s="1213"/>
      <c r="G29" s="1213"/>
      <c r="H29" s="1213"/>
      <c r="I29" s="1213"/>
      <c r="J29" s="1213"/>
      <c r="K29" s="1213"/>
      <c r="L29" s="1213"/>
      <c r="M29" s="1213"/>
      <c r="N29" s="1213"/>
      <c r="O29" s="1213"/>
      <c r="P29" s="1213"/>
      <c r="Q29" s="1213"/>
      <c r="R29" s="1213"/>
      <c r="S29" s="1214"/>
    </row>
    <row r="30" spans="1:21" s="899" customFormat="1" ht="240" customHeight="1" x14ac:dyDescent="0.25">
      <c r="A30" s="1170" t="s">
        <v>53</v>
      </c>
      <c r="B30" s="1171" t="s">
        <v>19</v>
      </c>
      <c r="C30" s="1172">
        <v>6</v>
      </c>
      <c r="D30" s="1264" t="s">
        <v>2213</v>
      </c>
      <c r="E30" s="1197" t="s">
        <v>2214</v>
      </c>
      <c r="F30" s="1226" t="s">
        <v>2215</v>
      </c>
      <c r="G30" s="1197" t="s">
        <v>2216</v>
      </c>
      <c r="H30" s="1192" t="s">
        <v>97</v>
      </c>
      <c r="I30" s="1193" t="s">
        <v>2133</v>
      </c>
      <c r="J30" s="1194">
        <v>44141</v>
      </c>
      <c r="K30" s="1233">
        <v>44188</v>
      </c>
      <c r="L30" s="1196" t="s">
        <v>2217</v>
      </c>
      <c r="M30" s="1196" t="s">
        <v>2218</v>
      </c>
      <c r="N30" s="1265" t="s">
        <v>2219</v>
      </c>
      <c r="O30" s="1265" t="s">
        <v>1373</v>
      </c>
      <c r="P30" s="1182">
        <v>1</v>
      </c>
      <c r="Q30" s="1183" t="s">
        <v>266</v>
      </c>
      <c r="R30" s="1234" t="s">
        <v>2220</v>
      </c>
      <c r="S30" s="1185" t="s">
        <v>1</v>
      </c>
    </row>
    <row r="31" spans="1:21" s="899" customFormat="1" ht="306.75" customHeight="1" x14ac:dyDescent="0.25">
      <c r="A31" s="1188"/>
      <c r="B31" s="1189"/>
      <c r="C31" s="1190"/>
      <c r="D31" s="1264"/>
      <c r="E31" s="1197" t="s">
        <v>2221</v>
      </c>
      <c r="F31" s="1226" t="s">
        <v>2222</v>
      </c>
      <c r="G31" s="1197" t="s">
        <v>2223</v>
      </c>
      <c r="H31" s="1192" t="s">
        <v>97</v>
      </c>
      <c r="I31" s="1193" t="s">
        <v>2133</v>
      </c>
      <c r="J31" s="1194">
        <v>44141</v>
      </c>
      <c r="K31" s="1233">
        <v>44188</v>
      </c>
      <c r="L31" s="1196" t="s">
        <v>2217</v>
      </c>
      <c r="M31" s="1196" t="s">
        <v>2218</v>
      </c>
      <c r="N31" s="1197" t="s">
        <v>2224</v>
      </c>
      <c r="O31" s="1266" t="s">
        <v>1373</v>
      </c>
      <c r="P31" s="1198">
        <v>1</v>
      </c>
      <c r="Q31" s="1199" t="s">
        <v>266</v>
      </c>
      <c r="R31" s="1234" t="s">
        <v>2225</v>
      </c>
      <c r="S31" s="1201"/>
    </row>
    <row r="32" spans="1:21" s="899" customFormat="1" ht="261" customHeight="1" x14ac:dyDescent="0.25">
      <c r="A32" s="1188"/>
      <c r="B32" s="1189"/>
      <c r="C32" s="1190"/>
      <c r="D32" s="1264"/>
      <c r="E32" s="1197" t="s">
        <v>2226</v>
      </c>
      <c r="F32" s="1226" t="s">
        <v>2227</v>
      </c>
      <c r="G32" s="1197" t="s">
        <v>2228</v>
      </c>
      <c r="H32" s="1192" t="s">
        <v>97</v>
      </c>
      <c r="I32" s="1193" t="s">
        <v>2133</v>
      </c>
      <c r="J32" s="1194">
        <v>44141</v>
      </c>
      <c r="K32" s="1233">
        <v>44188</v>
      </c>
      <c r="L32" s="1196" t="s">
        <v>2217</v>
      </c>
      <c r="M32" s="1196" t="s">
        <v>2218</v>
      </c>
      <c r="N32" s="1234" t="s">
        <v>2229</v>
      </c>
      <c r="O32" s="1234" t="s">
        <v>1373</v>
      </c>
      <c r="P32" s="1198">
        <v>1</v>
      </c>
      <c r="Q32" s="1199" t="s">
        <v>266</v>
      </c>
      <c r="R32" s="1234" t="s">
        <v>2230</v>
      </c>
      <c r="S32" s="1201"/>
    </row>
    <row r="33" spans="1:19" s="899" customFormat="1" ht="201.75" customHeight="1" x14ac:dyDescent="0.25">
      <c r="A33" s="1188"/>
      <c r="B33" s="1189"/>
      <c r="C33" s="1190"/>
      <c r="D33" s="1264"/>
      <c r="E33" s="1197" t="s">
        <v>2231</v>
      </c>
      <c r="F33" s="1226" t="s">
        <v>2232</v>
      </c>
      <c r="G33" s="1197" t="s">
        <v>2233</v>
      </c>
      <c r="H33" s="1192" t="s">
        <v>122</v>
      </c>
      <c r="I33" s="1193" t="s">
        <v>2133</v>
      </c>
      <c r="J33" s="1194">
        <v>44158</v>
      </c>
      <c r="K33" s="1233">
        <v>44195</v>
      </c>
      <c r="L33" s="1196" t="s">
        <v>2134</v>
      </c>
      <c r="M33" s="1196" t="s">
        <v>2135</v>
      </c>
      <c r="N33" s="1234" t="s">
        <v>2234</v>
      </c>
      <c r="O33" s="1234" t="s">
        <v>1373</v>
      </c>
      <c r="P33" s="1198">
        <v>1</v>
      </c>
      <c r="Q33" s="1199" t="s">
        <v>102</v>
      </c>
      <c r="R33" s="1234" t="s">
        <v>2235</v>
      </c>
      <c r="S33" s="1201"/>
    </row>
    <row r="34" spans="1:19" s="899" customFormat="1" ht="282.75" customHeight="1" x14ac:dyDescent="0.25">
      <c r="A34" s="1188"/>
      <c r="B34" s="1189"/>
      <c r="C34" s="1190"/>
      <c r="D34" s="1264"/>
      <c r="E34" s="1197" t="s">
        <v>2236</v>
      </c>
      <c r="F34" s="1226" t="s">
        <v>2237</v>
      </c>
      <c r="G34" s="1197" t="s">
        <v>2238</v>
      </c>
      <c r="H34" s="1192" t="s">
        <v>122</v>
      </c>
      <c r="I34" s="1193" t="s">
        <v>2133</v>
      </c>
      <c r="J34" s="1194">
        <v>44158</v>
      </c>
      <c r="K34" s="1233">
        <v>44195</v>
      </c>
      <c r="L34" s="1196" t="s">
        <v>2217</v>
      </c>
      <c r="M34" s="1196" t="s">
        <v>2218</v>
      </c>
      <c r="N34" s="1234" t="s">
        <v>2239</v>
      </c>
      <c r="O34" s="1234" t="s">
        <v>1373</v>
      </c>
      <c r="P34" s="1198">
        <v>1</v>
      </c>
      <c r="Q34" s="1199" t="s">
        <v>266</v>
      </c>
      <c r="R34" s="1234" t="s">
        <v>2240</v>
      </c>
      <c r="S34" s="1201"/>
    </row>
    <row r="35" spans="1:19" s="899" customFormat="1" ht="385.5" customHeight="1" thickBot="1" x14ac:dyDescent="0.3">
      <c r="A35" s="1248"/>
      <c r="B35" s="1249"/>
      <c r="C35" s="1267"/>
      <c r="D35" s="1264"/>
      <c r="E35" s="1197" t="s">
        <v>2241</v>
      </c>
      <c r="F35" s="1226" t="s">
        <v>2242</v>
      </c>
      <c r="G35" s="1197" t="s">
        <v>2243</v>
      </c>
      <c r="H35" s="1192" t="s">
        <v>122</v>
      </c>
      <c r="I35" s="1193" t="s">
        <v>2133</v>
      </c>
      <c r="J35" s="1194">
        <v>44158</v>
      </c>
      <c r="K35" s="1233">
        <v>44195</v>
      </c>
      <c r="L35" s="1196" t="s">
        <v>2217</v>
      </c>
      <c r="M35" s="1196" t="s">
        <v>2218</v>
      </c>
      <c r="N35" s="1268" t="s">
        <v>2244</v>
      </c>
      <c r="O35" s="1268" t="s">
        <v>1373</v>
      </c>
      <c r="P35" s="1198">
        <v>1</v>
      </c>
      <c r="Q35" s="1199" t="s">
        <v>266</v>
      </c>
      <c r="R35" s="1234" t="s">
        <v>2245</v>
      </c>
      <c r="S35" s="1269"/>
    </row>
    <row r="36" spans="1:19" ht="13.5" customHeight="1" thickBot="1" x14ac:dyDescent="0.3">
      <c r="A36" s="1212"/>
      <c r="B36" s="1213"/>
      <c r="C36" s="1213"/>
      <c r="D36" s="1213"/>
      <c r="E36" s="1213"/>
      <c r="F36" s="1213"/>
      <c r="G36" s="1213"/>
      <c r="H36" s="1213"/>
      <c r="I36" s="1213"/>
      <c r="J36" s="1213"/>
      <c r="K36" s="1213"/>
      <c r="L36" s="1213"/>
      <c r="M36" s="1213"/>
      <c r="N36" s="1213"/>
      <c r="O36" s="1213"/>
      <c r="P36" s="1213"/>
      <c r="Q36" s="1213"/>
      <c r="R36" s="1213"/>
      <c r="S36" s="1214"/>
    </row>
    <row r="37" spans="1:19" s="899" customFormat="1" ht="256.7" customHeight="1" x14ac:dyDescent="0.25">
      <c r="A37" s="1170" t="s">
        <v>53</v>
      </c>
      <c r="B37" s="1171" t="s">
        <v>19</v>
      </c>
      <c r="C37" s="1172">
        <v>7</v>
      </c>
      <c r="D37" s="1258" t="s">
        <v>2246</v>
      </c>
      <c r="E37" s="1197" t="s">
        <v>2247</v>
      </c>
      <c r="F37" s="1226" t="s">
        <v>2248</v>
      </c>
      <c r="G37" s="1197" t="s">
        <v>2249</v>
      </c>
      <c r="H37" s="1192" t="s">
        <v>122</v>
      </c>
      <c r="I37" s="1193" t="s">
        <v>2133</v>
      </c>
      <c r="J37" s="1194">
        <v>44166</v>
      </c>
      <c r="K37" s="1233">
        <v>44561</v>
      </c>
      <c r="L37" s="1196" t="s">
        <v>2250</v>
      </c>
      <c r="M37" s="1196" t="s">
        <v>2251</v>
      </c>
      <c r="N37" s="1268" t="s">
        <v>2252</v>
      </c>
      <c r="O37" s="1268" t="s">
        <v>1373</v>
      </c>
      <c r="P37" s="1198">
        <v>1</v>
      </c>
      <c r="Q37" s="1199" t="s">
        <v>102</v>
      </c>
      <c r="R37" s="1270" t="s">
        <v>2253</v>
      </c>
      <c r="S37" s="1185" t="s">
        <v>2</v>
      </c>
    </row>
    <row r="38" spans="1:19" s="899" customFormat="1" ht="261.60000000000002" customHeight="1" x14ac:dyDescent="0.25">
      <c r="A38" s="1188"/>
      <c r="B38" s="1189"/>
      <c r="C38" s="1190"/>
      <c r="D38" s="1230"/>
      <c r="E38" s="1197" t="s">
        <v>2254</v>
      </c>
      <c r="F38" s="1226" t="s">
        <v>2255</v>
      </c>
      <c r="G38" s="1197" t="s">
        <v>2256</v>
      </c>
      <c r="H38" s="1192" t="s">
        <v>97</v>
      </c>
      <c r="I38" s="1193" t="s">
        <v>2133</v>
      </c>
      <c r="J38" s="1271">
        <v>44158</v>
      </c>
      <c r="K38" s="1233">
        <v>44195</v>
      </c>
      <c r="L38" s="1196" t="s">
        <v>2250</v>
      </c>
      <c r="M38" s="1196" t="s">
        <v>2251</v>
      </c>
      <c r="N38" s="1268" t="s">
        <v>2257</v>
      </c>
      <c r="O38" s="1268" t="s">
        <v>1373</v>
      </c>
      <c r="P38" s="1198">
        <v>1</v>
      </c>
      <c r="Q38" s="1199" t="s">
        <v>102</v>
      </c>
      <c r="R38" s="1272"/>
      <c r="S38" s="1201"/>
    </row>
    <row r="39" spans="1:19" s="899" customFormat="1" ht="193.35" customHeight="1" x14ac:dyDescent="0.25">
      <c r="A39" s="1188"/>
      <c r="B39" s="1189"/>
      <c r="C39" s="1190"/>
      <c r="D39" s="1230"/>
      <c r="E39" s="1197" t="s">
        <v>2258</v>
      </c>
      <c r="F39" s="1226" t="s">
        <v>2259</v>
      </c>
      <c r="G39" s="1197" t="s">
        <v>2260</v>
      </c>
      <c r="H39" s="1192" t="s">
        <v>122</v>
      </c>
      <c r="I39" s="1193" t="s">
        <v>2133</v>
      </c>
      <c r="J39" s="1271">
        <v>44158</v>
      </c>
      <c r="K39" s="1233">
        <v>44195</v>
      </c>
      <c r="L39" s="1196" t="s">
        <v>2250</v>
      </c>
      <c r="M39" s="1196" t="s">
        <v>2251</v>
      </c>
      <c r="N39" s="1268" t="s">
        <v>2261</v>
      </c>
      <c r="O39" s="1268" t="s">
        <v>1373</v>
      </c>
      <c r="P39" s="1198">
        <v>1</v>
      </c>
      <c r="Q39" s="1199" t="s">
        <v>102</v>
      </c>
      <c r="R39" s="1272"/>
      <c r="S39" s="1201"/>
    </row>
    <row r="40" spans="1:19" s="899" customFormat="1" ht="100.5" customHeight="1" thickBot="1" x14ac:dyDescent="0.3">
      <c r="A40" s="1248"/>
      <c r="B40" s="1249"/>
      <c r="C40" s="1267"/>
      <c r="D40" s="1273"/>
      <c r="E40" s="1197" t="s">
        <v>2262</v>
      </c>
      <c r="F40" s="1226" t="s">
        <v>2263</v>
      </c>
      <c r="G40" s="1197" t="s">
        <v>2264</v>
      </c>
      <c r="H40" s="1192" t="s">
        <v>122</v>
      </c>
      <c r="I40" s="1193" t="s">
        <v>2133</v>
      </c>
      <c r="J40" s="1271">
        <v>44158</v>
      </c>
      <c r="K40" s="1233">
        <v>44195</v>
      </c>
      <c r="L40" s="1274">
        <v>44725</v>
      </c>
      <c r="M40" s="1196" t="s">
        <v>2265</v>
      </c>
      <c r="N40" s="1268" t="s">
        <v>2266</v>
      </c>
      <c r="O40" s="1268" t="s">
        <v>1373</v>
      </c>
      <c r="P40" s="1198">
        <v>1</v>
      </c>
      <c r="Q40" s="1199" t="s">
        <v>102</v>
      </c>
      <c r="R40" s="1275"/>
      <c r="S40" s="1269"/>
    </row>
    <row r="41" spans="1:19" ht="13.5" customHeight="1" thickBot="1" x14ac:dyDescent="0.3">
      <c r="A41" s="1212"/>
      <c r="B41" s="1213"/>
      <c r="C41" s="1213"/>
      <c r="D41" s="1213"/>
      <c r="E41" s="1213"/>
      <c r="F41" s="1213"/>
      <c r="G41" s="1213"/>
      <c r="H41" s="1213"/>
      <c r="I41" s="1213"/>
      <c r="J41" s="1213"/>
      <c r="K41" s="1213"/>
      <c r="L41" s="1213"/>
      <c r="M41" s="1213"/>
      <c r="N41" s="1213"/>
      <c r="O41" s="1213"/>
      <c r="P41" s="1213"/>
      <c r="Q41" s="1213"/>
      <c r="R41" s="1213"/>
      <c r="S41" s="1214"/>
    </row>
    <row r="42" spans="1:19" s="899" customFormat="1" ht="350.25" customHeight="1" x14ac:dyDescent="0.25">
      <c r="A42" s="1170" t="s">
        <v>53</v>
      </c>
      <c r="B42" s="1171" t="s">
        <v>19</v>
      </c>
      <c r="C42" s="1257">
        <v>8</v>
      </c>
      <c r="D42" s="1258" t="s">
        <v>2267</v>
      </c>
      <c r="E42" s="1197" t="s">
        <v>2268</v>
      </c>
      <c r="F42" s="1226" t="s">
        <v>2269</v>
      </c>
      <c r="G42" s="1197" t="s">
        <v>2270</v>
      </c>
      <c r="H42" s="1192" t="s">
        <v>97</v>
      </c>
      <c r="I42" s="1193" t="s">
        <v>2133</v>
      </c>
      <c r="J42" s="1271">
        <v>44158</v>
      </c>
      <c r="K42" s="1233">
        <v>44188</v>
      </c>
      <c r="L42" s="1196" t="s">
        <v>2217</v>
      </c>
      <c r="M42" s="1196" t="s">
        <v>2218</v>
      </c>
      <c r="N42" s="1268" t="s">
        <v>2271</v>
      </c>
      <c r="O42" s="1268" t="s">
        <v>1373</v>
      </c>
      <c r="P42" s="1198">
        <v>1</v>
      </c>
      <c r="Q42" s="1199" t="s">
        <v>266</v>
      </c>
      <c r="R42" s="1268" t="s">
        <v>2272</v>
      </c>
      <c r="S42" s="1185" t="s">
        <v>1</v>
      </c>
    </row>
    <row r="43" spans="1:19" s="899" customFormat="1" ht="339.75" customHeight="1" x14ac:dyDescent="0.25">
      <c r="A43" s="1188"/>
      <c r="B43" s="1189"/>
      <c r="C43" s="1261"/>
      <c r="D43" s="1230"/>
      <c r="E43" s="1197" t="s">
        <v>2268</v>
      </c>
      <c r="F43" s="1226" t="s">
        <v>2273</v>
      </c>
      <c r="G43" s="1197" t="s">
        <v>2274</v>
      </c>
      <c r="H43" s="1192" t="s">
        <v>122</v>
      </c>
      <c r="I43" s="1193" t="s">
        <v>2133</v>
      </c>
      <c r="J43" s="1271">
        <v>44158</v>
      </c>
      <c r="K43" s="1233">
        <v>44195</v>
      </c>
      <c r="L43" s="1196" t="s">
        <v>2217</v>
      </c>
      <c r="M43" s="1196" t="s">
        <v>2218</v>
      </c>
      <c r="N43" s="1268" t="s">
        <v>2275</v>
      </c>
      <c r="O43" s="1268" t="s">
        <v>1373</v>
      </c>
      <c r="P43" s="1198">
        <v>1</v>
      </c>
      <c r="Q43" s="1199" t="s">
        <v>266</v>
      </c>
      <c r="R43" s="1268" t="s">
        <v>2276</v>
      </c>
      <c r="S43" s="1201"/>
    </row>
    <row r="44" spans="1:19" s="899" customFormat="1" ht="399.75" customHeight="1" thickBot="1" x14ac:dyDescent="0.3">
      <c r="A44" s="1248"/>
      <c r="B44" s="1249"/>
      <c r="C44" s="1276"/>
      <c r="D44" s="1273"/>
      <c r="E44" s="1197" t="s">
        <v>2277</v>
      </c>
      <c r="F44" s="1226" t="s">
        <v>2278</v>
      </c>
      <c r="G44" s="1197" t="s">
        <v>2279</v>
      </c>
      <c r="H44" s="1192" t="s">
        <v>122</v>
      </c>
      <c r="I44" s="1193" t="s">
        <v>2133</v>
      </c>
      <c r="J44" s="1271">
        <v>44158</v>
      </c>
      <c r="K44" s="1233">
        <v>44195</v>
      </c>
      <c r="L44" s="1196" t="s">
        <v>2217</v>
      </c>
      <c r="M44" s="1196" t="s">
        <v>2218</v>
      </c>
      <c r="N44" s="1268" t="s">
        <v>2280</v>
      </c>
      <c r="O44" s="1268" t="s">
        <v>1373</v>
      </c>
      <c r="P44" s="1198">
        <v>1</v>
      </c>
      <c r="Q44" s="1199" t="s">
        <v>266</v>
      </c>
      <c r="R44" s="1268" t="s">
        <v>2281</v>
      </c>
      <c r="S44" s="1269"/>
    </row>
    <row r="45" spans="1:19" ht="16.5" thickBot="1" x14ac:dyDescent="0.3">
      <c r="A45" s="1212"/>
      <c r="B45" s="1213"/>
      <c r="C45" s="1213"/>
      <c r="D45" s="1213"/>
      <c r="E45" s="1213"/>
      <c r="F45" s="1213"/>
      <c r="G45" s="1213"/>
      <c r="H45" s="1213"/>
      <c r="I45" s="1213"/>
      <c r="J45" s="1213"/>
      <c r="K45" s="1213"/>
      <c r="L45" s="1213"/>
      <c r="M45" s="1213"/>
      <c r="N45" s="1213"/>
      <c r="O45" s="1213"/>
      <c r="P45" s="1213"/>
      <c r="Q45" s="1213"/>
      <c r="R45" s="1213"/>
      <c r="S45" s="1214"/>
    </row>
    <row r="46" spans="1:19" s="899" customFormat="1" ht="222" customHeight="1" x14ac:dyDescent="0.25">
      <c r="A46" s="1277" t="s">
        <v>53</v>
      </c>
      <c r="B46" s="1278" t="s">
        <v>19</v>
      </c>
      <c r="C46" s="1185">
        <v>9</v>
      </c>
      <c r="D46" s="1231" t="s">
        <v>2282</v>
      </c>
      <c r="E46" s="1197" t="s">
        <v>2283</v>
      </c>
      <c r="F46" s="1226" t="s">
        <v>2284</v>
      </c>
      <c r="G46" s="1197" t="s">
        <v>2285</v>
      </c>
      <c r="H46" s="1192" t="s">
        <v>97</v>
      </c>
      <c r="I46" s="1193" t="s">
        <v>2133</v>
      </c>
      <c r="J46" s="1271">
        <v>44141</v>
      </c>
      <c r="K46" s="1194">
        <v>44188</v>
      </c>
      <c r="L46" s="1274">
        <v>44725</v>
      </c>
      <c r="M46" s="1196" t="s">
        <v>2265</v>
      </c>
      <c r="N46" s="1268" t="s">
        <v>2286</v>
      </c>
      <c r="O46" s="1268" t="s">
        <v>1373</v>
      </c>
      <c r="P46" s="1198">
        <v>1</v>
      </c>
      <c r="Q46" s="1199" t="s">
        <v>102</v>
      </c>
      <c r="R46" s="1268" t="s">
        <v>2287</v>
      </c>
      <c r="S46" s="1185" t="s">
        <v>2</v>
      </c>
    </row>
    <row r="47" spans="1:19" s="899" customFormat="1" ht="222" customHeight="1" thickBot="1" x14ac:dyDescent="0.3">
      <c r="A47" s="1279"/>
      <c r="B47" s="1280"/>
      <c r="C47" s="1201"/>
      <c r="D47" s="1272"/>
      <c r="E47" s="1204" t="s">
        <v>2288</v>
      </c>
      <c r="F47" s="1219" t="s">
        <v>2289</v>
      </c>
      <c r="G47" s="1197" t="s">
        <v>2290</v>
      </c>
      <c r="H47" s="1192" t="s">
        <v>122</v>
      </c>
      <c r="I47" s="1193" t="s">
        <v>2133</v>
      </c>
      <c r="J47" s="1281">
        <v>44158</v>
      </c>
      <c r="K47" s="1207">
        <v>44195</v>
      </c>
      <c r="L47" s="1274">
        <v>44725</v>
      </c>
      <c r="M47" s="1196" t="s">
        <v>2265</v>
      </c>
      <c r="N47" s="1268" t="s">
        <v>2291</v>
      </c>
      <c r="O47" s="1268" t="s">
        <v>1373</v>
      </c>
      <c r="P47" s="1198">
        <v>1</v>
      </c>
      <c r="Q47" s="1199" t="s">
        <v>102</v>
      </c>
      <c r="R47" s="1268" t="s">
        <v>2292</v>
      </c>
      <c r="S47" s="1269"/>
    </row>
    <row r="48" spans="1:19" s="1282" customFormat="1" ht="13.5" customHeight="1" thickBot="1" x14ac:dyDescent="0.3">
      <c r="A48" s="1212"/>
      <c r="B48" s="1213"/>
      <c r="C48" s="1213"/>
      <c r="D48" s="1213"/>
      <c r="E48" s="1213"/>
      <c r="F48" s="1213"/>
      <c r="G48" s="1213"/>
      <c r="H48" s="1213"/>
      <c r="I48" s="1213"/>
      <c r="J48" s="1213"/>
      <c r="K48" s="1213"/>
      <c r="L48" s="1213"/>
      <c r="M48" s="1213"/>
      <c r="N48" s="1213"/>
      <c r="O48" s="1213"/>
      <c r="P48" s="1213"/>
      <c r="Q48" s="1213"/>
      <c r="R48" s="1213"/>
      <c r="S48" s="1214"/>
    </row>
    <row r="49" spans="1:20" s="899" customFormat="1" ht="225.6" customHeight="1" x14ac:dyDescent="0.25">
      <c r="A49" s="1283" t="s">
        <v>53</v>
      </c>
      <c r="B49" s="1278" t="s">
        <v>19</v>
      </c>
      <c r="C49" s="1284">
        <v>10</v>
      </c>
      <c r="D49" s="1231" t="s">
        <v>2293</v>
      </c>
      <c r="E49" s="1197" t="s">
        <v>2294</v>
      </c>
      <c r="F49" s="1226" t="s">
        <v>2295</v>
      </c>
      <c r="G49" s="1197" t="s">
        <v>2296</v>
      </c>
      <c r="H49" s="1192" t="s">
        <v>97</v>
      </c>
      <c r="I49" s="1193" t="s">
        <v>2133</v>
      </c>
      <c r="J49" s="1271">
        <v>44155</v>
      </c>
      <c r="K49" s="1233">
        <v>44195</v>
      </c>
      <c r="L49" s="1196" t="s">
        <v>2250</v>
      </c>
      <c r="M49" s="1196" t="s">
        <v>2251</v>
      </c>
      <c r="N49" s="1197" t="s">
        <v>2297</v>
      </c>
      <c r="O49" s="1197" t="s">
        <v>1373</v>
      </c>
      <c r="P49" s="1198">
        <v>1</v>
      </c>
      <c r="Q49" s="1199" t="s">
        <v>102</v>
      </c>
      <c r="R49" s="1221" t="s">
        <v>2298</v>
      </c>
      <c r="S49" s="1185" t="s">
        <v>2</v>
      </c>
    </row>
    <row r="50" spans="1:20" s="899" customFormat="1" ht="271.7" customHeight="1" thickBot="1" x14ac:dyDescent="0.3">
      <c r="A50" s="1285"/>
      <c r="B50" s="1286"/>
      <c r="C50" s="1287"/>
      <c r="D50" s="1272"/>
      <c r="E50" s="1204" t="s">
        <v>2299</v>
      </c>
      <c r="F50" s="1219" t="s">
        <v>2300</v>
      </c>
      <c r="G50" s="1197" t="s">
        <v>2301</v>
      </c>
      <c r="H50" s="1192" t="s">
        <v>122</v>
      </c>
      <c r="I50" s="1193" t="s">
        <v>2133</v>
      </c>
      <c r="J50" s="1281">
        <v>44155</v>
      </c>
      <c r="K50" s="1288">
        <v>44195</v>
      </c>
      <c r="L50" s="1196" t="s">
        <v>2250</v>
      </c>
      <c r="M50" s="1196" t="s">
        <v>2251</v>
      </c>
      <c r="N50" s="1197" t="s">
        <v>2302</v>
      </c>
      <c r="O50" s="1197" t="s">
        <v>1373</v>
      </c>
      <c r="P50" s="1198">
        <v>1</v>
      </c>
      <c r="Q50" s="1199" t="s">
        <v>102</v>
      </c>
      <c r="R50" s="1227"/>
      <c r="S50" s="1269"/>
    </row>
    <row r="51" spans="1:20" ht="13.5" customHeight="1" thickBot="1" x14ac:dyDescent="0.3">
      <c r="A51" s="1212"/>
      <c r="B51" s="1213"/>
      <c r="C51" s="1213"/>
      <c r="D51" s="1213"/>
      <c r="E51" s="1213"/>
      <c r="F51" s="1213"/>
      <c r="G51" s="1213"/>
      <c r="H51" s="1213"/>
      <c r="I51" s="1213"/>
      <c r="J51" s="1213"/>
      <c r="K51" s="1213"/>
      <c r="L51" s="1213"/>
      <c r="M51" s="1213"/>
      <c r="N51" s="1213"/>
      <c r="O51" s="1213"/>
      <c r="P51" s="1213"/>
      <c r="Q51" s="1213"/>
      <c r="R51" s="1213"/>
      <c r="S51" s="1214"/>
    </row>
    <row r="52" spans="1:20" s="899" customFormat="1" ht="228.95" customHeight="1" x14ac:dyDescent="0.25">
      <c r="A52" s="1283" t="s">
        <v>53</v>
      </c>
      <c r="B52" s="1278" t="s">
        <v>19</v>
      </c>
      <c r="C52" s="1185">
        <v>11</v>
      </c>
      <c r="D52" s="1231" t="s">
        <v>2303</v>
      </c>
      <c r="E52" s="1197" t="s">
        <v>2304</v>
      </c>
      <c r="F52" s="1226" t="s">
        <v>2305</v>
      </c>
      <c r="G52" s="1197" t="s">
        <v>2306</v>
      </c>
      <c r="H52" s="1192" t="s">
        <v>97</v>
      </c>
      <c r="I52" s="1193" t="s">
        <v>2133</v>
      </c>
      <c r="J52" s="1271">
        <v>44148</v>
      </c>
      <c r="K52" s="1233">
        <v>44196</v>
      </c>
      <c r="L52" s="1196" t="s">
        <v>2250</v>
      </c>
      <c r="M52" s="1196" t="s">
        <v>2307</v>
      </c>
      <c r="N52" s="1268" t="s">
        <v>2308</v>
      </c>
      <c r="O52" s="1268" t="s">
        <v>2309</v>
      </c>
      <c r="P52" s="1198">
        <v>1</v>
      </c>
      <c r="Q52" s="1199" t="s">
        <v>102</v>
      </c>
      <c r="R52" s="1289" t="s">
        <v>2310</v>
      </c>
      <c r="S52" s="1185" t="s">
        <v>2</v>
      </c>
    </row>
    <row r="53" spans="1:20" s="899" customFormat="1" ht="177.6" customHeight="1" x14ac:dyDescent="0.25">
      <c r="A53" s="1290"/>
      <c r="B53" s="1280"/>
      <c r="C53" s="1201"/>
      <c r="D53" s="1272"/>
      <c r="E53" s="1197" t="s">
        <v>2304</v>
      </c>
      <c r="F53" s="1226" t="s">
        <v>2311</v>
      </c>
      <c r="G53" s="1197" t="s">
        <v>2312</v>
      </c>
      <c r="H53" s="1192" t="s">
        <v>122</v>
      </c>
      <c r="I53" s="1193" t="s">
        <v>2133</v>
      </c>
      <c r="J53" s="1271">
        <v>44159</v>
      </c>
      <c r="K53" s="1233">
        <v>44196</v>
      </c>
      <c r="L53" s="1196" t="s">
        <v>2250</v>
      </c>
      <c r="M53" s="1196" t="s">
        <v>2307</v>
      </c>
      <c r="N53" s="1268" t="s">
        <v>2313</v>
      </c>
      <c r="O53" s="1268" t="s">
        <v>2309</v>
      </c>
      <c r="P53" s="1198">
        <v>1</v>
      </c>
      <c r="Q53" s="1199" t="s">
        <v>102</v>
      </c>
      <c r="R53" s="1291"/>
      <c r="S53" s="1201"/>
    </row>
    <row r="54" spans="1:20" s="899" customFormat="1" ht="164.45" customHeight="1" thickBot="1" x14ac:dyDescent="0.3">
      <c r="A54" s="1290"/>
      <c r="B54" s="1280"/>
      <c r="C54" s="1201"/>
      <c r="D54" s="1272"/>
      <c r="E54" s="1197" t="s">
        <v>2314</v>
      </c>
      <c r="F54" s="1219" t="s">
        <v>2315</v>
      </c>
      <c r="G54" s="1197" t="s">
        <v>2316</v>
      </c>
      <c r="H54" s="1192" t="s">
        <v>97</v>
      </c>
      <c r="I54" s="1193" t="s">
        <v>2133</v>
      </c>
      <c r="J54" s="1271">
        <v>44148</v>
      </c>
      <c r="K54" s="1233">
        <v>44196</v>
      </c>
      <c r="L54" s="1196" t="s">
        <v>2250</v>
      </c>
      <c r="M54" s="1196" t="s">
        <v>2307</v>
      </c>
      <c r="N54" s="1268" t="s">
        <v>2317</v>
      </c>
      <c r="O54" s="1268" t="s">
        <v>2309</v>
      </c>
      <c r="P54" s="1198">
        <v>1</v>
      </c>
      <c r="Q54" s="1199" t="s">
        <v>102</v>
      </c>
      <c r="R54" s="1292"/>
      <c r="S54" s="1201"/>
    </row>
    <row r="55" spans="1:20" ht="13.5" customHeight="1" thickBot="1" x14ac:dyDescent="0.3">
      <c r="A55" s="1212"/>
      <c r="B55" s="1213"/>
      <c r="C55" s="1213"/>
      <c r="D55" s="1213"/>
      <c r="E55" s="1213"/>
      <c r="F55" s="1213"/>
      <c r="G55" s="1213"/>
      <c r="H55" s="1213"/>
      <c r="I55" s="1213"/>
      <c r="J55" s="1213"/>
      <c r="K55" s="1213"/>
      <c r="L55" s="1213"/>
      <c r="M55" s="1213"/>
      <c r="N55" s="1213"/>
      <c r="O55" s="1213"/>
      <c r="P55" s="1213"/>
      <c r="Q55" s="1213"/>
      <c r="R55" s="1213"/>
      <c r="S55" s="1214"/>
    </row>
    <row r="56" spans="1:20" s="899" customFormat="1" ht="224.45" customHeight="1" x14ac:dyDescent="0.25">
      <c r="A56" s="1283" t="s">
        <v>53</v>
      </c>
      <c r="B56" s="1278" t="s">
        <v>19</v>
      </c>
      <c r="C56" s="1185">
        <v>12</v>
      </c>
      <c r="D56" s="1293" t="s">
        <v>2318</v>
      </c>
      <c r="E56" s="1197" t="s">
        <v>2319</v>
      </c>
      <c r="F56" s="1226" t="s">
        <v>2320</v>
      </c>
      <c r="G56" s="1197" t="s">
        <v>2321</v>
      </c>
      <c r="H56" s="1192" t="s">
        <v>97</v>
      </c>
      <c r="I56" s="1193" t="s">
        <v>2133</v>
      </c>
      <c r="J56" s="1271">
        <v>44141</v>
      </c>
      <c r="K56" s="1294">
        <v>44183</v>
      </c>
      <c r="L56" s="1196" t="s">
        <v>2322</v>
      </c>
      <c r="M56" s="1196" t="s">
        <v>2323</v>
      </c>
      <c r="N56" s="1268" t="s">
        <v>2324</v>
      </c>
      <c r="O56" s="1268" t="s">
        <v>1373</v>
      </c>
      <c r="P56" s="1198">
        <v>1</v>
      </c>
      <c r="Q56" s="1199" t="s">
        <v>266</v>
      </c>
      <c r="R56" s="1289" t="s">
        <v>2325</v>
      </c>
      <c r="S56" s="1185" t="s">
        <v>2</v>
      </c>
      <c r="T56" s="1295"/>
    </row>
    <row r="57" spans="1:20" s="899" customFormat="1" ht="125.1" customHeight="1" x14ac:dyDescent="0.25">
      <c r="A57" s="1290"/>
      <c r="B57" s="1280"/>
      <c r="C57" s="1201"/>
      <c r="D57" s="1293"/>
      <c r="E57" s="1231" t="s">
        <v>2326</v>
      </c>
      <c r="F57" s="1226" t="s">
        <v>2327</v>
      </c>
      <c r="G57" s="1197" t="s">
        <v>2328</v>
      </c>
      <c r="H57" s="1192" t="s">
        <v>97</v>
      </c>
      <c r="I57" s="1193" t="s">
        <v>2133</v>
      </c>
      <c r="J57" s="1271">
        <v>44141</v>
      </c>
      <c r="K57" s="1294">
        <v>44183</v>
      </c>
      <c r="L57" s="1196" t="s">
        <v>2322</v>
      </c>
      <c r="M57" s="1196" t="s">
        <v>2323</v>
      </c>
      <c r="N57" s="1268" t="s">
        <v>2329</v>
      </c>
      <c r="O57" s="1268" t="s">
        <v>1373</v>
      </c>
      <c r="P57" s="1198">
        <v>1</v>
      </c>
      <c r="Q57" s="1199" t="s">
        <v>266</v>
      </c>
      <c r="R57" s="1291"/>
      <c r="S57" s="1201"/>
    </row>
    <row r="58" spans="1:20" s="899" customFormat="1" ht="147.6" customHeight="1" thickBot="1" x14ac:dyDescent="0.3">
      <c r="A58" s="1285"/>
      <c r="B58" s="1286"/>
      <c r="C58" s="1269"/>
      <c r="D58" s="1293"/>
      <c r="E58" s="1238"/>
      <c r="F58" s="1226" t="s">
        <v>2330</v>
      </c>
      <c r="G58" s="1197" t="s">
        <v>2331</v>
      </c>
      <c r="H58" s="1192" t="s">
        <v>122</v>
      </c>
      <c r="I58" s="1193" t="s">
        <v>2133</v>
      </c>
      <c r="J58" s="1271">
        <v>44159</v>
      </c>
      <c r="K58" s="1294">
        <v>44196</v>
      </c>
      <c r="L58" s="1196" t="s">
        <v>2322</v>
      </c>
      <c r="M58" s="1196" t="s">
        <v>2323</v>
      </c>
      <c r="N58" s="1268" t="s">
        <v>2332</v>
      </c>
      <c r="O58" s="1268" t="s">
        <v>1373</v>
      </c>
      <c r="P58" s="1198">
        <v>1</v>
      </c>
      <c r="Q58" s="1199" t="s">
        <v>266</v>
      </c>
      <c r="R58" s="1292"/>
      <c r="S58" s="1269"/>
    </row>
    <row r="59" spans="1:20" ht="13.5" customHeight="1" thickBot="1" x14ac:dyDescent="0.3">
      <c r="A59" s="1212"/>
      <c r="B59" s="1213"/>
      <c r="C59" s="1213"/>
      <c r="D59" s="1213"/>
      <c r="E59" s="1213"/>
      <c r="F59" s="1213"/>
      <c r="G59" s="1213"/>
      <c r="H59" s="1213"/>
      <c r="I59" s="1213"/>
      <c r="J59" s="1213"/>
      <c r="K59" s="1213"/>
      <c r="L59" s="1213"/>
      <c r="M59" s="1213"/>
      <c r="N59" s="1213"/>
      <c r="O59" s="1213"/>
      <c r="P59" s="1213"/>
      <c r="Q59" s="1213"/>
      <c r="R59" s="1213"/>
      <c r="S59" s="1214"/>
    </row>
    <row r="60" spans="1:20" s="899" customFormat="1" ht="269.45" customHeight="1" thickBot="1" x14ac:dyDescent="0.3">
      <c r="A60" s="1205" t="s">
        <v>53</v>
      </c>
      <c r="B60" s="1208" t="s">
        <v>19</v>
      </c>
      <c r="C60" s="1296">
        <v>13</v>
      </c>
      <c r="D60" s="1204" t="s">
        <v>2333</v>
      </c>
      <c r="E60" s="1197" t="s">
        <v>2334</v>
      </c>
      <c r="F60" s="1226" t="s">
        <v>2335</v>
      </c>
      <c r="G60" s="1197" t="s">
        <v>2336</v>
      </c>
      <c r="H60" s="1192" t="s">
        <v>97</v>
      </c>
      <c r="I60" s="1193" t="s">
        <v>2133</v>
      </c>
      <c r="J60" s="1271">
        <v>44145</v>
      </c>
      <c r="K60" s="1294">
        <v>44155</v>
      </c>
      <c r="L60" s="1196" t="s">
        <v>2250</v>
      </c>
      <c r="M60" s="1196" t="s">
        <v>2337</v>
      </c>
      <c r="N60" s="1197" t="s">
        <v>2338</v>
      </c>
      <c r="O60" s="1197" t="s">
        <v>2339</v>
      </c>
      <c r="P60" s="1198">
        <v>1</v>
      </c>
      <c r="Q60" s="1199" t="s">
        <v>102</v>
      </c>
      <c r="R60" s="1268" t="s">
        <v>2340</v>
      </c>
      <c r="S60" s="1296" t="s">
        <v>2</v>
      </c>
    </row>
    <row r="61" spans="1:20" ht="13.5" customHeight="1" thickBot="1" x14ac:dyDescent="0.3">
      <c r="A61" s="1212"/>
      <c r="B61" s="1213"/>
      <c r="C61" s="1213"/>
      <c r="D61" s="1213"/>
      <c r="E61" s="1213"/>
      <c r="F61" s="1213"/>
      <c r="G61" s="1213"/>
      <c r="H61" s="1213"/>
      <c r="I61" s="1213"/>
      <c r="J61" s="1213"/>
      <c r="K61" s="1213"/>
      <c r="L61" s="1213"/>
      <c r="M61" s="1213"/>
      <c r="N61" s="1213"/>
      <c r="O61" s="1213"/>
      <c r="P61" s="1213"/>
      <c r="Q61" s="1213"/>
      <c r="R61" s="1213"/>
      <c r="S61" s="1214"/>
    </row>
    <row r="62" spans="1:20" ht="174" customHeight="1" thickBot="1" x14ac:dyDescent="0.3">
      <c r="A62" s="1297" t="s">
        <v>53</v>
      </c>
      <c r="B62" s="1298" t="s">
        <v>19</v>
      </c>
      <c r="C62" s="1299">
        <v>14</v>
      </c>
      <c r="D62" s="1300" t="s">
        <v>2341</v>
      </c>
      <c r="E62" s="1301" t="s">
        <v>2342</v>
      </c>
      <c r="F62" s="1302" t="s">
        <v>2343</v>
      </c>
      <c r="G62" s="1301" t="s">
        <v>2344</v>
      </c>
      <c r="H62" s="1303" t="s">
        <v>122</v>
      </c>
      <c r="I62" s="1304" t="s">
        <v>2345</v>
      </c>
      <c r="J62" s="1305">
        <v>45444</v>
      </c>
      <c r="K62" s="1306">
        <v>45657</v>
      </c>
      <c r="L62" s="1305">
        <v>45456</v>
      </c>
      <c r="M62" s="1307" t="s">
        <v>528</v>
      </c>
      <c r="N62" s="1308" t="s">
        <v>2346</v>
      </c>
      <c r="O62" s="1308" t="s">
        <v>2347</v>
      </c>
      <c r="P62" s="1198">
        <v>0</v>
      </c>
      <c r="Q62" s="1309" t="s">
        <v>236</v>
      </c>
      <c r="R62" s="1308" t="s">
        <v>2348</v>
      </c>
      <c r="S62" s="1299" t="s">
        <v>1</v>
      </c>
    </row>
    <row r="63" spans="1:20" ht="13.5" customHeight="1" thickBot="1" x14ac:dyDescent="0.3">
      <c r="A63" s="1310"/>
      <c r="B63" s="1311"/>
      <c r="C63" s="1311"/>
      <c r="D63" s="1311"/>
      <c r="E63" s="1311"/>
      <c r="F63" s="1311"/>
      <c r="G63" s="1311"/>
      <c r="H63" s="1311"/>
      <c r="I63" s="1311"/>
      <c r="J63" s="1311"/>
      <c r="K63" s="1311"/>
      <c r="L63" s="1311"/>
      <c r="M63" s="1311"/>
      <c r="N63" s="1311"/>
      <c r="O63" s="1311"/>
      <c r="P63" s="1311"/>
      <c r="Q63" s="1311"/>
      <c r="R63" s="1311"/>
      <c r="S63" s="1312"/>
    </row>
    <row r="64" spans="1:20" ht="29.25" customHeight="1" thickBot="1" x14ac:dyDescent="0.3">
      <c r="A64" s="1313" t="s">
        <v>2349</v>
      </c>
      <c r="B64" s="1314"/>
      <c r="C64" s="1314"/>
      <c r="D64" s="1314"/>
      <c r="E64" s="1314"/>
      <c r="F64" s="1314"/>
      <c r="G64" s="1314"/>
      <c r="H64" s="1314"/>
      <c r="I64" s="1314"/>
      <c r="J64" s="1314"/>
      <c r="K64" s="1314"/>
      <c r="L64" s="1314"/>
      <c r="M64" s="1314"/>
      <c r="N64" s="1314"/>
      <c r="O64" s="1314"/>
      <c r="P64" s="1314"/>
      <c r="Q64" s="1314"/>
      <c r="R64" s="1314"/>
      <c r="S64" s="1315"/>
    </row>
    <row r="65" spans="1:20" ht="59.25" customHeight="1" x14ac:dyDescent="0.25">
      <c r="A65" s="1316" t="s">
        <v>72</v>
      </c>
      <c r="B65" s="1316" t="s">
        <v>73</v>
      </c>
      <c r="C65" s="1316" t="s">
        <v>74</v>
      </c>
      <c r="D65" s="1316" t="s">
        <v>75</v>
      </c>
      <c r="E65" s="1316" t="s">
        <v>76</v>
      </c>
      <c r="F65" s="1316" t="s">
        <v>77</v>
      </c>
      <c r="G65" s="1316" t="s">
        <v>78</v>
      </c>
      <c r="H65" s="1316" t="s">
        <v>79</v>
      </c>
      <c r="I65" s="1316" t="s">
        <v>80</v>
      </c>
      <c r="J65" s="1316" t="s">
        <v>81</v>
      </c>
      <c r="K65" s="1316" t="s">
        <v>82</v>
      </c>
      <c r="L65" s="1317" t="s">
        <v>83</v>
      </c>
      <c r="M65" s="1317"/>
      <c r="N65" s="1317"/>
      <c r="O65" s="1317"/>
      <c r="P65" s="1317"/>
      <c r="Q65" s="1317"/>
      <c r="R65" s="1317"/>
      <c r="S65" s="1317"/>
    </row>
    <row r="66" spans="1:20" ht="59.25" customHeight="1" x14ac:dyDescent="0.25">
      <c r="A66" s="1162"/>
      <c r="B66" s="1162"/>
      <c r="C66" s="1162"/>
      <c r="D66" s="1162"/>
      <c r="E66" s="1318"/>
      <c r="F66" s="1318"/>
      <c r="G66" s="1318"/>
      <c r="H66" s="1318"/>
      <c r="I66" s="1318"/>
      <c r="J66" s="1318"/>
      <c r="K66" s="1318"/>
      <c r="L66" s="1164" t="s">
        <v>501</v>
      </c>
      <c r="M66" s="1164" t="s">
        <v>85</v>
      </c>
      <c r="N66" s="1164" t="s">
        <v>86</v>
      </c>
      <c r="O66" s="1164"/>
      <c r="P66" s="1164" t="s">
        <v>2126</v>
      </c>
      <c r="Q66" s="1164" t="s">
        <v>88</v>
      </c>
      <c r="R66" s="1164" t="s">
        <v>89</v>
      </c>
      <c r="S66" s="911" t="s">
        <v>90</v>
      </c>
    </row>
    <row r="67" spans="1:20" s="899" customFormat="1" ht="59.25" customHeight="1" x14ac:dyDescent="0.25">
      <c r="A67" s="1283" t="s">
        <v>5</v>
      </c>
      <c r="B67" s="1278" t="s">
        <v>2350</v>
      </c>
      <c r="C67" s="1319">
        <v>1</v>
      </c>
      <c r="D67" s="1293" t="s">
        <v>2351</v>
      </c>
      <c r="E67" s="1293" t="s">
        <v>2352</v>
      </c>
      <c r="F67" s="1293" t="s">
        <v>2353</v>
      </c>
      <c r="G67" s="1197" t="s">
        <v>2354</v>
      </c>
      <c r="H67" s="1320" t="s">
        <v>210</v>
      </c>
      <c r="I67" s="1278" t="s">
        <v>2355</v>
      </c>
      <c r="J67" s="1321">
        <v>44718</v>
      </c>
      <c r="K67" s="1321">
        <v>44773</v>
      </c>
      <c r="L67" s="1322" t="s">
        <v>2356</v>
      </c>
      <c r="M67" s="1278" t="s">
        <v>2357</v>
      </c>
      <c r="N67" s="1323" t="s">
        <v>2358</v>
      </c>
      <c r="O67" s="1278" t="s">
        <v>2359</v>
      </c>
      <c r="P67" s="1324">
        <v>0.5</v>
      </c>
      <c r="Q67" s="1284" t="s">
        <v>202</v>
      </c>
      <c r="R67" s="1231" t="s">
        <v>2360</v>
      </c>
      <c r="S67" s="1185" t="s">
        <v>1</v>
      </c>
    </row>
    <row r="68" spans="1:20" s="899" customFormat="1" ht="66" customHeight="1" x14ac:dyDescent="0.25">
      <c r="A68" s="1290"/>
      <c r="B68" s="1280"/>
      <c r="C68" s="1319"/>
      <c r="D68" s="1293"/>
      <c r="E68" s="1293"/>
      <c r="F68" s="1293"/>
      <c r="G68" s="1197" t="s">
        <v>2361</v>
      </c>
      <c r="H68" s="1320"/>
      <c r="I68" s="1280"/>
      <c r="J68" s="1321"/>
      <c r="K68" s="1321"/>
      <c r="L68" s="1325"/>
      <c r="M68" s="1280"/>
      <c r="N68" s="1326"/>
      <c r="O68" s="1280"/>
      <c r="P68" s="1327"/>
      <c r="Q68" s="1287"/>
      <c r="R68" s="1272"/>
      <c r="S68" s="1201"/>
    </row>
    <row r="69" spans="1:20" s="899" customFormat="1" ht="124.5" customHeight="1" x14ac:dyDescent="0.25">
      <c r="A69" s="1290"/>
      <c r="B69" s="1280"/>
      <c r="C69" s="1319"/>
      <c r="D69" s="1293"/>
      <c r="E69" s="1293"/>
      <c r="F69" s="1293"/>
      <c r="G69" s="1197" t="s">
        <v>2362</v>
      </c>
      <c r="H69" s="1320"/>
      <c r="I69" s="1286"/>
      <c r="J69" s="1321"/>
      <c r="K69" s="1321"/>
      <c r="L69" s="1328"/>
      <c r="M69" s="1286"/>
      <c r="N69" s="1329"/>
      <c r="O69" s="1286"/>
      <c r="P69" s="1330"/>
      <c r="Q69" s="1242"/>
      <c r="R69" s="1238"/>
      <c r="S69" s="1201"/>
    </row>
    <row r="70" spans="1:20" s="899" customFormat="1" ht="294.75" customHeight="1" x14ac:dyDescent="0.25">
      <c r="A70" s="1290"/>
      <c r="B70" s="1280"/>
      <c r="C70" s="1319"/>
      <c r="D70" s="1293"/>
      <c r="E70" s="1197" t="s">
        <v>2363</v>
      </c>
      <c r="F70" s="1197" t="s">
        <v>2364</v>
      </c>
      <c r="G70" s="1197" t="s">
        <v>2365</v>
      </c>
      <c r="H70" s="1331" t="s">
        <v>210</v>
      </c>
      <c r="I70" s="1208" t="s">
        <v>2355</v>
      </c>
      <c r="J70" s="1194">
        <v>44718</v>
      </c>
      <c r="K70" s="1194">
        <v>45291</v>
      </c>
      <c r="L70" s="1194" t="s">
        <v>2356</v>
      </c>
      <c r="M70" s="1331" t="s">
        <v>2357</v>
      </c>
      <c r="N70" s="1332" t="s">
        <v>2366</v>
      </c>
      <c r="O70" s="1193" t="s">
        <v>2359</v>
      </c>
      <c r="P70" s="1198">
        <v>1</v>
      </c>
      <c r="Q70" s="1199" t="s">
        <v>266</v>
      </c>
      <c r="R70" s="1204" t="s">
        <v>2367</v>
      </c>
      <c r="S70" s="1201"/>
    </row>
    <row r="71" spans="1:20" s="899" customFormat="1" ht="140.25" customHeight="1" x14ac:dyDescent="0.25">
      <c r="A71" s="1290"/>
      <c r="B71" s="1280"/>
      <c r="C71" s="1319"/>
      <c r="D71" s="1293"/>
      <c r="E71" s="1197" t="s">
        <v>2368</v>
      </c>
      <c r="F71" s="1197" t="s">
        <v>2369</v>
      </c>
      <c r="G71" s="1197" t="s">
        <v>2370</v>
      </c>
      <c r="H71" s="1331" t="s">
        <v>210</v>
      </c>
      <c r="I71" s="1331" t="s">
        <v>2371</v>
      </c>
      <c r="J71" s="1194">
        <v>44737</v>
      </c>
      <c r="K71" s="1331" t="s">
        <v>2372</v>
      </c>
      <c r="L71" s="1194" t="s">
        <v>2356</v>
      </c>
      <c r="M71" s="1331" t="s">
        <v>2357</v>
      </c>
      <c r="N71" s="1332" t="s">
        <v>2373</v>
      </c>
      <c r="O71" s="1193" t="s">
        <v>2359</v>
      </c>
      <c r="P71" s="1198">
        <v>1</v>
      </c>
      <c r="Q71" s="1199" t="s">
        <v>266</v>
      </c>
      <c r="R71" s="1204" t="s">
        <v>2374</v>
      </c>
      <c r="S71" s="1201"/>
    </row>
    <row r="72" spans="1:20" s="899" customFormat="1" ht="139.5" customHeight="1" x14ac:dyDescent="0.25">
      <c r="A72" s="1290"/>
      <c r="B72" s="1280"/>
      <c r="C72" s="1319"/>
      <c r="D72" s="1293"/>
      <c r="E72" s="1293" t="s">
        <v>2375</v>
      </c>
      <c r="F72" s="1197" t="s">
        <v>2376</v>
      </c>
      <c r="G72" s="1197" t="s">
        <v>2377</v>
      </c>
      <c r="H72" s="1320" t="s">
        <v>210</v>
      </c>
      <c r="I72" s="1320" t="s">
        <v>2378</v>
      </c>
      <c r="J72" s="1194">
        <v>44718</v>
      </c>
      <c r="K72" s="1331" t="s">
        <v>2372</v>
      </c>
      <c r="L72" s="1194" t="s">
        <v>2356</v>
      </c>
      <c r="M72" s="1331" t="s">
        <v>2357</v>
      </c>
      <c r="N72" s="1333" t="s">
        <v>2379</v>
      </c>
      <c r="O72" s="1193" t="s">
        <v>2359</v>
      </c>
      <c r="P72" s="1198">
        <v>0</v>
      </c>
      <c r="Q72" s="1199" t="s">
        <v>202</v>
      </c>
      <c r="R72" s="1204" t="s">
        <v>2380</v>
      </c>
      <c r="S72" s="1201"/>
    </row>
    <row r="73" spans="1:20" s="899" customFormat="1" ht="353.25" customHeight="1" thickBot="1" x14ac:dyDescent="0.3">
      <c r="A73" s="1334"/>
      <c r="B73" s="1335"/>
      <c r="C73" s="1319"/>
      <c r="D73" s="1293"/>
      <c r="E73" s="1231"/>
      <c r="F73" s="1204" t="s">
        <v>2381</v>
      </c>
      <c r="G73" s="1204" t="s">
        <v>2382</v>
      </c>
      <c r="H73" s="1278"/>
      <c r="I73" s="1278"/>
      <c r="J73" s="1194">
        <v>44718</v>
      </c>
      <c r="K73" s="1331" t="s">
        <v>2372</v>
      </c>
      <c r="L73" s="1194" t="s">
        <v>2356</v>
      </c>
      <c r="M73" s="1331" t="s">
        <v>2357</v>
      </c>
      <c r="N73" s="1333" t="s">
        <v>2383</v>
      </c>
      <c r="O73" s="1193" t="s">
        <v>2359</v>
      </c>
      <c r="P73" s="1198">
        <v>1</v>
      </c>
      <c r="Q73" s="1199" t="s">
        <v>102</v>
      </c>
      <c r="R73" s="1204" t="s">
        <v>2384</v>
      </c>
      <c r="S73" s="1336"/>
    </row>
    <row r="74" spans="1:20" ht="13.5" customHeight="1" thickBot="1" x14ac:dyDescent="0.3">
      <c r="A74" s="1212"/>
      <c r="B74" s="1213"/>
      <c r="C74" s="1213"/>
      <c r="D74" s="1213"/>
      <c r="E74" s="1213"/>
      <c r="F74" s="1213"/>
      <c r="G74" s="1213"/>
      <c r="H74" s="1213"/>
      <c r="I74" s="1213"/>
      <c r="J74" s="1213"/>
      <c r="K74" s="1213"/>
      <c r="L74" s="1213"/>
      <c r="M74" s="1213"/>
      <c r="N74" s="1213"/>
      <c r="O74" s="1213"/>
      <c r="P74" s="1213"/>
      <c r="Q74" s="1213"/>
      <c r="R74" s="1252"/>
      <c r="S74" s="1214"/>
    </row>
    <row r="75" spans="1:20" s="899" customFormat="1" ht="288" customHeight="1" thickBot="1" x14ac:dyDescent="0.3">
      <c r="A75" s="1337" t="s">
        <v>5</v>
      </c>
      <c r="B75" s="1338" t="s">
        <v>2350</v>
      </c>
      <c r="C75" s="1337">
        <v>2</v>
      </c>
      <c r="D75" s="1218" t="s">
        <v>2385</v>
      </c>
      <c r="E75" s="1218" t="s">
        <v>2386</v>
      </c>
      <c r="F75" s="1218" t="s">
        <v>2387</v>
      </c>
      <c r="G75" s="1218" t="s">
        <v>2388</v>
      </c>
      <c r="H75" s="1338" t="s">
        <v>210</v>
      </c>
      <c r="I75" s="1331" t="s">
        <v>2389</v>
      </c>
      <c r="J75" s="1207">
        <v>44958</v>
      </c>
      <c r="K75" s="1207">
        <v>45272</v>
      </c>
      <c r="L75" s="1271">
        <v>45456</v>
      </c>
      <c r="M75" s="1331" t="s">
        <v>234</v>
      </c>
      <c r="N75" s="1333" t="s">
        <v>2390</v>
      </c>
      <c r="O75" s="1193" t="s">
        <v>2391</v>
      </c>
      <c r="P75" s="1198">
        <v>1</v>
      </c>
      <c r="Q75" s="1199" t="s">
        <v>102</v>
      </c>
      <c r="R75" s="1218" t="s">
        <v>2392</v>
      </c>
      <c r="S75" s="1339" t="s">
        <v>2</v>
      </c>
      <c r="T75" s="1340"/>
    </row>
    <row r="76" spans="1:20" ht="13.5" customHeight="1" thickBot="1" x14ac:dyDescent="0.3">
      <c r="A76" s="1212"/>
      <c r="B76" s="1213"/>
      <c r="C76" s="1213"/>
      <c r="D76" s="1213"/>
      <c r="E76" s="1213"/>
      <c r="F76" s="1213"/>
      <c r="G76" s="1213"/>
      <c r="H76" s="1213"/>
      <c r="I76" s="1213"/>
      <c r="J76" s="1213"/>
      <c r="K76" s="1213"/>
      <c r="L76" s="1213"/>
      <c r="M76" s="1213"/>
      <c r="N76" s="1213"/>
      <c r="O76" s="1213"/>
      <c r="P76" s="1213"/>
      <c r="Q76" s="1213"/>
      <c r="R76" s="1213"/>
      <c r="S76" s="1214"/>
    </row>
    <row r="77" spans="1:20" s="899" customFormat="1" ht="409.35" customHeight="1" thickBot="1" x14ac:dyDescent="0.3">
      <c r="A77" s="1192" t="s">
        <v>5</v>
      </c>
      <c r="B77" s="1331" t="s">
        <v>2350</v>
      </c>
      <c r="C77" s="1192">
        <v>3</v>
      </c>
      <c r="D77" s="1197" t="s">
        <v>2393</v>
      </c>
      <c r="E77" s="1204" t="s">
        <v>2394</v>
      </c>
      <c r="F77" s="1204" t="s">
        <v>2395</v>
      </c>
      <c r="G77" s="1204" t="s">
        <v>2396</v>
      </c>
      <c r="H77" s="1208" t="s">
        <v>210</v>
      </c>
      <c r="I77" s="1208" t="s">
        <v>2397</v>
      </c>
      <c r="J77" s="1207">
        <v>44719</v>
      </c>
      <c r="K77" s="1208" t="s">
        <v>2398</v>
      </c>
      <c r="L77" s="1271">
        <v>45280</v>
      </c>
      <c r="M77" s="1331" t="s">
        <v>2399</v>
      </c>
      <c r="N77" s="1341" t="s">
        <v>2400</v>
      </c>
      <c r="O77" s="1341"/>
      <c r="P77" s="1198">
        <v>1</v>
      </c>
      <c r="Q77" s="1199" t="s">
        <v>102</v>
      </c>
      <c r="R77" s="1332" t="s">
        <v>2401</v>
      </c>
      <c r="S77" s="1342" t="s">
        <v>2</v>
      </c>
      <c r="T77" s="1295"/>
    </row>
    <row r="78" spans="1:20" ht="13.5" customHeight="1" thickBot="1" x14ac:dyDescent="0.3">
      <c r="A78" s="1212"/>
      <c r="B78" s="1213"/>
      <c r="C78" s="1213"/>
      <c r="D78" s="1213"/>
      <c r="E78" s="1213"/>
      <c r="F78" s="1213"/>
      <c r="G78" s="1213"/>
      <c r="H78" s="1213"/>
      <c r="I78" s="1213"/>
      <c r="J78" s="1213"/>
      <c r="K78" s="1213"/>
      <c r="L78" s="1213"/>
      <c r="M78" s="1213"/>
      <c r="N78" s="1213"/>
      <c r="O78" s="1213"/>
      <c r="P78" s="1213"/>
      <c r="Q78" s="1213"/>
      <c r="R78" s="1213"/>
      <c r="S78" s="1214"/>
    </row>
    <row r="79" spans="1:20" s="899" customFormat="1" ht="203.45" customHeight="1" thickBot="1" x14ac:dyDescent="0.3">
      <c r="A79" s="1337" t="s">
        <v>5</v>
      </c>
      <c r="B79" s="1338" t="s">
        <v>2350</v>
      </c>
      <c r="C79" s="1337">
        <v>4</v>
      </c>
      <c r="D79" s="1343" t="s">
        <v>2402</v>
      </c>
      <c r="E79" s="1197" t="s">
        <v>2403</v>
      </c>
      <c r="F79" s="1197" t="s">
        <v>2404</v>
      </c>
      <c r="G79" s="1331" t="s">
        <v>2405</v>
      </c>
      <c r="H79" s="1331" t="s">
        <v>945</v>
      </c>
      <c r="I79" s="1331" t="s">
        <v>2406</v>
      </c>
      <c r="J79" s="1194">
        <v>44986</v>
      </c>
      <c r="K79" s="1194">
        <v>45291</v>
      </c>
      <c r="L79" s="1271">
        <v>45456</v>
      </c>
      <c r="M79" s="1331" t="s">
        <v>528</v>
      </c>
      <c r="N79" s="1333" t="s">
        <v>2407</v>
      </c>
      <c r="O79" s="1333" t="s">
        <v>2391</v>
      </c>
      <c r="P79" s="1198">
        <v>1</v>
      </c>
      <c r="Q79" s="1199" t="s">
        <v>102</v>
      </c>
      <c r="R79" s="1344" t="s">
        <v>2408</v>
      </c>
      <c r="S79" s="1339" t="s">
        <v>2</v>
      </c>
      <c r="T79" s="1340"/>
    </row>
    <row r="80" spans="1:20" ht="13.5" customHeight="1" thickBot="1" x14ac:dyDescent="0.3">
      <c r="A80" s="1310"/>
      <c r="B80" s="1311"/>
      <c r="C80" s="1311"/>
      <c r="D80" s="1311"/>
      <c r="E80" s="1311"/>
      <c r="F80" s="1311"/>
      <c r="G80" s="1311"/>
      <c r="H80" s="1311"/>
      <c r="I80" s="1311"/>
      <c r="J80" s="1311"/>
      <c r="K80" s="1311"/>
      <c r="L80" s="1311"/>
      <c r="M80" s="1311"/>
      <c r="N80" s="1311"/>
      <c r="O80" s="1311"/>
      <c r="P80" s="1311"/>
      <c r="Q80" s="1311"/>
      <c r="R80" s="1311"/>
      <c r="S80" s="1312"/>
    </row>
    <row r="81" spans="1:19" ht="27.75" customHeight="1" thickBot="1" x14ac:dyDescent="0.3">
      <c r="A81" s="1313" t="s">
        <v>2409</v>
      </c>
      <c r="B81" s="1314"/>
      <c r="C81" s="1314"/>
      <c r="D81" s="1314"/>
      <c r="E81" s="1314"/>
      <c r="F81" s="1314"/>
      <c r="G81" s="1314"/>
      <c r="H81" s="1314"/>
      <c r="I81" s="1314"/>
      <c r="J81" s="1314"/>
      <c r="K81" s="1314"/>
      <c r="L81" s="1314"/>
      <c r="M81" s="1314"/>
      <c r="N81" s="1314"/>
      <c r="O81" s="1314"/>
      <c r="P81" s="1314"/>
      <c r="Q81" s="1314"/>
      <c r="R81" s="1314"/>
      <c r="S81" s="1315"/>
    </row>
    <row r="82" spans="1:19" s="899" customFormat="1" ht="191.25" x14ac:dyDescent="0.25">
      <c r="A82" s="1290" t="s">
        <v>54</v>
      </c>
      <c r="B82" s="1280" t="s">
        <v>2410</v>
      </c>
      <c r="C82" s="1285">
        <v>1</v>
      </c>
      <c r="D82" s="1238" t="s">
        <v>2411</v>
      </c>
      <c r="E82" s="1345" t="s">
        <v>2412</v>
      </c>
      <c r="F82" s="1345" t="s">
        <v>2413</v>
      </c>
      <c r="G82" s="1345" t="s">
        <v>2414</v>
      </c>
      <c r="H82" s="1346" t="s">
        <v>893</v>
      </c>
      <c r="I82" s="1347" t="s">
        <v>2415</v>
      </c>
      <c r="J82" s="1348">
        <v>45118</v>
      </c>
      <c r="K82" s="1348">
        <v>45149</v>
      </c>
      <c r="L82" s="1348" t="s">
        <v>2416</v>
      </c>
      <c r="M82" s="1348" t="s">
        <v>2417</v>
      </c>
      <c r="N82" s="1349" t="s">
        <v>2418</v>
      </c>
      <c r="O82" s="1350" t="s">
        <v>1373</v>
      </c>
      <c r="P82" s="1351">
        <v>0</v>
      </c>
      <c r="Q82" s="1199" t="s">
        <v>202</v>
      </c>
      <c r="R82" s="1352" t="s">
        <v>2419</v>
      </c>
      <c r="S82" s="1353" t="s">
        <v>1</v>
      </c>
    </row>
    <row r="83" spans="1:19" s="899" customFormat="1" ht="191.25" x14ac:dyDescent="0.25">
      <c r="A83" s="1290"/>
      <c r="B83" s="1280"/>
      <c r="C83" s="1319"/>
      <c r="D83" s="1293"/>
      <c r="E83" s="1197" t="s">
        <v>2420</v>
      </c>
      <c r="F83" s="1197" t="s">
        <v>2421</v>
      </c>
      <c r="G83" s="1197" t="s">
        <v>2422</v>
      </c>
      <c r="H83" s="1354" t="s">
        <v>893</v>
      </c>
      <c r="I83" s="1331" t="s">
        <v>2415</v>
      </c>
      <c r="J83" s="1274">
        <v>45118</v>
      </c>
      <c r="K83" s="1196" t="s">
        <v>2423</v>
      </c>
      <c r="L83" s="1348" t="s">
        <v>2416</v>
      </c>
      <c r="M83" s="1348" t="s">
        <v>2417</v>
      </c>
      <c r="N83" s="1349" t="s">
        <v>2418</v>
      </c>
      <c r="O83" s="1350" t="s">
        <v>1373</v>
      </c>
      <c r="P83" s="1351">
        <v>0</v>
      </c>
      <c r="Q83" s="1199" t="s">
        <v>202</v>
      </c>
      <c r="R83" s="1355"/>
      <c r="S83" s="1201"/>
    </row>
    <row r="84" spans="1:19" s="899" customFormat="1" ht="191.25" x14ac:dyDescent="0.25">
      <c r="A84" s="1290"/>
      <c r="B84" s="1280"/>
      <c r="C84" s="1319"/>
      <c r="D84" s="1293"/>
      <c r="E84" s="1197" t="s">
        <v>2420</v>
      </c>
      <c r="F84" s="1197" t="s">
        <v>2424</v>
      </c>
      <c r="G84" s="1197" t="s">
        <v>2425</v>
      </c>
      <c r="H84" s="1354" t="s">
        <v>893</v>
      </c>
      <c r="I84" s="1331" t="s">
        <v>2415</v>
      </c>
      <c r="J84" s="1274">
        <v>45118</v>
      </c>
      <c r="K84" s="1196" t="s">
        <v>2423</v>
      </c>
      <c r="L84" s="1348" t="s">
        <v>2416</v>
      </c>
      <c r="M84" s="1348" t="s">
        <v>2417</v>
      </c>
      <c r="N84" s="1349" t="s">
        <v>2418</v>
      </c>
      <c r="O84" s="1350" t="s">
        <v>1373</v>
      </c>
      <c r="P84" s="1351">
        <v>0</v>
      </c>
      <c r="Q84" s="1199" t="s">
        <v>202</v>
      </c>
      <c r="R84" s="1355"/>
      <c r="S84" s="1201"/>
    </row>
    <row r="85" spans="1:19" s="899" customFormat="1" ht="191.25" x14ac:dyDescent="0.25">
      <c r="A85" s="1290"/>
      <c r="B85" s="1280"/>
      <c r="C85" s="1319"/>
      <c r="D85" s="1293"/>
      <c r="E85" s="1197" t="s">
        <v>2426</v>
      </c>
      <c r="F85" s="1197" t="s">
        <v>2427</v>
      </c>
      <c r="G85" s="1197" t="s">
        <v>2428</v>
      </c>
      <c r="H85" s="1354" t="s">
        <v>893</v>
      </c>
      <c r="I85" s="1331" t="s">
        <v>2415</v>
      </c>
      <c r="J85" s="1274">
        <v>45118</v>
      </c>
      <c r="K85" s="1196" t="s">
        <v>2423</v>
      </c>
      <c r="L85" s="1348" t="s">
        <v>2416</v>
      </c>
      <c r="M85" s="1348" t="s">
        <v>2417</v>
      </c>
      <c r="N85" s="1349" t="s">
        <v>2418</v>
      </c>
      <c r="O85" s="1350" t="s">
        <v>1373</v>
      </c>
      <c r="P85" s="1351">
        <v>0</v>
      </c>
      <c r="Q85" s="1199" t="s">
        <v>202</v>
      </c>
      <c r="R85" s="1355"/>
      <c r="S85" s="1201"/>
    </row>
    <row r="86" spans="1:19" s="899" customFormat="1" ht="191.25" x14ac:dyDescent="0.25">
      <c r="A86" s="1290"/>
      <c r="B86" s="1280"/>
      <c r="C86" s="1319"/>
      <c r="D86" s="1293"/>
      <c r="E86" s="1197" t="s">
        <v>2420</v>
      </c>
      <c r="F86" s="1197" t="s">
        <v>2429</v>
      </c>
      <c r="G86" s="1197" t="s">
        <v>2430</v>
      </c>
      <c r="H86" s="1354" t="s">
        <v>893</v>
      </c>
      <c r="I86" s="1331" t="s">
        <v>2415</v>
      </c>
      <c r="J86" s="1274">
        <v>45118</v>
      </c>
      <c r="K86" s="1274">
        <v>45180</v>
      </c>
      <c r="L86" s="1348" t="s">
        <v>2416</v>
      </c>
      <c r="M86" s="1348" t="s">
        <v>2417</v>
      </c>
      <c r="N86" s="1349" t="s">
        <v>2418</v>
      </c>
      <c r="O86" s="1350" t="s">
        <v>1373</v>
      </c>
      <c r="P86" s="1351">
        <v>0</v>
      </c>
      <c r="Q86" s="1199" t="s">
        <v>202</v>
      </c>
      <c r="R86" s="1355"/>
      <c r="S86" s="1201"/>
    </row>
    <row r="87" spans="1:19" s="899" customFormat="1" ht="192" thickBot="1" x14ac:dyDescent="0.3">
      <c r="A87" s="1285"/>
      <c r="B87" s="1286"/>
      <c r="C87" s="1319"/>
      <c r="D87" s="1293"/>
      <c r="E87" s="1197" t="s">
        <v>2412</v>
      </c>
      <c r="F87" s="1197" t="s">
        <v>2431</v>
      </c>
      <c r="G87" s="1197" t="s">
        <v>2432</v>
      </c>
      <c r="H87" s="1354" t="s">
        <v>893</v>
      </c>
      <c r="I87" s="1331" t="s">
        <v>2415</v>
      </c>
      <c r="J87" s="1274">
        <v>45118</v>
      </c>
      <c r="K87" s="1196" t="s">
        <v>2423</v>
      </c>
      <c r="L87" s="1348" t="s">
        <v>2416</v>
      </c>
      <c r="M87" s="1348" t="s">
        <v>2417</v>
      </c>
      <c r="N87" s="1349" t="s">
        <v>2418</v>
      </c>
      <c r="O87" s="1350" t="s">
        <v>1373</v>
      </c>
      <c r="P87" s="1351">
        <v>0</v>
      </c>
      <c r="Q87" s="1199" t="s">
        <v>202</v>
      </c>
      <c r="R87" s="1356"/>
      <c r="S87" s="1336"/>
    </row>
    <row r="88" spans="1:19" ht="13.5" customHeight="1" thickBot="1" x14ac:dyDescent="0.3">
      <c r="A88" s="1212"/>
      <c r="B88" s="1213"/>
      <c r="C88" s="1213"/>
      <c r="D88" s="1213"/>
      <c r="E88" s="1213"/>
      <c r="F88" s="1213"/>
      <c r="G88" s="1213"/>
      <c r="H88" s="1213"/>
      <c r="I88" s="1213"/>
      <c r="J88" s="1213"/>
      <c r="K88" s="1213"/>
      <c r="L88" s="1213"/>
      <c r="M88" s="1213"/>
      <c r="N88" s="1213"/>
      <c r="O88" s="1213"/>
      <c r="P88" s="1213"/>
      <c r="Q88" s="1213"/>
      <c r="R88" s="1213"/>
      <c r="S88" s="1214"/>
    </row>
    <row r="89" spans="1:19" s="899" customFormat="1" ht="252" customHeight="1" thickBot="1" x14ac:dyDescent="0.3">
      <c r="A89" s="1283" t="s">
        <v>54</v>
      </c>
      <c r="B89" s="1278" t="s">
        <v>2410</v>
      </c>
      <c r="C89" s="1319">
        <v>2</v>
      </c>
      <c r="D89" s="1293" t="s">
        <v>2433</v>
      </c>
      <c r="E89" s="1293" t="s">
        <v>2434</v>
      </c>
      <c r="F89" s="1197" t="s">
        <v>2435</v>
      </c>
      <c r="G89" s="1197" t="s">
        <v>2436</v>
      </c>
      <c r="H89" s="1177" t="s">
        <v>893</v>
      </c>
      <c r="I89" s="1331" t="s">
        <v>2437</v>
      </c>
      <c r="J89" s="1274">
        <v>45119</v>
      </c>
      <c r="K89" s="1274">
        <v>45290</v>
      </c>
      <c r="L89" s="1348" t="s">
        <v>2416</v>
      </c>
      <c r="M89" s="1348" t="s">
        <v>2357</v>
      </c>
      <c r="N89" s="1350" t="s">
        <v>2438</v>
      </c>
      <c r="O89" s="1350" t="s">
        <v>1373</v>
      </c>
      <c r="P89" s="1351">
        <v>1</v>
      </c>
      <c r="Q89" s="1199" t="s">
        <v>266</v>
      </c>
      <c r="R89" s="1357" t="s">
        <v>2439</v>
      </c>
      <c r="S89" s="1353" t="s">
        <v>1</v>
      </c>
    </row>
    <row r="90" spans="1:19" s="899" customFormat="1" ht="313.5" customHeight="1" thickBot="1" x14ac:dyDescent="0.3">
      <c r="A90" s="1290"/>
      <c r="B90" s="1280"/>
      <c r="C90" s="1319"/>
      <c r="D90" s="1293"/>
      <c r="E90" s="1293"/>
      <c r="F90" s="1197" t="s">
        <v>2440</v>
      </c>
      <c r="G90" s="1197" t="s">
        <v>2441</v>
      </c>
      <c r="H90" s="1177" t="s">
        <v>994</v>
      </c>
      <c r="I90" s="1331" t="s">
        <v>2437</v>
      </c>
      <c r="J90" s="1274">
        <v>45119</v>
      </c>
      <c r="K90" s="1274">
        <v>45290</v>
      </c>
      <c r="L90" s="1348" t="s">
        <v>2416</v>
      </c>
      <c r="M90" s="1348" t="s">
        <v>2357</v>
      </c>
      <c r="N90" s="1350" t="s">
        <v>2442</v>
      </c>
      <c r="O90" s="1350" t="s">
        <v>1373</v>
      </c>
      <c r="P90" s="1351">
        <v>0</v>
      </c>
      <c r="Q90" s="1199" t="s">
        <v>202</v>
      </c>
      <c r="R90" s="1357" t="s">
        <v>2443</v>
      </c>
      <c r="S90" s="1201"/>
    </row>
    <row r="91" spans="1:19" s="899" customFormat="1" ht="324.75" customHeight="1" thickBot="1" x14ac:dyDescent="0.3">
      <c r="A91" s="1290"/>
      <c r="B91" s="1280"/>
      <c r="C91" s="1319"/>
      <c r="D91" s="1293"/>
      <c r="E91" s="1293"/>
      <c r="F91" s="1197" t="s">
        <v>2444</v>
      </c>
      <c r="G91" s="1197" t="s">
        <v>2445</v>
      </c>
      <c r="H91" s="1177" t="s">
        <v>994</v>
      </c>
      <c r="I91" s="1331" t="s">
        <v>2437</v>
      </c>
      <c r="J91" s="1274">
        <v>45119</v>
      </c>
      <c r="K91" s="1274">
        <v>45290</v>
      </c>
      <c r="L91" s="1348" t="s">
        <v>2416</v>
      </c>
      <c r="M91" s="1348" t="s">
        <v>2357</v>
      </c>
      <c r="N91" s="1350" t="s">
        <v>2446</v>
      </c>
      <c r="O91" s="1350" t="s">
        <v>1373</v>
      </c>
      <c r="P91" s="1351">
        <v>1</v>
      </c>
      <c r="Q91" s="1199" t="s">
        <v>266</v>
      </c>
      <c r="R91" s="1358" t="s">
        <v>2447</v>
      </c>
      <c r="S91" s="1201"/>
    </row>
    <row r="92" spans="1:19" s="899" customFormat="1" ht="227.25" customHeight="1" thickBot="1" x14ac:dyDescent="0.3">
      <c r="A92" s="1290"/>
      <c r="B92" s="1280"/>
      <c r="C92" s="1319"/>
      <c r="D92" s="1293"/>
      <c r="E92" s="1293" t="s">
        <v>2448</v>
      </c>
      <c r="F92" s="1197" t="s">
        <v>2449</v>
      </c>
      <c r="G92" s="1197" t="s">
        <v>2450</v>
      </c>
      <c r="H92" s="1177" t="s">
        <v>893</v>
      </c>
      <c r="I92" s="1331" t="s">
        <v>2437</v>
      </c>
      <c r="J92" s="1274">
        <v>45119</v>
      </c>
      <c r="K92" s="1274">
        <v>45290</v>
      </c>
      <c r="L92" s="1348" t="s">
        <v>2416</v>
      </c>
      <c r="M92" s="1348" t="s">
        <v>2357</v>
      </c>
      <c r="N92" s="1350" t="s">
        <v>2451</v>
      </c>
      <c r="O92" s="1350" t="s">
        <v>1373</v>
      </c>
      <c r="P92" s="1351">
        <v>1</v>
      </c>
      <c r="Q92" s="1199" t="s">
        <v>266</v>
      </c>
      <c r="R92" s="1357" t="s">
        <v>2452</v>
      </c>
      <c r="S92" s="1201"/>
    </row>
    <row r="93" spans="1:19" s="899" customFormat="1" ht="179.25" thickBot="1" x14ac:dyDescent="0.3">
      <c r="A93" s="1290"/>
      <c r="B93" s="1280"/>
      <c r="C93" s="1319"/>
      <c r="D93" s="1293"/>
      <c r="E93" s="1293"/>
      <c r="F93" s="1197" t="s">
        <v>2453</v>
      </c>
      <c r="G93" s="1197" t="s">
        <v>2454</v>
      </c>
      <c r="H93" s="1177" t="s">
        <v>994</v>
      </c>
      <c r="I93" s="1331" t="s">
        <v>2437</v>
      </c>
      <c r="J93" s="1274">
        <v>45119</v>
      </c>
      <c r="K93" s="1274">
        <v>45290</v>
      </c>
      <c r="L93" s="1348" t="s">
        <v>2416</v>
      </c>
      <c r="M93" s="1348" t="s">
        <v>2357</v>
      </c>
      <c r="N93" s="1350" t="s">
        <v>2455</v>
      </c>
      <c r="O93" s="1350" t="s">
        <v>1373</v>
      </c>
      <c r="P93" s="1351">
        <v>1</v>
      </c>
      <c r="Q93" s="1199" t="s">
        <v>266</v>
      </c>
      <c r="R93" s="1357" t="s">
        <v>2456</v>
      </c>
      <c r="S93" s="1201"/>
    </row>
    <row r="94" spans="1:19" s="899" customFormat="1" ht="409.6" thickBot="1" x14ac:dyDescent="0.3">
      <c r="A94" s="1285"/>
      <c r="B94" s="1286"/>
      <c r="C94" s="1319"/>
      <c r="D94" s="1293"/>
      <c r="E94" s="1197" t="s">
        <v>2457</v>
      </c>
      <c r="F94" s="1197" t="s">
        <v>2458</v>
      </c>
      <c r="G94" s="1197" t="s">
        <v>2459</v>
      </c>
      <c r="H94" s="1177" t="s">
        <v>893</v>
      </c>
      <c r="I94" s="1331" t="s">
        <v>2460</v>
      </c>
      <c r="J94" s="1274">
        <v>45119</v>
      </c>
      <c r="K94" s="1274">
        <v>45290</v>
      </c>
      <c r="L94" s="1348" t="s">
        <v>2416</v>
      </c>
      <c r="M94" s="1348" t="s">
        <v>2357</v>
      </c>
      <c r="N94" s="1350" t="s">
        <v>2461</v>
      </c>
      <c r="O94" s="1350" t="s">
        <v>1373</v>
      </c>
      <c r="P94" s="1351">
        <v>1</v>
      </c>
      <c r="Q94" s="1199" t="s">
        <v>266</v>
      </c>
      <c r="R94" s="1357" t="s">
        <v>2462</v>
      </c>
      <c r="S94" s="1336"/>
    </row>
    <row r="95" spans="1:19" ht="13.5" customHeight="1" thickBot="1" x14ac:dyDescent="0.3">
      <c r="A95" s="1212"/>
      <c r="B95" s="1213"/>
      <c r="C95" s="1213"/>
      <c r="D95" s="1213"/>
      <c r="E95" s="1213"/>
      <c r="F95" s="1213"/>
      <c r="G95" s="1213"/>
      <c r="H95" s="1213"/>
      <c r="I95" s="1213"/>
      <c r="J95" s="1213"/>
      <c r="K95" s="1213"/>
      <c r="L95" s="1213"/>
      <c r="M95" s="1213"/>
      <c r="N95" s="1213"/>
      <c r="O95" s="1213"/>
      <c r="P95" s="1213"/>
      <c r="Q95" s="1213"/>
      <c r="R95" s="1213"/>
      <c r="S95" s="1214"/>
    </row>
    <row r="97" spans="1:9" ht="15.75" x14ac:dyDescent="0.25">
      <c r="A97" s="1359" t="s">
        <v>2102</v>
      </c>
      <c r="B97" s="310"/>
      <c r="C97" s="310"/>
      <c r="D97" s="304"/>
      <c r="E97" s="304"/>
      <c r="F97" s="304"/>
      <c r="G97" s="304"/>
    </row>
    <row r="98" spans="1:9" ht="15.75" x14ac:dyDescent="0.25">
      <c r="A98" s="310"/>
      <c r="B98" s="310"/>
      <c r="C98" s="310"/>
      <c r="D98" s="304"/>
      <c r="E98" s="304"/>
      <c r="F98" s="304"/>
      <c r="G98" s="304"/>
    </row>
    <row r="99" spans="1:9" ht="15.75" x14ac:dyDescent="0.25">
      <c r="A99" s="1142" t="s">
        <v>263</v>
      </c>
      <c r="B99" s="1142"/>
      <c r="C99" s="304"/>
      <c r="D99" s="1142" t="s">
        <v>2463</v>
      </c>
      <c r="E99" s="1142"/>
      <c r="F99" s="1142" t="s">
        <v>2464</v>
      </c>
      <c r="G99" s="1142"/>
      <c r="H99" s="1142" t="s">
        <v>2465</v>
      </c>
      <c r="I99" s="1142"/>
    </row>
    <row r="100" spans="1:9" ht="15.75" x14ac:dyDescent="0.25">
      <c r="A100" s="302" t="s">
        <v>236</v>
      </c>
      <c r="B100" s="1360">
        <f>+COUNTIF($Q$9:$Q$98,A100)</f>
        <v>1</v>
      </c>
      <c r="C100" s="304"/>
      <c r="D100" s="308" t="s">
        <v>236</v>
      </c>
      <c r="E100" s="317">
        <f>+COUNTIF($Q$9:$Q$62,D100)</f>
        <v>1</v>
      </c>
      <c r="F100" s="308" t="s">
        <v>236</v>
      </c>
      <c r="G100" s="317">
        <f t="shared" ref="G100:G105" si="0">+COUNTIF($Q$67:$Q$79,F100)</f>
        <v>0</v>
      </c>
      <c r="H100" s="308" t="s">
        <v>236</v>
      </c>
      <c r="I100" s="317">
        <f t="shared" ref="I100:I105" si="1">+COUNTIF($Q$82:$Q$94,H100)</f>
        <v>0</v>
      </c>
    </row>
    <row r="101" spans="1:9" ht="15.75" x14ac:dyDescent="0.25">
      <c r="A101" s="302" t="s">
        <v>102</v>
      </c>
      <c r="B101" s="1360">
        <f>+COUNTIF($Q$9:$Q$98,A101)</f>
        <v>32</v>
      </c>
      <c r="C101" s="304"/>
      <c r="D101" s="308" t="s">
        <v>102</v>
      </c>
      <c r="E101" s="317">
        <f t="shared" ref="E101:E105" si="2">+COUNTIF($Q$9:$Q$63,D101)</f>
        <v>28</v>
      </c>
      <c r="F101" s="308" t="s">
        <v>102</v>
      </c>
      <c r="G101" s="317">
        <f t="shared" si="0"/>
        <v>4</v>
      </c>
      <c r="H101" s="308" t="s">
        <v>102</v>
      </c>
      <c r="I101" s="317">
        <f t="shared" si="1"/>
        <v>0</v>
      </c>
    </row>
    <row r="102" spans="1:9" ht="15.75" x14ac:dyDescent="0.25">
      <c r="A102" s="302" t="s">
        <v>266</v>
      </c>
      <c r="B102" s="1360">
        <f t="shared" ref="B102:B105" si="3">+COUNTIF($Q$9:$Q$98,A102)</f>
        <v>18</v>
      </c>
      <c r="C102" s="304"/>
      <c r="D102" s="308" t="s">
        <v>266</v>
      </c>
      <c r="E102" s="317">
        <f>+COUNTIF($Q$9:$Q$63,D102)</f>
        <v>11</v>
      </c>
      <c r="F102" s="308" t="s">
        <v>266</v>
      </c>
      <c r="G102" s="317">
        <f t="shared" si="0"/>
        <v>2</v>
      </c>
      <c r="H102" s="308" t="s">
        <v>266</v>
      </c>
      <c r="I102" s="317">
        <f t="shared" si="1"/>
        <v>5</v>
      </c>
    </row>
    <row r="103" spans="1:9" ht="15.75" x14ac:dyDescent="0.25">
      <c r="A103" s="302" t="s">
        <v>201</v>
      </c>
      <c r="B103" s="1360">
        <f t="shared" si="3"/>
        <v>0</v>
      </c>
      <c r="C103" s="304"/>
      <c r="D103" s="308" t="s">
        <v>201</v>
      </c>
      <c r="E103" s="317">
        <f t="shared" si="2"/>
        <v>0</v>
      </c>
      <c r="F103" s="308" t="s">
        <v>201</v>
      </c>
      <c r="G103" s="317">
        <f t="shared" si="0"/>
        <v>0</v>
      </c>
      <c r="H103" s="308" t="s">
        <v>201</v>
      </c>
      <c r="I103" s="317">
        <f t="shared" si="1"/>
        <v>0</v>
      </c>
    </row>
    <row r="104" spans="1:9" ht="15.75" x14ac:dyDescent="0.25">
      <c r="A104" s="302" t="s">
        <v>202</v>
      </c>
      <c r="B104" s="1360">
        <f t="shared" si="3"/>
        <v>9</v>
      </c>
      <c r="C104" s="304"/>
      <c r="D104" s="308" t="s">
        <v>202</v>
      </c>
      <c r="E104" s="317">
        <f t="shared" si="2"/>
        <v>0</v>
      </c>
      <c r="F104" s="308" t="s">
        <v>202</v>
      </c>
      <c r="G104" s="317">
        <f t="shared" si="0"/>
        <v>2</v>
      </c>
      <c r="H104" s="308" t="s">
        <v>202</v>
      </c>
      <c r="I104" s="317">
        <f t="shared" si="1"/>
        <v>7</v>
      </c>
    </row>
    <row r="105" spans="1:9" ht="15.75" x14ac:dyDescent="0.25">
      <c r="A105" s="302" t="s">
        <v>4</v>
      </c>
      <c r="B105" s="1360">
        <f t="shared" si="3"/>
        <v>0</v>
      </c>
      <c r="C105" s="304"/>
      <c r="D105" s="308" t="s">
        <v>4</v>
      </c>
      <c r="E105" s="317">
        <f t="shared" si="2"/>
        <v>0</v>
      </c>
      <c r="F105" s="308" t="s">
        <v>4</v>
      </c>
      <c r="G105" s="317">
        <f t="shared" si="0"/>
        <v>0</v>
      </c>
      <c r="H105" s="308" t="s">
        <v>4</v>
      </c>
      <c r="I105" s="317">
        <f t="shared" si="1"/>
        <v>0</v>
      </c>
    </row>
    <row r="106" spans="1:9" ht="15.75" x14ac:dyDescent="0.25">
      <c r="A106" s="1148" t="s">
        <v>6</v>
      </c>
      <c r="B106" s="1361">
        <f>SUM(B100:B105)</f>
        <v>60</v>
      </c>
      <c r="C106" s="304"/>
      <c r="D106" s="1143" t="s">
        <v>6</v>
      </c>
      <c r="E106" s="1144">
        <f>SUM(E100:E105)</f>
        <v>40</v>
      </c>
      <c r="F106" s="1143" t="s">
        <v>6</v>
      </c>
      <c r="G106" s="1144">
        <f>SUM(G100:G105)</f>
        <v>8</v>
      </c>
      <c r="H106" s="1143" t="s">
        <v>6</v>
      </c>
      <c r="I106" s="1144">
        <f>SUM(I100:I105)</f>
        <v>12</v>
      </c>
    </row>
    <row r="107" spans="1:9" ht="15.75" x14ac:dyDescent="0.25">
      <c r="A107" s="310"/>
      <c r="B107" s="310"/>
      <c r="C107" s="304"/>
      <c r="D107" s="315"/>
      <c r="E107" s="315"/>
      <c r="F107" s="315"/>
      <c r="G107" s="304"/>
    </row>
    <row r="108" spans="1:9" ht="15.75" x14ac:dyDescent="0.25">
      <c r="A108" s="1142" t="s">
        <v>203</v>
      </c>
      <c r="B108" s="1142"/>
      <c r="C108" s="304"/>
      <c r="D108" s="1142" t="s">
        <v>268</v>
      </c>
      <c r="E108" s="1142"/>
      <c r="F108" s="1142" t="s">
        <v>268</v>
      </c>
      <c r="G108" s="1142"/>
      <c r="H108" s="1142" t="s">
        <v>268</v>
      </c>
      <c r="I108" s="1142"/>
    </row>
    <row r="109" spans="1:9" ht="15.75" x14ac:dyDescent="0.25">
      <c r="A109" s="1360" t="s">
        <v>1</v>
      </c>
      <c r="B109" s="1360">
        <f>+COUNTIF($S$6:$S$94,"ABIERTO")</f>
        <v>6</v>
      </c>
      <c r="C109" s="304"/>
      <c r="D109" s="317" t="s">
        <v>1</v>
      </c>
      <c r="E109" s="317">
        <f>+COUNTIF($S$9:$S$63,D109)</f>
        <v>3</v>
      </c>
      <c r="F109" s="317" t="s">
        <v>1</v>
      </c>
      <c r="G109" s="317">
        <f>+COUNTIF($S$67:$S$79,F109)</f>
        <v>1</v>
      </c>
      <c r="H109" s="317" t="s">
        <v>1</v>
      </c>
      <c r="I109" s="317">
        <f>+COUNTIF($S$82:$S$94,H109)</f>
        <v>2</v>
      </c>
    </row>
    <row r="110" spans="1:9" ht="15.75" x14ac:dyDescent="0.25">
      <c r="A110" s="1360" t="s">
        <v>2</v>
      </c>
      <c r="B110" s="1360">
        <f>+COUNTIF($S$6:$S98,"CERRADO")</f>
        <v>14</v>
      </c>
      <c r="C110" s="304"/>
      <c r="D110" s="317" t="s">
        <v>2</v>
      </c>
      <c r="E110" s="317">
        <f>+COUNTIF($S$9:$S$63,D110)</f>
        <v>11</v>
      </c>
      <c r="F110" s="317" t="s">
        <v>2</v>
      </c>
      <c r="G110" s="317">
        <f>+COUNTIF($S$67:$S$79,F110)</f>
        <v>3</v>
      </c>
      <c r="H110" s="317" t="s">
        <v>2</v>
      </c>
      <c r="I110" s="317">
        <f>+COUNTIF($S$82:$S$94,H110)</f>
        <v>0</v>
      </c>
    </row>
    <row r="111" spans="1:9" ht="15.75" x14ac:dyDescent="0.25">
      <c r="A111" s="310"/>
      <c r="B111" s="310"/>
      <c r="C111" s="304"/>
      <c r="D111" s="304"/>
      <c r="E111" s="304"/>
      <c r="F111" s="304"/>
      <c r="G111" s="304"/>
    </row>
    <row r="112" spans="1:9" ht="15.75" x14ac:dyDescent="0.25">
      <c r="D112" s="1142" t="s">
        <v>2465</v>
      </c>
      <c r="E112" s="1142"/>
    </row>
    <row r="113" spans="4:5" ht="15.75" x14ac:dyDescent="0.25">
      <c r="D113" s="308" t="s">
        <v>236</v>
      </c>
      <c r="E113" s="317">
        <f t="shared" ref="E113:E118" si="4">+COUNTIF($Q$81:$Q$95,D113)</f>
        <v>0</v>
      </c>
    </row>
    <row r="114" spans="4:5" ht="15.75" x14ac:dyDescent="0.25">
      <c r="D114" s="308" t="s">
        <v>102</v>
      </c>
      <c r="E114" s="317">
        <f t="shared" si="4"/>
        <v>0</v>
      </c>
    </row>
    <row r="115" spans="4:5" ht="15.75" x14ac:dyDescent="0.25">
      <c r="D115" s="308" t="s">
        <v>266</v>
      </c>
      <c r="E115" s="317">
        <f t="shared" si="4"/>
        <v>5</v>
      </c>
    </row>
    <row r="116" spans="4:5" ht="15.75" x14ac:dyDescent="0.25">
      <c r="D116" s="308" t="s">
        <v>201</v>
      </c>
      <c r="E116" s="317">
        <f t="shared" si="4"/>
        <v>0</v>
      </c>
    </row>
    <row r="117" spans="4:5" ht="15.75" x14ac:dyDescent="0.25">
      <c r="D117" s="308" t="s">
        <v>202</v>
      </c>
      <c r="E117" s="317">
        <f t="shared" si="4"/>
        <v>7</v>
      </c>
    </row>
    <row r="118" spans="4:5" ht="15.75" x14ac:dyDescent="0.25">
      <c r="D118" s="308" t="s">
        <v>4</v>
      </c>
      <c r="E118" s="317">
        <f t="shared" si="4"/>
        <v>0</v>
      </c>
    </row>
    <row r="119" spans="4:5" ht="15.75" x14ac:dyDescent="0.25">
      <c r="D119" s="1143" t="s">
        <v>6</v>
      </c>
      <c r="E119" s="1144">
        <f>SUM(E113:E118)</f>
        <v>12</v>
      </c>
    </row>
    <row r="120" spans="4:5" ht="15.75" x14ac:dyDescent="0.25">
      <c r="D120" s="315"/>
      <c r="E120" s="304"/>
    </row>
    <row r="121" spans="4:5" ht="15.75" x14ac:dyDescent="0.25">
      <c r="D121" s="1142" t="s">
        <v>268</v>
      </c>
      <c r="E121" s="1142"/>
    </row>
    <row r="122" spans="4:5" ht="15.75" x14ac:dyDescent="0.25">
      <c r="D122" s="317" t="s">
        <v>1</v>
      </c>
      <c r="E122" s="317">
        <f>+COUNTIF($S$81:$S$95,D122)</f>
        <v>2</v>
      </c>
    </row>
    <row r="123" spans="4:5" ht="15.75" x14ac:dyDescent="0.25">
      <c r="D123" s="317" t="s">
        <v>2</v>
      </c>
      <c r="E123" s="317">
        <f>+COUNTIF($S$81:$S$95,D123)</f>
        <v>0</v>
      </c>
    </row>
  </sheetData>
  <mergeCells count="165">
    <mergeCell ref="D112:E112"/>
    <mergeCell ref="D121:E121"/>
    <mergeCell ref="A95:S95"/>
    <mergeCell ref="A99:B99"/>
    <mergeCell ref="D99:E99"/>
    <mergeCell ref="F99:G99"/>
    <mergeCell ref="H99:I99"/>
    <mergeCell ref="A108:B108"/>
    <mergeCell ref="D108:E108"/>
    <mergeCell ref="F108:G108"/>
    <mergeCell ref="H108:I108"/>
    <mergeCell ref="A88:S88"/>
    <mergeCell ref="A89:A94"/>
    <mergeCell ref="B89:B94"/>
    <mergeCell ref="C89:C94"/>
    <mergeCell ref="D89:D94"/>
    <mergeCell ref="E89:E91"/>
    <mergeCell ref="S89:S94"/>
    <mergeCell ref="E92:E93"/>
    <mergeCell ref="A81:S81"/>
    <mergeCell ref="A82:A87"/>
    <mergeCell ref="B82:B87"/>
    <mergeCell ref="C82:C87"/>
    <mergeCell ref="D82:D87"/>
    <mergeCell ref="R82:R87"/>
    <mergeCell ref="S82:S87"/>
    <mergeCell ref="H72:H73"/>
    <mergeCell ref="I72:I73"/>
    <mergeCell ref="A74:S74"/>
    <mergeCell ref="A76:S76"/>
    <mergeCell ref="A78:S78"/>
    <mergeCell ref="A80:S80"/>
    <mergeCell ref="N67:N69"/>
    <mergeCell ref="O67:O69"/>
    <mergeCell ref="P67:P69"/>
    <mergeCell ref="Q67:Q69"/>
    <mergeCell ref="R67:R69"/>
    <mergeCell ref="S67:S73"/>
    <mergeCell ref="H67:H69"/>
    <mergeCell ref="I67:I69"/>
    <mergeCell ref="J67:J69"/>
    <mergeCell ref="K67:K69"/>
    <mergeCell ref="L67:L69"/>
    <mergeCell ref="M67:M69"/>
    <mergeCell ref="A67:A73"/>
    <mergeCell ref="B67:B73"/>
    <mergeCell ref="C67:C73"/>
    <mergeCell ref="D67:D73"/>
    <mergeCell ref="E67:E69"/>
    <mergeCell ref="F67:F69"/>
    <mergeCell ref="E72:E73"/>
    <mergeCell ref="G65:G66"/>
    <mergeCell ref="H65:H66"/>
    <mergeCell ref="I65:I66"/>
    <mergeCell ref="J65:J66"/>
    <mergeCell ref="K65:K66"/>
    <mergeCell ref="L65:S65"/>
    <mergeCell ref="A59:S59"/>
    <mergeCell ref="A61:S61"/>
    <mergeCell ref="A63:S63"/>
    <mergeCell ref="A64:S64"/>
    <mergeCell ref="A65:A66"/>
    <mergeCell ref="B65:B66"/>
    <mergeCell ref="C65:C66"/>
    <mergeCell ref="D65:D66"/>
    <mergeCell ref="E65:E66"/>
    <mergeCell ref="F65:F66"/>
    <mergeCell ref="A55:S55"/>
    <mergeCell ref="A56:A58"/>
    <mergeCell ref="B56:B58"/>
    <mergeCell ref="C56:C58"/>
    <mergeCell ref="D56:D58"/>
    <mergeCell ref="R56:R58"/>
    <mergeCell ref="S56:S58"/>
    <mergeCell ref="E57:E58"/>
    <mergeCell ref="A51:S51"/>
    <mergeCell ref="A52:A54"/>
    <mergeCell ref="B52:B54"/>
    <mergeCell ref="C52:C54"/>
    <mergeCell ref="D52:D54"/>
    <mergeCell ref="R52:R54"/>
    <mergeCell ref="S52:S54"/>
    <mergeCell ref="A48:S48"/>
    <mergeCell ref="A49:A50"/>
    <mergeCell ref="B49:B50"/>
    <mergeCell ref="C49:C50"/>
    <mergeCell ref="D49:D50"/>
    <mergeCell ref="R49:R50"/>
    <mergeCell ref="S49:S50"/>
    <mergeCell ref="A45:S45"/>
    <mergeCell ref="A46:A47"/>
    <mergeCell ref="B46:B47"/>
    <mergeCell ref="C46:C47"/>
    <mergeCell ref="D46:D47"/>
    <mergeCell ref="S46:S47"/>
    <mergeCell ref="A41:S41"/>
    <mergeCell ref="A42:A44"/>
    <mergeCell ref="B42:B44"/>
    <mergeCell ref="C42:C44"/>
    <mergeCell ref="D42:D44"/>
    <mergeCell ref="S42:S44"/>
    <mergeCell ref="A36:S36"/>
    <mergeCell ref="A37:A40"/>
    <mergeCell ref="B37:B40"/>
    <mergeCell ref="C37:C40"/>
    <mergeCell ref="D37:D40"/>
    <mergeCell ref="R37:R40"/>
    <mergeCell ref="S37:S40"/>
    <mergeCell ref="A29:S29"/>
    <mergeCell ref="A30:A35"/>
    <mergeCell ref="B30:B35"/>
    <mergeCell ref="C30:C35"/>
    <mergeCell ref="D30:D35"/>
    <mergeCell ref="S30:S35"/>
    <mergeCell ref="A23:S23"/>
    <mergeCell ref="A25:S25"/>
    <mergeCell ref="A26:A28"/>
    <mergeCell ref="B26:B28"/>
    <mergeCell ref="C26:C28"/>
    <mergeCell ref="D26:D28"/>
    <mergeCell ref="R26:R28"/>
    <mergeCell ref="S26:S28"/>
    <mergeCell ref="A15:S15"/>
    <mergeCell ref="A16:A22"/>
    <mergeCell ref="B16:B22"/>
    <mergeCell ref="C16:C22"/>
    <mergeCell ref="D16:D22"/>
    <mergeCell ref="E16:E17"/>
    <mergeCell ref="F16:F17"/>
    <mergeCell ref="Q16:Q17"/>
    <mergeCell ref="R16:R22"/>
    <mergeCell ref="S16:S22"/>
    <mergeCell ref="A12:S12"/>
    <mergeCell ref="A13:A14"/>
    <mergeCell ref="B13:B14"/>
    <mergeCell ref="C13:C14"/>
    <mergeCell ref="D13:D14"/>
    <mergeCell ref="R13:R14"/>
    <mergeCell ref="S13:S14"/>
    <mergeCell ref="A8:S8"/>
    <mergeCell ref="A9:A11"/>
    <mergeCell ref="B9:B11"/>
    <mergeCell ref="C9:C11"/>
    <mergeCell ref="D9:D11"/>
    <mergeCell ref="R9:R11"/>
    <mergeCell ref="S9:S11"/>
    <mergeCell ref="E10:E11"/>
    <mergeCell ref="G6:G7"/>
    <mergeCell ref="H6:H7"/>
    <mergeCell ref="I6:I7"/>
    <mergeCell ref="J6:J7"/>
    <mergeCell ref="K6:K7"/>
    <mergeCell ref="L6:S6"/>
    <mergeCell ref="A6:A7"/>
    <mergeCell ref="B6:B7"/>
    <mergeCell ref="C6:C7"/>
    <mergeCell ref="D6:D7"/>
    <mergeCell ref="E6:E7"/>
    <mergeCell ref="F6:F7"/>
    <mergeCell ref="A4:D4"/>
    <mergeCell ref="E4:P4"/>
    <mergeCell ref="Q4:S4"/>
    <mergeCell ref="A5:D5"/>
    <mergeCell ref="E5:P5"/>
    <mergeCell ref="Q5:S5"/>
  </mergeCells>
  <dataValidations count="3">
    <dataValidation type="list" allowBlank="1" showInputMessage="1" showErrorMessage="1" sqref="Q70:Q1048576 Q1:Q16 Q18:Q67">
      <formula1>$A$100:$A$105</formula1>
    </dataValidation>
    <dataValidation type="list" allowBlank="1" showInputMessage="1" showErrorMessage="1" sqref="S1:S1048576">
      <formula1>$A$109:$A$110</formula1>
    </dataValidation>
    <dataValidation type="list" allowBlank="1" showInputMessage="1" showErrorMessage="1" sqref="H9:H11 D46:D47 H16:H22 H60 H56:H58 H52:H54 H49:H50 H46:H47 H42:H44 H30:H35 H26:H28 H62 H24 H37:H40 H13:H14 H96:H98 H107 H111:H1048576">
      <formula1>#REF!</formula1>
    </dataValidation>
  </dataValidations>
  <pageMargins left="0.39370078740157483" right="0.39370078740157483" top="0.39370078740157483" bottom="0.39370078740157483" header="0.31496062992125984" footer="0.31496062992125984"/>
  <pageSetup paperSize="5" scale="70" orientation="landscape" verticalDpi="599" r:id="rId1"/>
  <drawing r:id="rId2"/>
  <legacyDrawing r:id="rId3"/>
  <extLst>
    <ext xmlns:x14="http://schemas.microsoft.com/office/spreadsheetml/2009/9/main" uri="{78C0D931-6437-407d-A8EE-F0AAD7539E65}">
      <x14:conditionalFormattings>
        <x14:conditionalFormatting xmlns:xm="http://schemas.microsoft.com/office/excel/2006/main">
          <x14:cfRule type="containsText" priority="1" operator="containsText" id="{B7738835-E8E9-4E62-83C7-404074BF6021}">
            <xm:f>NOT(ISERROR(SEARCH($A$105,Q1)))</xm:f>
            <xm:f>$A$105</xm:f>
            <x14:dxf>
              <fill>
                <patternFill>
                  <bgColor rgb="FFFF0000"/>
                </patternFill>
              </fill>
            </x14:dxf>
          </x14:cfRule>
          <x14:cfRule type="containsText" priority="2" operator="containsText" id="{4F8404B2-6679-4741-9DC3-9D8BCA6D5350}">
            <xm:f>NOT(ISERROR(SEARCH($A$104,Q1)))</xm:f>
            <xm:f>$A$104</xm:f>
            <x14:dxf>
              <fill>
                <patternFill>
                  <bgColor rgb="FFFF0000"/>
                </patternFill>
              </fill>
            </x14:dxf>
          </x14:cfRule>
          <x14:cfRule type="containsText" priority="3" operator="containsText" id="{69438C37-4FF2-4440-93F9-3C4F3E571A58}">
            <xm:f>NOT(ISERROR(SEARCH($A$103,Q1)))</xm:f>
            <xm:f>$A$103</xm:f>
            <x14:dxf>
              <fill>
                <patternFill>
                  <bgColor rgb="FFFFC000"/>
                </patternFill>
              </fill>
            </x14:dxf>
          </x14:cfRule>
          <x14:cfRule type="containsText" priority="4" operator="containsText" id="{F5C4623C-59F8-4734-BB54-B532B7E5F5BF}">
            <xm:f>NOT(ISERROR(SEARCH($A$102,Q1)))</xm:f>
            <xm:f>$A$102</xm:f>
            <x14:dxf>
              <fill>
                <patternFill>
                  <bgColor theme="8" tint="0.39994506668294322"/>
                </patternFill>
              </fill>
            </x14:dxf>
          </x14:cfRule>
          <x14:cfRule type="containsText" priority="5" operator="containsText" id="{3CEB6D79-FD30-42F5-8AF0-DCF4EF0DDA49}">
            <xm:f>NOT(ISERROR(SEARCH($A$101,Q1)))</xm:f>
            <xm:f>$A$101</xm:f>
            <x14:dxf>
              <fill>
                <patternFill>
                  <bgColor theme="9" tint="0.39994506668294322"/>
                </patternFill>
              </fill>
            </x14:dxf>
          </x14:cfRule>
          <x14:cfRule type="containsText" priority="6" operator="containsText" id="{0DB83809-CBA2-4C5C-AD3E-5EEB66297BDB}">
            <xm:f>NOT(ISERROR(SEARCH($A$100,Q1)))</xm:f>
            <xm:f>$A$100</xm:f>
            <x14:dxf>
              <fill>
                <patternFill>
                  <bgColor theme="0"/>
                </patternFill>
              </fill>
            </x14:dxf>
          </x14:cfRule>
          <xm:sqref>Q1:Q16 Q70:Q1048576 Q18:Q67</xm:sqref>
        </x14:conditionalFormatting>
        <x14:conditionalFormatting xmlns:xm="http://schemas.microsoft.com/office/excel/2006/main">
          <x14:cfRule type="containsText" priority="7" operator="containsText" id="{3289F5D1-9FA7-4446-B7D8-0FFA9F3D2B28}">
            <xm:f>NOT(ISERROR(SEARCH($A$110,S1)))</xm:f>
            <xm:f>$A$110</xm:f>
            <x14:dxf>
              <fill>
                <patternFill>
                  <bgColor theme="9" tint="0.39994506668294322"/>
                </patternFill>
              </fill>
            </x14:dxf>
          </x14:cfRule>
          <x14:cfRule type="containsText" priority="8" operator="containsText" id="{5238C1A5-8B8A-471E-8FD0-D31D8FC58E8B}">
            <xm:f>NOT(ISERROR(SEARCH($A$109,S1)))</xm:f>
            <xm:f>$A$109</xm:f>
            <x14:dxf>
              <fill>
                <patternFill>
                  <bgColor theme="0"/>
                </patternFill>
              </fill>
            </x14:dxf>
          </x14:cfRule>
          <xm:sqref>S1:S1048576</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14:formula1>
            <xm:f>[20]Hoja1!#REF!</xm:f>
          </x14:formula1>
          <xm:sqref>H82:H87 H89:H94</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AG85"/>
  <sheetViews>
    <sheetView showGridLines="0" zoomScale="70" zoomScaleNormal="70" zoomScaleSheetLayoutView="90" workbookViewId="0">
      <selection activeCell="A6" sqref="A6:A8"/>
    </sheetView>
  </sheetViews>
  <sheetFormatPr baseColWidth="10" defaultColWidth="11.42578125" defaultRowHeight="59.25" customHeight="1" x14ac:dyDescent="0.25"/>
  <cols>
    <col min="1" max="1" width="45.28515625" style="236" bestFit="1" customWidth="1"/>
    <col min="2" max="2" width="24.5703125" style="236" customWidth="1"/>
    <col min="3" max="3" width="24.28515625" style="316" customWidth="1"/>
    <col min="4" max="4" width="51.7109375" style="236" customWidth="1"/>
    <col min="5" max="5" width="52.7109375" style="236" customWidth="1"/>
    <col min="6" max="6" width="59.28515625" style="236" customWidth="1"/>
    <col min="7" max="7" width="41.140625" style="236" customWidth="1"/>
    <col min="8" max="8" width="45.28515625" style="236" bestFit="1" customWidth="1"/>
    <col min="9" max="9" width="27.42578125" style="236" customWidth="1"/>
    <col min="10" max="10" width="21.85546875" style="236" customWidth="1"/>
    <col min="11" max="11" width="20.42578125" style="236" customWidth="1"/>
    <col min="12" max="12" width="19.7109375" style="236" customWidth="1"/>
    <col min="13" max="13" width="35.5703125" style="236" customWidth="1"/>
    <col min="14" max="14" width="173.42578125" style="236" customWidth="1"/>
    <col min="15" max="15" width="52.7109375" style="236" customWidth="1"/>
    <col min="16" max="16" width="41.7109375" style="1032" customWidth="1"/>
    <col min="17" max="17" width="171.140625" style="236" customWidth="1"/>
    <col min="18" max="18" width="21.28515625" style="316" customWidth="1"/>
    <col min="19" max="19" width="108.28515625" style="1033" customWidth="1"/>
    <col min="20" max="20" width="11.42578125" style="236"/>
    <col min="21" max="21" width="11.42578125" style="899"/>
    <col min="22" max="16384" width="11.42578125" style="236"/>
  </cols>
  <sheetData>
    <row r="1" spans="1:21" ht="85.5" customHeight="1" x14ac:dyDescent="0.25">
      <c r="A1" s="893"/>
      <c r="B1" s="893"/>
      <c r="C1" s="893"/>
      <c r="D1" s="893"/>
      <c r="E1" s="894" t="s">
        <v>66</v>
      </c>
      <c r="F1" s="895"/>
      <c r="G1" s="895"/>
      <c r="H1" s="895"/>
      <c r="I1" s="895"/>
      <c r="J1" s="895"/>
      <c r="K1" s="895"/>
      <c r="L1" s="895"/>
      <c r="M1" s="895"/>
      <c r="N1" s="895"/>
      <c r="O1" s="896"/>
      <c r="P1" s="897"/>
      <c r="Q1" s="895"/>
      <c r="R1" s="896"/>
      <c r="S1" s="898"/>
    </row>
    <row r="2" spans="1:21" ht="27.75" customHeight="1" x14ac:dyDescent="0.25">
      <c r="A2" s="900" t="s">
        <v>67</v>
      </c>
      <c r="B2" s="901"/>
      <c r="C2" s="897" t="s">
        <v>68</v>
      </c>
      <c r="D2" s="896"/>
      <c r="E2" s="900" t="s">
        <v>69</v>
      </c>
      <c r="F2" s="902"/>
      <c r="G2" s="902"/>
      <c r="H2" s="902"/>
      <c r="I2" s="901"/>
      <c r="J2" s="893">
        <v>6</v>
      </c>
      <c r="K2" s="893"/>
      <c r="L2" s="893"/>
      <c r="M2" s="893"/>
      <c r="N2" s="900" t="s">
        <v>70</v>
      </c>
      <c r="O2" s="901"/>
      <c r="P2" s="903" t="s">
        <v>71</v>
      </c>
      <c r="Q2" s="904"/>
      <c r="R2" s="905"/>
      <c r="S2" s="898"/>
      <c r="U2" s="906"/>
    </row>
    <row r="3" spans="1:21" ht="59.25" customHeight="1" x14ac:dyDescent="0.25">
      <c r="A3" s="789" t="s">
        <v>72</v>
      </c>
      <c r="B3" s="789" t="s">
        <v>73</v>
      </c>
      <c r="C3" s="789" t="s">
        <v>74</v>
      </c>
      <c r="D3" s="789" t="s">
        <v>75</v>
      </c>
      <c r="E3" s="789" t="s">
        <v>76</v>
      </c>
      <c r="F3" s="789" t="s">
        <v>77</v>
      </c>
      <c r="G3" s="789" t="s">
        <v>78</v>
      </c>
      <c r="H3" s="789" t="s">
        <v>79</v>
      </c>
      <c r="I3" s="789" t="s">
        <v>80</v>
      </c>
      <c r="J3" s="789" t="s">
        <v>81</v>
      </c>
      <c r="K3" s="789" t="s">
        <v>82</v>
      </c>
      <c r="L3" s="742" t="s">
        <v>83</v>
      </c>
      <c r="M3" s="742"/>
      <c r="N3" s="742"/>
      <c r="O3" s="742"/>
      <c r="P3" s="742"/>
      <c r="Q3" s="742"/>
      <c r="R3" s="742"/>
      <c r="S3" s="898"/>
      <c r="U3" s="906"/>
    </row>
    <row r="4" spans="1:21" ht="93.95" customHeight="1" thickBot="1" x14ac:dyDescent="0.3">
      <c r="A4" s="477"/>
      <c r="B4" s="477"/>
      <c r="C4" s="477"/>
      <c r="D4" s="477"/>
      <c r="E4" s="477"/>
      <c r="F4" s="477"/>
      <c r="G4" s="477"/>
      <c r="H4" s="477"/>
      <c r="I4" s="477"/>
      <c r="J4" s="477"/>
      <c r="K4" s="477"/>
      <c r="L4" s="907" t="s">
        <v>84</v>
      </c>
      <c r="M4" s="907" t="s">
        <v>85</v>
      </c>
      <c r="N4" s="907" t="s">
        <v>86</v>
      </c>
      <c r="O4" s="908" t="s">
        <v>502</v>
      </c>
      <c r="P4" s="909" t="s">
        <v>88</v>
      </c>
      <c r="Q4" s="910" t="s">
        <v>89</v>
      </c>
      <c r="R4" s="911" t="s">
        <v>90</v>
      </c>
      <c r="S4" s="898"/>
      <c r="U4" s="906"/>
    </row>
    <row r="5" spans="1:21" ht="39" customHeight="1" thickBot="1" x14ac:dyDescent="0.3">
      <c r="A5" s="251" t="s">
        <v>1502</v>
      </c>
      <c r="B5" s="252"/>
      <c r="C5" s="252"/>
      <c r="D5" s="252"/>
      <c r="E5" s="252"/>
      <c r="F5" s="252"/>
      <c r="G5" s="252"/>
      <c r="H5" s="252"/>
      <c r="I5" s="252"/>
      <c r="J5" s="252"/>
      <c r="K5" s="252"/>
      <c r="L5" s="252"/>
      <c r="M5" s="252"/>
      <c r="N5" s="252"/>
      <c r="O5" s="252"/>
      <c r="P5" s="393"/>
      <c r="Q5" s="252"/>
      <c r="R5" s="394"/>
      <c r="S5" s="898"/>
      <c r="U5" s="906"/>
    </row>
    <row r="6" spans="1:21" s="676" customFormat="1" ht="346.5" customHeight="1" x14ac:dyDescent="0.25">
      <c r="A6" s="254" t="s">
        <v>40</v>
      </c>
      <c r="B6" s="255" t="s">
        <v>1503</v>
      </c>
      <c r="C6" s="254">
        <v>1</v>
      </c>
      <c r="D6" s="912" t="s">
        <v>1504</v>
      </c>
      <c r="E6" s="913" t="s">
        <v>1505</v>
      </c>
      <c r="F6" s="550" t="s">
        <v>1506</v>
      </c>
      <c r="G6" s="516" t="s">
        <v>1507</v>
      </c>
      <c r="H6" s="516" t="s">
        <v>945</v>
      </c>
      <c r="I6" s="258" t="s">
        <v>1508</v>
      </c>
      <c r="J6" s="914">
        <v>44986</v>
      </c>
      <c r="K6" s="914">
        <v>45169</v>
      </c>
      <c r="L6" s="261" t="s">
        <v>1509</v>
      </c>
      <c r="M6" s="261" t="s">
        <v>1510</v>
      </c>
      <c r="N6" s="915" t="s">
        <v>1511</v>
      </c>
      <c r="O6" s="916">
        <v>1</v>
      </c>
      <c r="P6" s="917" t="s">
        <v>102</v>
      </c>
      <c r="Q6" s="918" t="s">
        <v>1512</v>
      </c>
      <c r="R6" s="919" t="s">
        <v>2</v>
      </c>
      <c r="S6" s="920"/>
      <c r="U6" s="921"/>
    </row>
    <row r="7" spans="1:21" s="676" customFormat="1" ht="314.10000000000002" customHeight="1" x14ac:dyDescent="0.25">
      <c r="A7" s="254"/>
      <c r="B7" s="255"/>
      <c r="C7" s="254"/>
      <c r="D7" s="912"/>
      <c r="E7" s="922" t="s">
        <v>1505</v>
      </c>
      <c r="F7" s="542" t="s">
        <v>1513</v>
      </c>
      <c r="G7" s="923" t="s">
        <v>1514</v>
      </c>
      <c r="H7" s="924" t="s">
        <v>210</v>
      </c>
      <c r="I7" s="301" t="s">
        <v>1508</v>
      </c>
      <c r="J7" s="702">
        <v>44986</v>
      </c>
      <c r="K7" s="702">
        <v>45169</v>
      </c>
      <c r="L7" s="261" t="s">
        <v>1509</v>
      </c>
      <c r="M7" s="283" t="s">
        <v>1510</v>
      </c>
      <c r="N7" s="925" t="s">
        <v>1515</v>
      </c>
      <c r="O7" s="926">
        <v>1</v>
      </c>
      <c r="P7" s="917" t="s">
        <v>102</v>
      </c>
      <c r="Q7" s="927"/>
      <c r="R7" s="919"/>
      <c r="S7" s="920"/>
      <c r="U7" s="928"/>
    </row>
    <row r="8" spans="1:21" s="676" customFormat="1" ht="409.6" customHeight="1" thickBot="1" x14ac:dyDescent="0.3">
      <c r="A8" s="254"/>
      <c r="B8" s="255"/>
      <c r="C8" s="254"/>
      <c r="D8" s="912"/>
      <c r="E8" s="929" t="s">
        <v>1505</v>
      </c>
      <c r="F8" s="542" t="s">
        <v>1516</v>
      </c>
      <c r="G8" s="930" t="s">
        <v>1517</v>
      </c>
      <c r="H8" s="306" t="s">
        <v>945</v>
      </c>
      <c r="I8" s="542" t="s">
        <v>1508</v>
      </c>
      <c r="J8" s="760">
        <v>44986</v>
      </c>
      <c r="K8" s="760">
        <v>45169</v>
      </c>
      <c r="L8" s="261" t="s">
        <v>1509</v>
      </c>
      <c r="M8" s="931" t="s">
        <v>1510</v>
      </c>
      <c r="N8" s="932" t="s">
        <v>1518</v>
      </c>
      <c r="O8" s="933">
        <v>1</v>
      </c>
      <c r="P8" s="917" t="s">
        <v>102</v>
      </c>
      <c r="Q8" s="934"/>
      <c r="R8" s="919"/>
      <c r="S8" s="920"/>
      <c r="U8" s="928"/>
    </row>
    <row r="9" spans="1:21" s="676" customFormat="1" ht="16.5" thickBot="1" x14ac:dyDescent="0.3">
      <c r="A9" s="718"/>
      <c r="B9" s="719"/>
      <c r="C9" s="719"/>
      <c r="D9" s="719"/>
      <c r="E9" s="719"/>
      <c r="F9" s="719"/>
      <c r="G9" s="719"/>
      <c r="H9" s="719"/>
      <c r="I9" s="719"/>
      <c r="J9" s="719"/>
      <c r="K9" s="719"/>
      <c r="L9" s="719"/>
      <c r="M9" s="719"/>
      <c r="N9" s="719"/>
      <c r="O9" s="719"/>
      <c r="P9" s="935"/>
      <c r="Q9" s="719"/>
      <c r="R9" s="936"/>
      <c r="S9" s="920"/>
      <c r="U9" s="928"/>
    </row>
    <row r="10" spans="1:21" s="676" customFormat="1" ht="402.75" customHeight="1" x14ac:dyDescent="0.25">
      <c r="A10" s="254" t="s">
        <v>40</v>
      </c>
      <c r="B10" s="255" t="s">
        <v>1503</v>
      </c>
      <c r="C10" s="254">
        <v>2</v>
      </c>
      <c r="D10" s="912" t="s">
        <v>1519</v>
      </c>
      <c r="E10" s="913" t="s">
        <v>1505</v>
      </c>
      <c r="F10" s="550" t="s">
        <v>1506</v>
      </c>
      <c r="G10" s="516" t="s">
        <v>1507</v>
      </c>
      <c r="H10" s="516" t="s">
        <v>945</v>
      </c>
      <c r="I10" s="258" t="s">
        <v>1508</v>
      </c>
      <c r="J10" s="914">
        <v>44986</v>
      </c>
      <c r="K10" s="914">
        <v>45169</v>
      </c>
      <c r="L10" s="261" t="s">
        <v>1509</v>
      </c>
      <c r="M10" s="261" t="s">
        <v>1510</v>
      </c>
      <c r="N10" s="915" t="s">
        <v>1520</v>
      </c>
      <c r="O10" s="916">
        <v>1</v>
      </c>
      <c r="P10" s="917" t="s">
        <v>102</v>
      </c>
      <c r="Q10" s="918" t="s">
        <v>1512</v>
      </c>
      <c r="R10" s="919" t="s">
        <v>2</v>
      </c>
      <c r="S10" s="920"/>
      <c r="U10" s="928"/>
    </row>
    <row r="11" spans="1:21" s="676" customFormat="1" ht="402.75" customHeight="1" x14ac:dyDescent="0.25">
      <c r="A11" s="254"/>
      <c r="B11" s="255"/>
      <c r="C11" s="254"/>
      <c r="D11" s="912"/>
      <c r="E11" s="922" t="s">
        <v>1505</v>
      </c>
      <c r="F11" s="542" t="s">
        <v>1513</v>
      </c>
      <c r="G11" s="923" t="s">
        <v>1514</v>
      </c>
      <c r="H11" s="306" t="s">
        <v>945</v>
      </c>
      <c r="I11" s="301" t="s">
        <v>1508</v>
      </c>
      <c r="J11" s="760">
        <v>44986</v>
      </c>
      <c r="K11" s="760">
        <v>45169</v>
      </c>
      <c r="L11" s="261" t="s">
        <v>1509</v>
      </c>
      <c r="M11" s="283" t="s">
        <v>1510</v>
      </c>
      <c r="N11" s="925" t="s">
        <v>1521</v>
      </c>
      <c r="O11" s="926">
        <v>1</v>
      </c>
      <c r="P11" s="917" t="s">
        <v>102</v>
      </c>
      <c r="Q11" s="927"/>
      <c r="R11" s="919"/>
      <c r="S11" s="920"/>
      <c r="U11" s="928"/>
    </row>
    <row r="12" spans="1:21" s="676" customFormat="1" ht="225.6" customHeight="1" thickBot="1" x14ac:dyDescent="0.3">
      <c r="A12" s="254"/>
      <c r="B12" s="255"/>
      <c r="C12" s="254"/>
      <c r="D12" s="912"/>
      <c r="E12" s="929" t="s">
        <v>1505</v>
      </c>
      <c r="F12" s="542" t="s">
        <v>1516</v>
      </c>
      <c r="G12" s="930" t="s">
        <v>1517</v>
      </c>
      <c r="H12" s="937" t="s">
        <v>210</v>
      </c>
      <c r="I12" s="542" t="s">
        <v>1508</v>
      </c>
      <c r="J12" s="760">
        <v>44986</v>
      </c>
      <c r="K12" s="760">
        <v>45169</v>
      </c>
      <c r="L12" s="261" t="s">
        <v>1509</v>
      </c>
      <c r="M12" s="931" t="s">
        <v>1510</v>
      </c>
      <c r="N12" s="932" t="s">
        <v>1522</v>
      </c>
      <c r="O12" s="933">
        <v>1</v>
      </c>
      <c r="P12" s="917" t="s">
        <v>102</v>
      </c>
      <c r="Q12" s="934"/>
      <c r="R12" s="919"/>
      <c r="S12" s="920"/>
      <c r="U12" s="928"/>
    </row>
    <row r="13" spans="1:21" s="676" customFormat="1" ht="16.5" thickBot="1" x14ac:dyDescent="0.3">
      <c r="A13" s="718">
        <v>2</v>
      </c>
      <c r="B13" s="719"/>
      <c r="C13" s="719"/>
      <c r="D13" s="719"/>
      <c r="E13" s="719"/>
      <c r="F13" s="719"/>
      <c r="G13" s="719"/>
      <c r="H13" s="719"/>
      <c r="I13" s="719"/>
      <c r="J13" s="719"/>
      <c r="K13" s="719"/>
      <c r="L13" s="719"/>
      <c r="M13" s="719"/>
      <c r="N13" s="719"/>
      <c r="O13" s="719"/>
      <c r="P13" s="935"/>
      <c r="Q13" s="719"/>
      <c r="R13" s="720"/>
      <c r="S13" s="920"/>
      <c r="U13" s="928"/>
    </row>
    <row r="14" spans="1:21" s="676" customFormat="1" ht="344.25" customHeight="1" x14ac:dyDescent="0.25">
      <c r="A14" s="254" t="s">
        <v>40</v>
      </c>
      <c r="B14" s="255" t="s">
        <v>1523</v>
      </c>
      <c r="C14" s="254">
        <v>3</v>
      </c>
      <c r="D14" s="912" t="s">
        <v>1524</v>
      </c>
      <c r="E14" s="938" t="s">
        <v>1525</v>
      </c>
      <c r="F14" s="550" t="s">
        <v>1506</v>
      </c>
      <c r="G14" s="516" t="s">
        <v>1507</v>
      </c>
      <c r="H14" s="516" t="s">
        <v>945</v>
      </c>
      <c r="I14" s="596" t="s">
        <v>1508</v>
      </c>
      <c r="J14" s="914">
        <v>44986</v>
      </c>
      <c r="K14" s="914">
        <v>45169</v>
      </c>
      <c r="L14" s="261" t="s">
        <v>1526</v>
      </c>
      <c r="M14" s="261" t="s">
        <v>1510</v>
      </c>
      <c r="N14" s="915" t="s">
        <v>1527</v>
      </c>
      <c r="O14" s="916">
        <v>1</v>
      </c>
      <c r="P14" s="917" t="s">
        <v>102</v>
      </c>
      <c r="Q14" s="939" t="s">
        <v>1528</v>
      </c>
      <c r="R14" s="919" t="s">
        <v>2</v>
      </c>
      <c r="S14" s="920"/>
      <c r="U14" s="928"/>
    </row>
    <row r="15" spans="1:21" s="676" customFormat="1" ht="293.45" customHeight="1" x14ac:dyDescent="0.25">
      <c r="A15" s="254"/>
      <c r="B15" s="255"/>
      <c r="C15" s="254"/>
      <c r="D15" s="912"/>
      <c r="E15" s="929" t="s">
        <v>1505</v>
      </c>
      <c r="F15" s="542" t="s">
        <v>1513</v>
      </c>
      <c r="G15" s="306" t="s">
        <v>1514</v>
      </c>
      <c r="H15" s="306" t="s">
        <v>945</v>
      </c>
      <c r="I15" s="453" t="s">
        <v>1508</v>
      </c>
      <c r="J15" s="760">
        <v>44986</v>
      </c>
      <c r="K15" s="760">
        <v>45169</v>
      </c>
      <c r="L15" s="261" t="s">
        <v>1526</v>
      </c>
      <c r="M15" s="283" t="s">
        <v>1510</v>
      </c>
      <c r="N15" s="925" t="s">
        <v>1529</v>
      </c>
      <c r="O15" s="926">
        <v>1</v>
      </c>
      <c r="P15" s="917" t="s">
        <v>102</v>
      </c>
      <c r="Q15" s="940"/>
      <c r="R15" s="919"/>
      <c r="S15" s="920"/>
      <c r="U15" s="928"/>
    </row>
    <row r="16" spans="1:21" s="676" customFormat="1" ht="409.6" customHeight="1" thickBot="1" x14ac:dyDescent="0.3">
      <c r="A16" s="254"/>
      <c r="B16" s="255"/>
      <c r="C16" s="254"/>
      <c r="D16" s="912"/>
      <c r="E16" s="542" t="s">
        <v>1505</v>
      </c>
      <c r="F16" s="929" t="s">
        <v>1516</v>
      </c>
      <c r="G16" s="930" t="s">
        <v>1517</v>
      </c>
      <c r="H16" s="937" t="s">
        <v>210</v>
      </c>
      <c r="I16" s="306" t="s">
        <v>1508</v>
      </c>
      <c r="J16" s="760">
        <v>44986</v>
      </c>
      <c r="K16" s="760">
        <v>45169</v>
      </c>
      <c r="L16" s="261" t="s">
        <v>1526</v>
      </c>
      <c r="M16" s="931" t="s">
        <v>1510</v>
      </c>
      <c r="N16" s="932" t="s">
        <v>1530</v>
      </c>
      <c r="O16" s="933">
        <v>1</v>
      </c>
      <c r="P16" s="917" t="s">
        <v>102</v>
      </c>
      <c r="Q16" s="941"/>
      <c r="R16" s="919"/>
      <c r="S16" s="920"/>
      <c r="U16" s="928"/>
    </row>
    <row r="17" spans="1:21" s="676" customFormat="1" ht="16.5" thickBot="1" x14ac:dyDescent="0.3">
      <c r="A17" s="718"/>
      <c r="B17" s="719"/>
      <c r="C17" s="719"/>
      <c r="D17" s="719"/>
      <c r="E17" s="719"/>
      <c r="F17" s="719"/>
      <c r="G17" s="719"/>
      <c r="H17" s="719"/>
      <c r="I17" s="719"/>
      <c r="J17" s="719"/>
      <c r="K17" s="719"/>
      <c r="L17" s="719"/>
      <c r="M17" s="719"/>
      <c r="N17" s="719"/>
      <c r="O17" s="719"/>
      <c r="P17" s="935"/>
      <c r="Q17" s="719"/>
      <c r="R17" s="720"/>
      <c r="S17" s="920"/>
      <c r="U17" s="928"/>
    </row>
    <row r="18" spans="1:21" s="676" customFormat="1" ht="363.6" customHeight="1" x14ac:dyDescent="0.25">
      <c r="A18" s="254" t="s">
        <v>40</v>
      </c>
      <c r="B18" s="255" t="s">
        <v>1523</v>
      </c>
      <c r="C18" s="254">
        <v>4</v>
      </c>
      <c r="D18" s="912" t="s">
        <v>1531</v>
      </c>
      <c r="E18" s="938" t="s">
        <v>1505</v>
      </c>
      <c r="F18" s="550" t="s">
        <v>1506</v>
      </c>
      <c r="G18" s="516" t="s">
        <v>1507</v>
      </c>
      <c r="H18" s="516" t="s">
        <v>945</v>
      </c>
      <c r="I18" s="596" t="s">
        <v>1508</v>
      </c>
      <c r="J18" s="914">
        <v>44986</v>
      </c>
      <c r="K18" s="914">
        <v>45169</v>
      </c>
      <c r="L18" s="261" t="s">
        <v>1526</v>
      </c>
      <c r="M18" s="261" t="s">
        <v>1532</v>
      </c>
      <c r="N18" s="915" t="s">
        <v>1533</v>
      </c>
      <c r="O18" s="916">
        <v>1</v>
      </c>
      <c r="P18" s="917" t="s">
        <v>102</v>
      </c>
      <c r="Q18" s="942" t="s">
        <v>1534</v>
      </c>
      <c r="R18" s="919" t="s">
        <v>2</v>
      </c>
      <c r="S18" s="920"/>
      <c r="U18" s="928"/>
    </row>
    <row r="19" spans="1:21" s="676" customFormat="1" ht="278.10000000000002" customHeight="1" x14ac:dyDescent="0.25">
      <c r="A19" s="254"/>
      <c r="B19" s="255"/>
      <c r="C19" s="254"/>
      <c r="D19" s="912"/>
      <c r="E19" s="929" t="s">
        <v>1505</v>
      </c>
      <c r="F19" s="542" t="s">
        <v>1513</v>
      </c>
      <c r="G19" s="306" t="s">
        <v>1514</v>
      </c>
      <c r="H19" s="306" t="s">
        <v>945</v>
      </c>
      <c r="I19" s="453" t="s">
        <v>1508</v>
      </c>
      <c r="J19" s="760">
        <v>44986</v>
      </c>
      <c r="K19" s="760">
        <v>45169</v>
      </c>
      <c r="L19" s="261" t="s">
        <v>1526</v>
      </c>
      <c r="M19" s="283" t="s">
        <v>1532</v>
      </c>
      <c r="N19" s="925" t="s">
        <v>1535</v>
      </c>
      <c r="O19" s="926">
        <v>1</v>
      </c>
      <c r="P19" s="917" t="s">
        <v>102</v>
      </c>
      <c r="Q19" s="943"/>
      <c r="R19" s="919"/>
      <c r="S19" s="920"/>
      <c r="U19" s="928"/>
    </row>
    <row r="20" spans="1:21" s="676" customFormat="1" ht="237.95" customHeight="1" thickBot="1" x14ac:dyDescent="0.3">
      <c r="A20" s="254"/>
      <c r="B20" s="255"/>
      <c r="C20" s="254"/>
      <c r="D20" s="912"/>
      <c r="E20" s="542" t="s">
        <v>1505</v>
      </c>
      <c r="F20" s="929" t="s">
        <v>1516</v>
      </c>
      <c r="G20" s="930" t="s">
        <v>1517</v>
      </c>
      <c r="H20" s="937" t="s">
        <v>210</v>
      </c>
      <c r="I20" s="306" t="s">
        <v>1508</v>
      </c>
      <c r="J20" s="760">
        <v>44986</v>
      </c>
      <c r="K20" s="760">
        <v>45169</v>
      </c>
      <c r="L20" s="261" t="s">
        <v>1526</v>
      </c>
      <c r="M20" s="931" t="s">
        <v>1532</v>
      </c>
      <c r="N20" s="932" t="s">
        <v>1536</v>
      </c>
      <c r="O20" s="933">
        <v>1</v>
      </c>
      <c r="P20" s="917" t="s">
        <v>102</v>
      </c>
      <c r="Q20" s="944"/>
      <c r="R20" s="919"/>
      <c r="S20" s="920"/>
      <c r="U20" s="928"/>
    </row>
    <row r="21" spans="1:21" s="676" customFormat="1" ht="16.5" thickBot="1" x14ac:dyDescent="0.3">
      <c r="A21" s="718"/>
      <c r="B21" s="719"/>
      <c r="C21" s="719"/>
      <c r="D21" s="719"/>
      <c r="E21" s="719"/>
      <c r="F21" s="719"/>
      <c r="G21" s="719"/>
      <c r="H21" s="719"/>
      <c r="I21" s="719"/>
      <c r="J21" s="719"/>
      <c r="K21" s="719"/>
      <c r="L21" s="719"/>
      <c r="M21" s="719"/>
      <c r="N21" s="719"/>
      <c r="O21" s="719"/>
      <c r="P21" s="935"/>
      <c r="Q21" s="719"/>
      <c r="R21" s="720"/>
      <c r="S21" s="920"/>
      <c r="U21" s="928"/>
    </row>
    <row r="22" spans="1:21" s="676" customFormat="1" ht="409.5" customHeight="1" x14ac:dyDescent="0.25">
      <c r="A22" s="254" t="s">
        <v>40</v>
      </c>
      <c r="B22" s="255" t="s">
        <v>1523</v>
      </c>
      <c r="C22" s="254">
        <v>5</v>
      </c>
      <c r="D22" s="912" t="s">
        <v>1537</v>
      </c>
      <c r="E22" s="913" t="s">
        <v>1538</v>
      </c>
      <c r="F22" s="913" t="s">
        <v>1539</v>
      </c>
      <c r="G22" s="945">
        <v>3</v>
      </c>
      <c r="H22" s="516" t="s">
        <v>945</v>
      </c>
      <c r="I22" s="946" t="s">
        <v>1508</v>
      </c>
      <c r="J22" s="947">
        <v>44986</v>
      </c>
      <c r="K22" s="947">
        <v>45169</v>
      </c>
      <c r="L22" s="261" t="s">
        <v>1526</v>
      </c>
      <c r="M22" s="261" t="s">
        <v>1540</v>
      </c>
      <c r="N22" s="915" t="s">
        <v>1541</v>
      </c>
      <c r="O22" s="916">
        <v>1</v>
      </c>
      <c r="P22" s="917" t="s">
        <v>102</v>
      </c>
      <c r="Q22" s="927" t="s">
        <v>1542</v>
      </c>
      <c r="R22" s="919" t="s">
        <v>2</v>
      </c>
      <c r="S22" s="948"/>
      <c r="U22" s="928"/>
    </row>
    <row r="23" spans="1:21" s="676" customFormat="1" ht="264.75" customHeight="1" x14ac:dyDescent="0.25">
      <c r="A23" s="254"/>
      <c r="B23" s="255"/>
      <c r="C23" s="254"/>
      <c r="D23" s="912"/>
      <c r="E23" s="922" t="s">
        <v>1538</v>
      </c>
      <c r="F23" s="922" t="s">
        <v>1543</v>
      </c>
      <c r="G23" s="923">
        <v>164</v>
      </c>
      <c r="H23" s="306" t="s">
        <v>945</v>
      </c>
      <c r="I23" s="288" t="s">
        <v>1508</v>
      </c>
      <c r="J23" s="702">
        <v>44986</v>
      </c>
      <c r="K23" s="702">
        <v>45169</v>
      </c>
      <c r="L23" s="261" t="s">
        <v>1526</v>
      </c>
      <c r="M23" s="283" t="s">
        <v>1540</v>
      </c>
      <c r="N23" s="949" t="s">
        <v>1544</v>
      </c>
      <c r="O23" s="926">
        <v>1</v>
      </c>
      <c r="P23" s="917" t="s">
        <v>102</v>
      </c>
      <c r="Q23" s="927"/>
      <c r="R23" s="919"/>
      <c r="S23" s="948"/>
      <c r="U23" s="928"/>
    </row>
    <row r="24" spans="1:21" s="676" customFormat="1" ht="230.25" customHeight="1" thickBot="1" x14ac:dyDescent="0.3">
      <c r="A24" s="254"/>
      <c r="B24" s="255"/>
      <c r="C24" s="254"/>
      <c r="D24" s="912"/>
      <c r="E24" s="929" t="s">
        <v>1538</v>
      </c>
      <c r="F24" s="929" t="s">
        <v>1545</v>
      </c>
      <c r="G24" s="930" t="s">
        <v>1546</v>
      </c>
      <c r="H24" s="306" t="s">
        <v>945</v>
      </c>
      <c r="I24" s="515" t="s">
        <v>1508</v>
      </c>
      <c r="J24" s="716">
        <v>44986</v>
      </c>
      <c r="K24" s="760">
        <v>45169</v>
      </c>
      <c r="L24" s="261" t="s">
        <v>1526</v>
      </c>
      <c r="M24" s="931" t="s">
        <v>1540</v>
      </c>
      <c r="N24" s="950" t="s">
        <v>1547</v>
      </c>
      <c r="O24" s="933">
        <v>1</v>
      </c>
      <c r="P24" s="917" t="s">
        <v>102</v>
      </c>
      <c r="Q24" s="927"/>
      <c r="R24" s="919"/>
      <c r="S24" s="948"/>
      <c r="U24" s="928"/>
    </row>
    <row r="25" spans="1:21" s="676" customFormat="1" ht="16.5" thickBot="1" x14ac:dyDescent="0.3">
      <c r="A25" s="718"/>
      <c r="B25" s="719"/>
      <c r="C25" s="719"/>
      <c r="D25" s="719"/>
      <c r="E25" s="719"/>
      <c r="F25" s="719"/>
      <c r="G25" s="719"/>
      <c r="H25" s="719"/>
      <c r="I25" s="719"/>
      <c r="J25" s="719"/>
      <c r="K25" s="719"/>
      <c r="L25" s="719"/>
      <c r="M25" s="719"/>
      <c r="N25" s="719"/>
      <c r="O25" s="719"/>
      <c r="P25" s="951"/>
      <c r="Q25" s="719"/>
      <c r="R25" s="720"/>
      <c r="S25" s="948"/>
      <c r="U25" s="928"/>
    </row>
    <row r="26" spans="1:21" s="676" customFormat="1" ht="174.75" customHeight="1" thickBot="1" x14ac:dyDescent="0.3">
      <c r="A26" s="952" t="s">
        <v>40</v>
      </c>
      <c r="B26" s="516" t="s">
        <v>1523</v>
      </c>
      <c r="C26" s="551">
        <v>6</v>
      </c>
      <c r="D26" s="938" t="s">
        <v>1548</v>
      </c>
      <c r="E26" s="953" t="s">
        <v>1549</v>
      </c>
      <c r="F26" s="938" t="s">
        <v>1550</v>
      </c>
      <c r="G26" s="938" t="s">
        <v>1551</v>
      </c>
      <c r="H26" s="946" t="s">
        <v>210</v>
      </c>
      <c r="I26" s="549" t="s">
        <v>1508</v>
      </c>
      <c r="J26" s="914">
        <v>43334</v>
      </c>
      <c r="K26" s="914">
        <v>43395</v>
      </c>
      <c r="L26" s="914">
        <v>43676</v>
      </c>
      <c r="M26" s="549" t="s">
        <v>523</v>
      </c>
      <c r="N26" s="549" t="s">
        <v>1552</v>
      </c>
      <c r="O26" s="954">
        <v>1</v>
      </c>
      <c r="P26" s="955" t="s">
        <v>102</v>
      </c>
      <c r="Q26" s="956" t="s">
        <v>1553</v>
      </c>
      <c r="R26" s="210" t="s">
        <v>2</v>
      </c>
      <c r="S26" s="948"/>
      <c r="U26" s="928"/>
    </row>
    <row r="27" spans="1:21" s="676" customFormat="1" ht="16.5" thickBot="1" x14ac:dyDescent="0.3">
      <c r="A27" s="718"/>
      <c r="B27" s="719"/>
      <c r="C27" s="719"/>
      <c r="D27" s="719"/>
      <c r="E27" s="719"/>
      <c r="F27" s="719"/>
      <c r="G27" s="719"/>
      <c r="H27" s="719"/>
      <c r="I27" s="719"/>
      <c r="J27" s="719"/>
      <c r="K27" s="719"/>
      <c r="L27" s="719"/>
      <c r="M27" s="719"/>
      <c r="N27" s="719"/>
      <c r="O27" s="719"/>
      <c r="P27" s="719"/>
      <c r="Q27" s="719"/>
      <c r="R27" s="720"/>
      <c r="S27" s="948"/>
      <c r="U27" s="928"/>
    </row>
    <row r="28" spans="1:21" s="676" customFormat="1" ht="146.25" customHeight="1" x14ac:dyDescent="0.25">
      <c r="A28" s="254" t="s">
        <v>40</v>
      </c>
      <c r="B28" s="255" t="s">
        <v>1503</v>
      </c>
      <c r="C28" s="254">
        <v>7</v>
      </c>
      <c r="D28" s="912" t="s">
        <v>1554</v>
      </c>
      <c r="E28" s="953" t="s">
        <v>1555</v>
      </c>
      <c r="F28" s="913" t="s">
        <v>1556</v>
      </c>
      <c r="G28" s="913" t="s">
        <v>1557</v>
      </c>
      <c r="H28" s="945" t="s">
        <v>210</v>
      </c>
      <c r="I28" s="528" t="s">
        <v>1508</v>
      </c>
      <c r="J28" s="723">
        <v>43334</v>
      </c>
      <c r="K28" s="802">
        <v>43395</v>
      </c>
      <c r="L28" s="802">
        <v>43676</v>
      </c>
      <c r="M28" s="528" t="s">
        <v>523</v>
      </c>
      <c r="N28" s="258" t="s">
        <v>1558</v>
      </c>
      <c r="O28" s="916">
        <v>1</v>
      </c>
      <c r="P28" s="955" t="s">
        <v>102</v>
      </c>
      <c r="Q28" s="957" t="s">
        <v>1559</v>
      </c>
      <c r="R28" s="384" t="s">
        <v>2</v>
      </c>
      <c r="S28" s="948"/>
      <c r="U28" s="928"/>
    </row>
    <row r="29" spans="1:21" s="676" customFormat="1" ht="161.25" customHeight="1" thickBot="1" x14ac:dyDescent="0.3">
      <c r="A29" s="254"/>
      <c r="B29" s="255"/>
      <c r="C29" s="254"/>
      <c r="D29" s="912"/>
      <c r="E29" s="958" t="s">
        <v>1555</v>
      </c>
      <c r="F29" s="929" t="s">
        <v>1560</v>
      </c>
      <c r="G29" s="929" t="s">
        <v>1561</v>
      </c>
      <c r="H29" s="937" t="s">
        <v>210</v>
      </c>
      <c r="I29" s="515" t="s">
        <v>1508</v>
      </c>
      <c r="J29" s="716">
        <v>43334</v>
      </c>
      <c r="K29" s="760">
        <v>43395</v>
      </c>
      <c r="L29" s="914">
        <v>43676</v>
      </c>
      <c r="M29" s="515" t="s">
        <v>523</v>
      </c>
      <c r="N29" s="515" t="s">
        <v>1562</v>
      </c>
      <c r="O29" s="933">
        <v>1</v>
      </c>
      <c r="P29" s="955" t="s">
        <v>102</v>
      </c>
      <c r="Q29" s="959" t="s">
        <v>1559</v>
      </c>
      <c r="R29" s="384"/>
      <c r="S29" s="948"/>
      <c r="U29" s="928"/>
    </row>
    <row r="30" spans="1:21" s="676" customFormat="1" ht="16.5" thickBot="1" x14ac:dyDescent="0.3">
      <c r="A30" s="718"/>
      <c r="B30" s="719"/>
      <c r="C30" s="719"/>
      <c r="D30" s="719"/>
      <c r="E30" s="719"/>
      <c r="F30" s="719"/>
      <c r="G30" s="719"/>
      <c r="H30" s="719"/>
      <c r="I30" s="719"/>
      <c r="J30" s="719"/>
      <c r="K30" s="719"/>
      <c r="L30" s="719"/>
      <c r="M30" s="719"/>
      <c r="N30" s="719"/>
      <c r="O30" s="719"/>
      <c r="P30" s="719"/>
      <c r="Q30" s="719"/>
      <c r="R30" s="720"/>
      <c r="S30" s="948"/>
      <c r="U30" s="928"/>
    </row>
    <row r="31" spans="1:21" s="676" customFormat="1" ht="260.25" customHeight="1" x14ac:dyDescent="0.25">
      <c r="A31" s="254" t="s">
        <v>40</v>
      </c>
      <c r="B31" s="255" t="s">
        <v>1503</v>
      </c>
      <c r="C31" s="254">
        <v>8</v>
      </c>
      <c r="D31" s="912" t="s">
        <v>1563</v>
      </c>
      <c r="E31" s="953" t="s">
        <v>1564</v>
      </c>
      <c r="F31" s="913" t="s">
        <v>1565</v>
      </c>
      <c r="G31" s="913" t="s">
        <v>1566</v>
      </c>
      <c r="H31" s="945" t="s">
        <v>210</v>
      </c>
      <c r="I31" s="528" t="s">
        <v>1508</v>
      </c>
      <c r="J31" s="723">
        <v>43334</v>
      </c>
      <c r="K31" s="802">
        <v>43419</v>
      </c>
      <c r="L31" s="802">
        <v>43676</v>
      </c>
      <c r="M31" s="528" t="s">
        <v>523</v>
      </c>
      <c r="N31" s="258" t="s">
        <v>1567</v>
      </c>
      <c r="O31" s="916">
        <v>1</v>
      </c>
      <c r="P31" s="955" t="s">
        <v>102</v>
      </c>
      <c r="Q31" s="960" t="s">
        <v>1568</v>
      </c>
      <c r="R31" s="384" t="s">
        <v>2</v>
      </c>
      <c r="S31" s="948"/>
      <c r="U31" s="928"/>
    </row>
    <row r="32" spans="1:21" s="676" customFormat="1" ht="146.25" customHeight="1" thickBot="1" x14ac:dyDescent="0.3">
      <c r="A32" s="254"/>
      <c r="B32" s="255"/>
      <c r="C32" s="254"/>
      <c r="D32" s="912"/>
      <c r="E32" s="958" t="s">
        <v>1564</v>
      </c>
      <c r="F32" s="929" t="s">
        <v>1569</v>
      </c>
      <c r="G32" s="929" t="s">
        <v>1570</v>
      </c>
      <c r="H32" s="937" t="s">
        <v>210</v>
      </c>
      <c r="I32" s="515" t="s">
        <v>1508</v>
      </c>
      <c r="J32" s="716">
        <v>43334</v>
      </c>
      <c r="K32" s="760">
        <v>43419</v>
      </c>
      <c r="L32" s="914">
        <v>43915</v>
      </c>
      <c r="M32" s="515" t="s">
        <v>528</v>
      </c>
      <c r="N32" s="542" t="s">
        <v>1571</v>
      </c>
      <c r="O32" s="933">
        <v>1</v>
      </c>
      <c r="P32" s="955" t="s">
        <v>102</v>
      </c>
      <c r="Q32" s="961" t="s">
        <v>1572</v>
      </c>
      <c r="R32" s="384"/>
      <c r="S32" s="948"/>
      <c r="U32" s="928"/>
    </row>
    <row r="33" spans="1:21" s="676" customFormat="1" ht="23.25" customHeight="1" thickBot="1" x14ac:dyDescent="0.3">
      <c r="A33" s="962"/>
      <c r="B33" s="963"/>
      <c r="C33" s="963"/>
      <c r="D33" s="963"/>
      <c r="E33" s="963"/>
      <c r="F33" s="963"/>
      <c r="G33" s="963"/>
      <c r="H33" s="963"/>
      <c r="I33" s="963"/>
      <c r="J33" s="963"/>
      <c r="K33" s="963"/>
      <c r="L33" s="963"/>
      <c r="M33" s="963"/>
      <c r="N33" s="963"/>
      <c r="O33" s="963"/>
      <c r="P33" s="963"/>
      <c r="Q33" s="963"/>
      <c r="R33" s="964"/>
      <c r="S33" s="948"/>
      <c r="U33" s="928"/>
    </row>
    <row r="34" spans="1:21" s="676" customFormat="1" ht="36" customHeight="1" thickBot="1" x14ac:dyDescent="0.3">
      <c r="A34" s="295" t="s">
        <v>1573</v>
      </c>
      <c r="B34" s="296"/>
      <c r="C34" s="296"/>
      <c r="D34" s="296"/>
      <c r="E34" s="296"/>
      <c r="F34" s="296"/>
      <c r="G34" s="296"/>
      <c r="H34" s="296"/>
      <c r="I34" s="296"/>
      <c r="J34" s="296"/>
      <c r="K34" s="296"/>
      <c r="L34" s="296"/>
      <c r="M34" s="296"/>
      <c r="N34" s="296"/>
      <c r="O34" s="296"/>
      <c r="P34" s="965"/>
      <c r="Q34" s="296"/>
      <c r="R34" s="297"/>
      <c r="S34" s="948"/>
      <c r="U34" s="928"/>
    </row>
    <row r="35" spans="1:21" s="676" customFormat="1" ht="348.75" customHeight="1" x14ac:dyDescent="0.25">
      <c r="A35" s="254" t="s">
        <v>41</v>
      </c>
      <c r="B35" s="255" t="s">
        <v>1574</v>
      </c>
      <c r="C35" s="254">
        <v>1</v>
      </c>
      <c r="D35" s="912" t="s">
        <v>1575</v>
      </c>
      <c r="E35" s="938" t="s">
        <v>1505</v>
      </c>
      <c r="F35" s="913" t="s">
        <v>1506</v>
      </c>
      <c r="G35" s="913" t="s">
        <v>1507</v>
      </c>
      <c r="H35" s="591" t="s">
        <v>945</v>
      </c>
      <c r="I35" s="258" t="s">
        <v>1508</v>
      </c>
      <c r="J35" s="966">
        <v>44986</v>
      </c>
      <c r="K35" s="966">
        <v>45169</v>
      </c>
      <c r="L35" s="261" t="s">
        <v>1576</v>
      </c>
      <c r="M35" s="261" t="s">
        <v>1540</v>
      </c>
      <c r="N35" s="915" t="s">
        <v>1577</v>
      </c>
      <c r="O35" s="916">
        <v>1</v>
      </c>
      <c r="P35" s="917" t="s">
        <v>102</v>
      </c>
      <c r="Q35" s="918" t="s">
        <v>1578</v>
      </c>
      <c r="R35" s="967" t="s">
        <v>2</v>
      </c>
      <c r="S35" s="948"/>
      <c r="U35" s="928"/>
    </row>
    <row r="36" spans="1:21" s="676" customFormat="1" ht="276.60000000000002" customHeight="1" x14ac:dyDescent="0.25">
      <c r="A36" s="254"/>
      <c r="B36" s="255"/>
      <c r="C36" s="254"/>
      <c r="D36" s="912"/>
      <c r="E36" s="929" t="s">
        <v>1505</v>
      </c>
      <c r="F36" s="542" t="s">
        <v>1513</v>
      </c>
      <c r="G36" s="571" t="s">
        <v>1514</v>
      </c>
      <c r="H36" s="924" t="s">
        <v>210</v>
      </c>
      <c r="I36" s="301" t="s">
        <v>1508</v>
      </c>
      <c r="J36" s="968">
        <v>44986</v>
      </c>
      <c r="K36" s="968">
        <v>45169</v>
      </c>
      <c r="L36" s="261" t="s">
        <v>1576</v>
      </c>
      <c r="M36" s="283" t="s">
        <v>1540</v>
      </c>
      <c r="N36" s="925" t="s">
        <v>1579</v>
      </c>
      <c r="O36" s="926">
        <v>1</v>
      </c>
      <c r="P36" s="917" t="s">
        <v>102</v>
      </c>
      <c r="Q36" s="927"/>
      <c r="R36" s="967"/>
      <c r="S36" s="948"/>
      <c r="U36" s="928"/>
    </row>
    <row r="37" spans="1:21" s="676" customFormat="1" ht="270" customHeight="1" thickBot="1" x14ac:dyDescent="0.3">
      <c r="A37" s="254"/>
      <c r="B37" s="255"/>
      <c r="C37" s="254"/>
      <c r="D37" s="912"/>
      <c r="E37" s="929" t="s">
        <v>1505</v>
      </c>
      <c r="F37" s="542" t="s">
        <v>1516</v>
      </c>
      <c r="G37" s="433" t="s">
        <v>1517</v>
      </c>
      <c r="H37" s="937" t="s">
        <v>210</v>
      </c>
      <c r="I37" s="542" t="s">
        <v>1508</v>
      </c>
      <c r="J37" s="969">
        <v>44986</v>
      </c>
      <c r="K37" s="969">
        <v>45169</v>
      </c>
      <c r="L37" s="261" t="s">
        <v>1576</v>
      </c>
      <c r="M37" s="931" t="s">
        <v>1540</v>
      </c>
      <c r="N37" s="932" t="s">
        <v>1580</v>
      </c>
      <c r="O37" s="933">
        <v>1</v>
      </c>
      <c r="P37" s="917" t="s">
        <v>102</v>
      </c>
      <c r="Q37" s="934"/>
      <c r="R37" s="967"/>
      <c r="S37" s="920"/>
      <c r="U37" s="928"/>
    </row>
    <row r="38" spans="1:21" s="676" customFormat="1" ht="16.5" thickBot="1" x14ac:dyDescent="0.3">
      <c r="A38" s="718"/>
      <c r="B38" s="719"/>
      <c r="C38" s="719"/>
      <c r="D38" s="719"/>
      <c r="E38" s="719"/>
      <c r="F38" s="719"/>
      <c r="G38" s="719"/>
      <c r="H38" s="719"/>
      <c r="I38" s="719"/>
      <c r="J38" s="719"/>
      <c r="K38" s="719"/>
      <c r="L38" s="719"/>
      <c r="M38" s="719"/>
      <c r="N38" s="719"/>
      <c r="O38" s="719"/>
      <c r="P38" s="935"/>
      <c r="Q38" s="719"/>
      <c r="R38" s="720"/>
      <c r="S38" s="920"/>
      <c r="U38" s="928"/>
    </row>
    <row r="39" spans="1:21" s="676" customFormat="1" ht="174.75" customHeight="1" x14ac:dyDescent="0.25">
      <c r="A39" s="254" t="s">
        <v>41</v>
      </c>
      <c r="B39" s="255" t="s">
        <v>1574</v>
      </c>
      <c r="C39" s="254">
        <v>2</v>
      </c>
      <c r="D39" s="912" t="s">
        <v>1581</v>
      </c>
      <c r="E39" s="913" t="s">
        <v>1582</v>
      </c>
      <c r="F39" s="913" t="s">
        <v>1583</v>
      </c>
      <c r="G39" s="913" t="s">
        <v>1584</v>
      </c>
      <c r="H39" s="516" t="s">
        <v>945</v>
      </c>
      <c r="I39" s="258" t="s">
        <v>1508</v>
      </c>
      <c r="J39" s="802">
        <v>44326</v>
      </c>
      <c r="K39" s="802">
        <v>44408</v>
      </c>
      <c r="L39" s="261" t="s">
        <v>1585</v>
      </c>
      <c r="M39" s="261" t="s">
        <v>1586</v>
      </c>
      <c r="N39" s="970" t="s">
        <v>1587</v>
      </c>
      <c r="O39" s="916">
        <v>1</v>
      </c>
      <c r="P39" s="917" t="s">
        <v>102</v>
      </c>
      <c r="Q39" s="971" t="s">
        <v>1588</v>
      </c>
      <c r="R39" s="415" t="s">
        <v>2</v>
      </c>
      <c r="S39" s="920"/>
      <c r="U39" s="928"/>
    </row>
    <row r="40" spans="1:21" s="676" customFormat="1" ht="293.25" customHeight="1" x14ac:dyDescent="0.25">
      <c r="A40" s="254"/>
      <c r="B40" s="255"/>
      <c r="C40" s="254"/>
      <c r="D40" s="912"/>
      <c r="E40" s="922" t="s">
        <v>1589</v>
      </c>
      <c r="F40" s="922" t="s">
        <v>1590</v>
      </c>
      <c r="G40" s="922" t="s">
        <v>1591</v>
      </c>
      <c r="H40" s="306" t="s">
        <v>945</v>
      </c>
      <c r="I40" s="301" t="s">
        <v>1508</v>
      </c>
      <c r="J40" s="702">
        <v>44326</v>
      </c>
      <c r="K40" s="702">
        <v>44347</v>
      </c>
      <c r="L40" s="283" t="s">
        <v>1592</v>
      </c>
      <c r="M40" s="283" t="s">
        <v>1593</v>
      </c>
      <c r="N40" s="925" t="s">
        <v>1594</v>
      </c>
      <c r="O40" s="926">
        <v>1</v>
      </c>
      <c r="P40" s="917" t="s">
        <v>102</v>
      </c>
      <c r="Q40" s="972"/>
      <c r="R40" s="415"/>
      <c r="S40" s="948"/>
      <c r="U40" s="928"/>
    </row>
    <row r="41" spans="1:21" s="676" customFormat="1" ht="409.5" customHeight="1" x14ac:dyDescent="0.25">
      <c r="A41" s="254"/>
      <c r="B41" s="255"/>
      <c r="C41" s="254"/>
      <c r="D41" s="912"/>
      <c r="E41" s="922" t="s">
        <v>1595</v>
      </c>
      <c r="F41" s="922" t="s">
        <v>1596</v>
      </c>
      <c r="G41" s="922" t="s">
        <v>1597</v>
      </c>
      <c r="H41" s="924" t="s">
        <v>210</v>
      </c>
      <c r="I41" s="301" t="s">
        <v>1508</v>
      </c>
      <c r="J41" s="702">
        <v>44326</v>
      </c>
      <c r="K41" s="702">
        <v>44804</v>
      </c>
      <c r="L41" s="283" t="s">
        <v>1598</v>
      </c>
      <c r="M41" s="283" t="s">
        <v>1593</v>
      </c>
      <c r="N41" s="925" t="s">
        <v>1599</v>
      </c>
      <c r="O41" s="926">
        <v>1</v>
      </c>
      <c r="P41" s="917" t="s">
        <v>102</v>
      </c>
      <c r="Q41" s="972"/>
      <c r="R41" s="415"/>
      <c r="S41" s="920"/>
      <c r="U41" s="928"/>
    </row>
    <row r="42" spans="1:21" s="676" customFormat="1" ht="357" customHeight="1" thickBot="1" x14ac:dyDescent="0.3">
      <c r="A42" s="254"/>
      <c r="B42" s="255"/>
      <c r="C42" s="254"/>
      <c r="D42" s="912"/>
      <c r="E42" s="929" t="s">
        <v>1595</v>
      </c>
      <c r="F42" s="929" t="s">
        <v>1600</v>
      </c>
      <c r="G42" s="929" t="s">
        <v>1601</v>
      </c>
      <c r="H42" s="937" t="s">
        <v>1602</v>
      </c>
      <c r="I42" s="542" t="s">
        <v>1508</v>
      </c>
      <c r="J42" s="760">
        <v>44326</v>
      </c>
      <c r="K42" s="760">
        <v>44408</v>
      </c>
      <c r="L42" s="283" t="s">
        <v>1598</v>
      </c>
      <c r="M42" s="283" t="s">
        <v>1593</v>
      </c>
      <c r="N42" s="542" t="s">
        <v>1603</v>
      </c>
      <c r="O42" s="933">
        <v>1</v>
      </c>
      <c r="P42" s="917" t="s">
        <v>102</v>
      </c>
      <c r="Q42" s="973"/>
      <c r="R42" s="415"/>
      <c r="S42" s="920"/>
      <c r="U42" s="928"/>
    </row>
    <row r="43" spans="1:21" s="676" customFormat="1" ht="16.5" thickBot="1" x14ac:dyDescent="0.3">
      <c r="A43" s="718"/>
      <c r="B43" s="719"/>
      <c r="C43" s="719"/>
      <c r="D43" s="719"/>
      <c r="E43" s="719"/>
      <c r="F43" s="719"/>
      <c r="G43" s="719"/>
      <c r="H43" s="719"/>
      <c r="I43" s="719"/>
      <c r="J43" s="719"/>
      <c r="K43" s="719"/>
      <c r="L43" s="719"/>
      <c r="M43" s="719"/>
      <c r="N43" s="719"/>
      <c r="O43" s="719"/>
      <c r="P43" s="935"/>
      <c r="Q43" s="719"/>
      <c r="R43" s="720"/>
      <c r="S43" s="920"/>
      <c r="U43" s="928"/>
    </row>
    <row r="44" spans="1:21" s="676" customFormat="1" ht="309.60000000000002" customHeight="1" x14ac:dyDescent="0.25">
      <c r="A44" s="254" t="s">
        <v>41</v>
      </c>
      <c r="B44" s="255" t="s">
        <v>1574</v>
      </c>
      <c r="C44" s="254">
        <v>3</v>
      </c>
      <c r="D44" s="912" t="s">
        <v>1604</v>
      </c>
      <c r="E44" s="913" t="s">
        <v>1605</v>
      </c>
      <c r="F44" s="913" t="s">
        <v>1606</v>
      </c>
      <c r="G44" s="974" t="s">
        <v>1607</v>
      </c>
      <c r="H44" s="945" t="s">
        <v>210</v>
      </c>
      <c r="I44" s="946" t="s">
        <v>1508</v>
      </c>
      <c r="J44" s="947">
        <v>44326</v>
      </c>
      <c r="K44" s="947">
        <v>44561</v>
      </c>
      <c r="L44" s="261" t="s">
        <v>1608</v>
      </c>
      <c r="M44" s="261" t="s">
        <v>1593</v>
      </c>
      <c r="N44" s="975" t="s">
        <v>1609</v>
      </c>
      <c r="O44" s="916">
        <v>1</v>
      </c>
      <c r="P44" s="917" t="s">
        <v>200</v>
      </c>
      <c r="Q44" s="976" t="s">
        <v>1610</v>
      </c>
      <c r="R44" s="254" t="s">
        <v>1</v>
      </c>
      <c r="S44" s="948"/>
      <c r="U44" s="928"/>
    </row>
    <row r="45" spans="1:21" s="676" customFormat="1" ht="306" customHeight="1" x14ac:dyDescent="0.25">
      <c r="A45" s="254"/>
      <c r="B45" s="255"/>
      <c r="C45" s="254"/>
      <c r="D45" s="912"/>
      <c r="E45" s="977" t="s">
        <v>1605</v>
      </c>
      <c r="F45" s="300" t="s">
        <v>1611</v>
      </c>
      <c r="G45" s="299" t="s">
        <v>1612</v>
      </c>
      <c r="H45" s="299" t="s">
        <v>945</v>
      </c>
      <c r="I45" s="299" t="s">
        <v>1508</v>
      </c>
      <c r="J45" s="978">
        <v>44326</v>
      </c>
      <c r="K45" s="978">
        <v>44865</v>
      </c>
      <c r="L45" s="611" t="s">
        <v>1613</v>
      </c>
      <c r="M45" s="611" t="s">
        <v>1614</v>
      </c>
      <c r="N45" s="979" t="s">
        <v>1615</v>
      </c>
      <c r="O45" s="980">
        <v>1</v>
      </c>
      <c r="P45" s="981" t="s">
        <v>200</v>
      </c>
      <c r="Q45" s="982" t="s">
        <v>1616</v>
      </c>
      <c r="R45" s="254"/>
      <c r="S45" s="948"/>
      <c r="U45" s="928"/>
    </row>
    <row r="46" spans="1:21" s="676" customFormat="1" ht="365.25" customHeight="1" thickBot="1" x14ac:dyDescent="0.3">
      <c r="A46" s="254"/>
      <c r="B46" s="255"/>
      <c r="C46" s="254"/>
      <c r="D46" s="912"/>
      <c r="E46" s="912"/>
      <c r="F46" s="256"/>
      <c r="G46" s="255"/>
      <c r="H46" s="255"/>
      <c r="I46" s="255"/>
      <c r="J46" s="983"/>
      <c r="K46" s="983"/>
      <c r="L46" s="617"/>
      <c r="M46" s="617"/>
      <c r="N46" s="984" t="s">
        <v>1617</v>
      </c>
      <c r="O46" s="985"/>
      <c r="P46" s="981"/>
      <c r="Q46" s="986"/>
      <c r="R46" s="254"/>
      <c r="S46" s="920"/>
      <c r="U46" s="928"/>
    </row>
    <row r="47" spans="1:21" s="676" customFormat="1" ht="16.5" thickBot="1" x14ac:dyDescent="0.3">
      <c r="A47" s="718"/>
      <c r="B47" s="719"/>
      <c r="C47" s="719"/>
      <c r="D47" s="719"/>
      <c r="E47" s="719"/>
      <c r="F47" s="719"/>
      <c r="G47" s="719"/>
      <c r="H47" s="719"/>
      <c r="I47" s="719"/>
      <c r="J47" s="719"/>
      <c r="K47" s="719"/>
      <c r="L47" s="719"/>
      <c r="M47" s="719"/>
      <c r="N47" s="719"/>
      <c r="O47" s="719"/>
      <c r="P47" s="935"/>
      <c r="Q47" s="719"/>
      <c r="R47" s="720"/>
      <c r="S47" s="920"/>
      <c r="U47" s="928"/>
    </row>
    <row r="48" spans="1:21" s="676" customFormat="1" ht="355.5" customHeight="1" x14ac:dyDescent="0.25">
      <c r="A48" s="254" t="s">
        <v>41</v>
      </c>
      <c r="B48" s="255" t="s">
        <v>1574</v>
      </c>
      <c r="C48" s="254">
        <v>4</v>
      </c>
      <c r="D48" s="912" t="s">
        <v>1618</v>
      </c>
      <c r="E48" s="913" t="s">
        <v>1538</v>
      </c>
      <c r="F48" s="913" t="s">
        <v>1539</v>
      </c>
      <c r="G48" s="945">
        <v>3</v>
      </c>
      <c r="H48" s="945" t="s">
        <v>945</v>
      </c>
      <c r="I48" s="946" t="s">
        <v>1508</v>
      </c>
      <c r="J48" s="947">
        <v>44986</v>
      </c>
      <c r="K48" s="947">
        <v>45169</v>
      </c>
      <c r="L48" s="261" t="s">
        <v>1619</v>
      </c>
      <c r="M48" s="931" t="s">
        <v>1540</v>
      </c>
      <c r="N48" s="970" t="s">
        <v>1620</v>
      </c>
      <c r="O48" s="916">
        <v>1</v>
      </c>
      <c r="P48" s="917" t="s">
        <v>102</v>
      </c>
      <c r="Q48" s="987" t="s">
        <v>1621</v>
      </c>
      <c r="R48" s="988" t="s">
        <v>2</v>
      </c>
      <c r="S48" s="948"/>
      <c r="U48" s="928"/>
    </row>
    <row r="49" spans="1:21" s="676" customFormat="1" ht="159" customHeight="1" x14ac:dyDescent="0.25">
      <c r="A49" s="254"/>
      <c r="B49" s="255"/>
      <c r="C49" s="254"/>
      <c r="D49" s="912"/>
      <c r="E49" s="922" t="s">
        <v>1538</v>
      </c>
      <c r="F49" s="922" t="s">
        <v>1543</v>
      </c>
      <c r="G49" s="923">
        <v>164</v>
      </c>
      <c r="H49" s="924" t="s">
        <v>945</v>
      </c>
      <c r="I49" s="288" t="s">
        <v>1508</v>
      </c>
      <c r="J49" s="702">
        <v>44986</v>
      </c>
      <c r="K49" s="702">
        <v>45169</v>
      </c>
      <c r="L49" s="283" t="s">
        <v>1619</v>
      </c>
      <c r="M49" s="931" t="s">
        <v>1540</v>
      </c>
      <c r="N49" s="979" t="s">
        <v>1622</v>
      </c>
      <c r="O49" s="926">
        <v>1</v>
      </c>
      <c r="P49" s="917" t="s">
        <v>102</v>
      </c>
      <c r="Q49" s="987"/>
      <c r="R49" s="988"/>
      <c r="S49" s="948"/>
      <c r="U49" s="928"/>
    </row>
    <row r="50" spans="1:21" s="676" customFormat="1" ht="169.5" customHeight="1" thickBot="1" x14ac:dyDescent="0.3">
      <c r="A50" s="254"/>
      <c r="B50" s="255"/>
      <c r="C50" s="254"/>
      <c r="D50" s="912"/>
      <c r="E50" s="929" t="s">
        <v>1538</v>
      </c>
      <c r="F50" s="929" t="s">
        <v>1545</v>
      </c>
      <c r="G50" s="930" t="s">
        <v>1546</v>
      </c>
      <c r="H50" s="937" t="s">
        <v>945</v>
      </c>
      <c r="I50" s="515" t="s">
        <v>1508</v>
      </c>
      <c r="J50" s="716">
        <v>44986</v>
      </c>
      <c r="K50" s="760">
        <v>45169</v>
      </c>
      <c r="L50" s="931" t="s">
        <v>1619</v>
      </c>
      <c r="M50" s="931" t="s">
        <v>1540</v>
      </c>
      <c r="N50" s="984" t="s">
        <v>1623</v>
      </c>
      <c r="O50" s="933">
        <v>1</v>
      </c>
      <c r="P50" s="917" t="s">
        <v>102</v>
      </c>
      <c r="Q50" s="987"/>
      <c r="R50" s="988"/>
      <c r="S50" s="948"/>
      <c r="U50" s="928"/>
    </row>
    <row r="51" spans="1:21" s="676" customFormat="1" ht="16.5" thickBot="1" x14ac:dyDescent="0.3">
      <c r="A51" s="718"/>
      <c r="B51" s="719"/>
      <c r="C51" s="719"/>
      <c r="D51" s="719"/>
      <c r="E51" s="719"/>
      <c r="F51" s="719"/>
      <c r="G51" s="719"/>
      <c r="H51" s="719"/>
      <c r="I51" s="719"/>
      <c r="J51" s="719"/>
      <c r="K51" s="719"/>
      <c r="L51" s="719"/>
      <c r="M51" s="719"/>
      <c r="N51" s="719"/>
      <c r="O51" s="719"/>
      <c r="P51" s="935"/>
      <c r="Q51" s="719"/>
      <c r="R51" s="720"/>
      <c r="S51" s="948"/>
      <c r="U51" s="928"/>
    </row>
    <row r="52" spans="1:21" s="676" customFormat="1" ht="309" customHeight="1" x14ac:dyDescent="0.25">
      <c r="A52" s="254" t="s">
        <v>41</v>
      </c>
      <c r="B52" s="255" t="s">
        <v>1574</v>
      </c>
      <c r="C52" s="254">
        <v>5</v>
      </c>
      <c r="D52" s="912" t="s">
        <v>1624</v>
      </c>
      <c r="E52" s="938" t="s">
        <v>1625</v>
      </c>
      <c r="F52" s="258" t="s">
        <v>1626</v>
      </c>
      <c r="G52" s="258" t="s">
        <v>1627</v>
      </c>
      <c r="H52" s="945" t="s">
        <v>210</v>
      </c>
      <c r="I52" s="945" t="s">
        <v>1628</v>
      </c>
      <c r="J52" s="966">
        <v>44986</v>
      </c>
      <c r="K52" s="966">
        <v>45169</v>
      </c>
      <c r="L52" s="260">
        <v>45090</v>
      </c>
      <c r="M52" s="261" t="s">
        <v>220</v>
      </c>
      <c r="N52" s="989" t="s">
        <v>1629</v>
      </c>
      <c r="O52" s="916">
        <v>1</v>
      </c>
      <c r="P52" s="917" t="s">
        <v>200</v>
      </c>
      <c r="Q52" s="990" t="s">
        <v>1630</v>
      </c>
      <c r="R52" s="254" t="s">
        <v>1</v>
      </c>
      <c r="S52" s="920"/>
      <c r="U52" s="928"/>
    </row>
    <row r="53" spans="1:21" s="676" customFormat="1" ht="252" customHeight="1" thickBot="1" x14ac:dyDescent="0.3">
      <c r="A53" s="254"/>
      <c r="B53" s="255"/>
      <c r="C53" s="254"/>
      <c r="D53" s="912"/>
      <c r="E53" s="929" t="s">
        <v>1631</v>
      </c>
      <c r="F53" s="542" t="s">
        <v>1632</v>
      </c>
      <c r="G53" s="542" t="s">
        <v>1633</v>
      </c>
      <c r="H53" s="571" t="s">
        <v>1602</v>
      </c>
      <c r="I53" s="937" t="s">
        <v>1628</v>
      </c>
      <c r="J53" s="969">
        <v>44986</v>
      </c>
      <c r="K53" s="969">
        <v>45169</v>
      </c>
      <c r="L53" s="931" t="s">
        <v>1619</v>
      </c>
      <c r="M53" s="931" t="s">
        <v>1540</v>
      </c>
      <c r="N53" s="932" t="s">
        <v>1634</v>
      </c>
      <c r="O53" s="933">
        <v>1</v>
      </c>
      <c r="P53" s="917" t="s">
        <v>200</v>
      </c>
      <c r="Q53" s="991"/>
      <c r="R53" s="254"/>
      <c r="S53" s="920"/>
      <c r="U53" s="928"/>
    </row>
    <row r="54" spans="1:21" s="676" customFormat="1" ht="16.5" thickBot="1" x14ac:dyDescent="0.3">
      <c r="A54" s="718"/>
      <c r="B54" s="719"/>
      <c r="C54" s="719"/>
      <c r="D54" s="719"/>
      <c r="E54" s="719"/>
      <c r="F54" s="719"/>
      <c r="G54" s="719"/>
      <c r="H54" s="719"/>
      <c r="I54" s="719"/>
      <c r="J54" s="719"/>
      <c r="K54" s="719"/>
      <c r="L54" s="719"/>
      <c r="M54" s="719"/>
      <c r="N54" s="719"/>
      <c r="O54" s="719"/>
      <c r="P54" s="935"/>
      <c r="Q54" s="719"/>
      <c r="R54" s="720"/>
      <c r="S54" s="920"/>
      <c r="U54" s="928"/>
    </row>
    <row r="55" spans="1:21" s="676" customFormat="1" ht="333" x14ac:dyDescent="0.25">
      <c r="A55" s="254" t="s">
        <v>41</v>
      </c>
      <c r="B55" s="255" t="s">
        <v>1574</v>
      </c>
      <c r="C55" s="254">
        <v>6</v>
      </c>
      <c r="D55" s="912" t="s">
        <v>1635</v>
      </c>
      <c r="E55" s="938" t="s">
        <v>1625</v>
      </c>
      <c r="F55" s="258" t="s">
        <v>1626</v>
      </c>
      <c r="G55" s="596" t="s">
        <v>1627</v>
      </c>
      <c r="H55" s="516" t="s">
        <v>1602</v>
      </c>
      <c r="I55" s="946" t="s">
        <v>1628</v>
      </c>
      <c r="J55" s="992">
        <v>44986</v>
      </c>
      <c r="K55" s="914">
        <v>45169</v>
      </c>
      <c r="L55" s="260">
        <v>45090</v>
      </c>
      <c r="M55" s="261" t="s">
        <v>220</v>
      </c>
      <c r="N55" s="989" t="s">
        <v>1636</v>
      </c>
      <c r="O55" s="916">
        <v>1</v>
      </c>
      <c r="P55" s="917" t="s">
        <v>102</v>
      </c>
      <c r="Q55" s="993" t="s">
        <v>1637</v>
      </c>
      <c r="R55" s="254" t="s">
        <v>2</v>
      </c>
      <c r="S55" s="920"/>
      <c r="U55" s="928"/>
    </row>
    <row r="56" spans="1:21" s="676" customFormat="1" ht="270.60000000000002" customHeight="1" thickBot="1" x14ac:dyDescent="0.3">
      <c r="A56" s="254"/>
      <c r="B56" s="255"/>
      <c r="C56" s="254"/>
      <c r="D56" s="912"/>
      <c r="E56" s="929" t="s">
        <v>1631</v>
      </c>
      <c r="F56" s="542" t="s">
        <v>1632</v>
      </c>
      <c r="G56" s="306" t="s">
        <v>1633</v>
      </c>
      <c r="H56" s="937" t="s">
        <v>210</v>
      </c>
      <c r="I56" s="937" t="s">
        <v>1628</v>
      </c>
      <c r="J56" s="994">
        <v>44986</v>
      </c>
      <c r="K56" s="760">
        <v>45169</v>
      </c>
      <c r="L56" s="931" t="s">
        <v>1619</v>
      </c>
      <c r="M56" s="931" t="s">
        <v>1540</v>
      </c>
      <c r="N56" s="542" t="s">
        <v>1638</v>
      </c>
      <c r="O56" s="933">
        <v>1</v>
      </c>
      <c r="P56" s="917" t="s">
        <v>102</v>
      </c>
      <c r="Q56" s="995"/>
      <c r="R56" s="254"/>
      <c r="S56" s="920"/>
      <c r="U56" s="928"/>
    </row>
    <row r="57" spans="1:21" s="676" customFormat="1" ht="15.75" x14ac:dyDescent="0.25">
      <c r="A57" s="996"/>
      <c r="B57" s="997"/>
      <c r="C57" s="997"/>
      <c r="D57" s="997"/>
      <c r="E57" s="997"/>
      <c r="F57" s="997"/>
      <c r="G57" s="997"/>
      <c r="H57" s="997"/>
      <c r="I57" s="997"/>
      <c r="J57" s="997"/>
      <c r="K57" s="997"/>
      <c r="L57" s="997"/>
      <c r="M57" s="997"/>
      <c r="N57" s="997"/>
      <c r="O57" s="997"/>
      <c r="P57" s="935"/>
      <c r="Q57" s="998"/>
      <c r="R57" s="999"/>
      <c r="S57" s="920"/>
      <c r="U57" s="928"/>
    </row>
    <row r="58" spans="1:21" s="676" customFormat="1" ht="368.25" customHeight="1" x14ac:dyDescent="0.25">
      <c r="A58" s="276" t="s">
        <v>41</v>
      </c>
      <c r="B58" s="451" t="s">
        <v>1574</v>
      </c>
      <c r="C58" s="276">
        <v>7</v>
      </c>
      <c r="D58" s="1000" t="s">
        <v>1639</v>
      </c>
      <c r="E58" s="1000" t="s">
        <v>1640</v>
      </c>
      <c r="F58" s="301" t="s">
        <v>1641</v>
      </c>
      <c r="G58" s="453" t="s">
        <v>1642</v>
      </c>
      <c r="H58" s="309" t="s">
        <v>1602</v>
      </c>
      <c r="I58" s="924" t="s">
        <v>1628</v>
      </c>
      <c r="J58" s="702">
        <v>44986</v>
      </c>
      <c r="K58" s="702">
        <v>45611</v>
      </c>
      <c r="L58" s="283" t="s">
        <v>1643</v>
      </c>
      <c r="M58" s="283" t="s">
        <v>1540</v>
      </c>
      <c r="N58" s="301" t="s">
        <v>1644</v>
      </c>
      <c r="O58" s="926">
        <v>1</v>
      </c>
      <c r="P58" s="917" t="s">
        <v>200</v>
      </c>
      <c r="Q58" s="1001" t="s">
        <v>1645</v>
      </c>
      <c r="R58" s="1002" t="s">
        <v>1</v>
      </c>
      <c r="S58" s="920"/>
      <c r="U58" s="928"/>
    </row>
    <row r="59" spans="1:21" s="676" customFormat="1" ht="288" customHeight="1" x14ac:dyDescent="0.25">
      <c r="A59" s="276"/>
      <c r="B59" s="451"/>
      <c r="C59" s="276"/>
      <c r="D59" s="1000"/>
      <c r="E59" s="1000"/>
      <c r="F59" s="301" t="s">
        <v>1646</v>
      </c>
      <c r="G59" s="453" t="s">
        <v>1647</v>
      </c>
      <c r="H59" s="309" t="s">
        <v>1602</v>
      </c>
      <c r="I59" s="924" t="s">
        <v>233</v>
      </c>
      <c r="J59" s="702">
        <v>45108</v>
      </c>
      <c r="K59" s="702">
        <v>45611</v>
      </c>
      <c r="L59" s="702">
        <v>45469</v>
      </c>
      <c r="M59" s="283" t="s">
        <v>1648</v>
      </c>
      <c r="N59" s="301" t="s">
        <v>235</v>
      </c>
      <c r="O59" s="926">
        <v>0</v>
      </c>
      <c r="P59" s="917" t="s">
        <v>199</v>
      </c>
      <c r="Q59" s="1003" t="s">
        <v>235</v>
      </c>
      <c r="R59" s="1002"/>
      <c r="S59" s="920"/>
      <c r="U59" s="928"/>
    </row>
    <row r="60" spans="1:21" s="676" customFormat="1" ht="15.75" x14ac:dyDescent="0.25">
      <c r="A60" s="1004"/>
      <c r="B60" s="1005"/>
      <c r="C60" s="1005"/>
      <c r="D60" s="1005"/>
      <c r="E60" s="1005"/>
      <c r="F60" s="1005"/>
      <c r="G60" s="1005"/>
      <c r="H60" s="1005"/>
      <c r="I60" s="1005"/>
      <c r="J60" s="1005"/>
      <c r="K60" s="1005"/>
      <c r="L60" s="1005"/>
      <c r="M60" s="1005"/>
      <c r="N60" s="1005"/>
      <c r="O60" s="1005"/>
      <c r="P60" s="1005"/>
      <c r="Q60" s="1005"/>
      <c r="R60" s="1006"/>
      <c r="S60" s="920"/>
      <c r="U60" s="928"/>
    </row>
    <row r="61" spans="1:21" s="676" customFormat="1" ht="409.5" customHeight="1" thickBot="1" x14ac:dyDescent="0.3">
      <c r="A61" s="1007" t="s">
        <v>41</v>
      </c>
      <c r="B61" s="306" t="s">
        <v>1574</v>
      </c>
      <c r="C61" s="305">
        <v>8</v>
      </c>
      <c r="D61" s="929" t="s">
        <v>1649</v>
      </c>
      <c r="E61" s="1008" t="s">
        <v>1650</v>
      </c>
      <c r="F61" s="542" t="s">
        <v>1651</v>
      </c>
      <c r="G61" s="306" t="s">
        <v>1652</v>
      </c>
      <c r="H61" s="571" t="s">
        <v>1602</v>
      </c>
      <c r="I61" s="937" t="s">
        <v>1628</v>
      </c>
      <c r="J61" s="1009">
        <v>44986</v>
      </c>
      <c r="K61" s="687">
        <v>45169</v>
      </c>
      <c r="L61" s="931" t="s">
        <v>1643</v>
      </c>
      <c r="M61" s="931" t="s">
        <v>1540</v>
      </c>
      <c r="N61" s="932" t="s">
        <v>1653</v>
      </c>
      <c r="O61" s="933">
        <v>0.5</v>
      </c>
      <c r="P61" s="917" t="s">
        <v>202</v>
      </c>
      <c r="Q61" s="1010" t="s">
        <v>1654</v>
      </c>
      <c r="R61" s="305" t="s">
        <v>1</v>
      </c>
      <c r="S61" s="948"/>
      <c r="U61" s="928"/>
    </row>
    <row r="62" spans="1:21" s="676" customFormat="1" ht="16.5" thickBot="1" x14ac:dyDescent="0.3">
      <c r="A62" s="962"/>
      <c r="B62" s="963"/>
      <c r="C62" s="963"/>
      <c r="D62" s="963"/>
      <c r="E62" s="963"/>
      <c r="F62" s="963"/>
      <c r="G62" s="963"/>
      <c r="H62" s="963"/>
      <c r="I62" s="963"/>
      <c r="J62" s="963"/>
      <c r="K62" s="963"/>
      <c r="L62" s="963"/>
      <c r="M62" s="963"/>
      <c r="N62" s="963"/>
      <c r="O62" s="963"/>
      <c r="P62" s="1011"/>
      <c r="Q62" s="963"/>
      <c r="R62" s="964"/>
      <c r="S62" s="920"/>
      <c r="U62" s="928"/>
    </row>
    <row r="63" spans="1:21" ht="38.25" customHeight="1" thickBot="1" x14ac:dyDescent="0.3">
      <c r="A63" s="295" t="s">
        <v>1655</v>
      </c>
      <c r="B63" s="296"/>
      <c r="C63" s="296"/>
      <c r="D63" s="296"/>
      <c r="E63" s="296"/>
      <c r="F63" s="296"/>
      <c r="G63" s="296"/>
      <c r="H63" s="296"/>
      <c r="I63" s="296"/>
      <c r="J63" s="296"/>
      <c r="K63" s="296"/>
      <c r="L63" s="296"/>
      <c r="M63" s="296"/>
      <c r="N63" s="296"/>
      <c r="O63" s="296"/>
      <c r="P63" s="965"/>
      <c r="Q63" s="296"/>
      <c r="R63" s="297"/>
      <c r="S63" s="1012"/>
    </row>
    <row r="64" spans="1:21" s="676" customFormat="1" ht="312.60000000000002" customHeight="1" x14ac:dyDescent="0.25">
      <c r="A64" s="267" t="s">
        <v>1656</v>
      </c>
      <c r="B64" s="268" t="s">
        <v>1657</v>
      </c>
      <c r="C64" s="267">
        <v>1</v>
      </c>
      <c r="D64" s="269" t="s">
        <v>1658</v>
      </c>
      <c r="E64" s="960" t="s">
        <v>1505</v>
      </c>
      <c r="F64" s="258" t="s">
        <v>1506</v>
      </c>
      <c r="G64" s="596" t="s">
        <v>1507</v>
      </c>
      <c r="H64" s="692" t="s">
        <v>945</v>
      </c>
      <c r="I64" s="596" t="s">
        <v>1659</v>
      </c>
      <c r="J64" s="723">
        <v>44986</v>
      </c>
      <c r="K64" s="1013">
        <v>45169</v>
      </c>
      <c r="L64" s="261" t="s">
        <v>1643</v>
      </c>
      <c r="M64" s="261" t="s">
        <v>1540</v>
      </c>
      <c r="N64" s="970" t="s">
        <v>1660</v>
      </c>
      <c r="O64" s="916">
        <v>1</v>
      </c>
      <c r="P64" s="917" t="s">
        <v>102</v>
      </c>
      <c r="Q64" s="1014" t="s">
        <v>1661</v>
      </c>
      <c r="R64" s="988" t="s">
        <v>2</v>
      </c>
      <c r="S64" s="948"/>
      <c r="U64" s="928"/>
    </row>
    <row r="65" spans="1:33" ht="189.6" customHeight="1" x14ac:dyDescent="0.25">
      <c r="A65" s="276"/>
      <c r="B65" s="451"/>
      <c r="C65" s="276"/>
      <c r="D65" s="461"/>
      <c r="E65" s="1003" t="s">
        <v>1505</v>
      </c>
      <c r="F65" s="301" t="s">
        <v>1513</v>
      </c>
      <c r="G65" s="453" t="s">
        <v>1514</v>
      </c>
      <c r="H65" s="302" t="s">
        <v>945</v>
      </c>
      <c r="I65" s="453" t="s">
        <v>1659</v>
      </c>
      <c r="J65" s="727">
        <v>44986</v>
      </c>
      <c r="K65" s="1015">
        <v>45169</v>
      </c>
      <c r="L65" s="283" t="s">
        <v>1643</v>
      </c>
      <c r="M65" s="283" t="s">
        <v>1540</v>
      </c>
      <c r="N65" s="925" t="s">
        <v>1662</v>
      </c>
      <c r="O65" s="926">
        <v>1</v>
      </c>
      <c r="P65" s="917" t="s">
        <v>102</v>
      </c>
      <c r="Q65" s="987"/>
      <c r="R65" s="988"/>
      <c r="S65" s="1012"/>
    </row>
    <row r="66" spans="1:33" ht="261.60000000000002" customHeight="1" thickBot="1" x14ac:dyDescent="0.3">
      <c r="A66" s="298"/>
      <c r="B66" s="299"/>
      <c r="C66" s="298"/>
      <c r="D66" s="300"/>
      <c r="E66" s="961" t="s">
        <v>1505</v>
      </c>
      <c r="F66" s="542" t="s">
        <v>1516</v>
      </c>
      <c r="G66" s="306" t="s">
        <v>1517</v>
      </c>
      <c r="H66" s="305" t="s">
        <v>945</v>
      </c>
      <c r="I66" s="306" t="s">
        <v>1659</v>
      </c>
      <c r="J66" s="716">
        <v>44986</v>
      </c>
      <c r="K66" s="1016">
        <v>45169</v>
      </c>
      <c r="L66" s="931" t="s">
        <v>1663</v>
      </c>
      <c r="M66" s="931" t="s">
        <v>1540</v>
      </c>
      <c r="N66" s="542" t="s">
        <v>1664</v>
      </c>
      <c r="O66" s="933">
        <v>1</v>
      </c>
      <c r="P66" s="917" t="s">
        <v>102</v>
      </c>
      <c r="Q66" s="1017"/>
      <c r="R66" s="988"/>
      <c r="S66" s="1012"/>
    </row>
    <row r="67" spans="1:33" ht="16.5" thickBot="1" x14ac:dyDescent="0.3">
      <c r="A67" s="718"/>
      <c r="B67" s="719"/>
      <c r="C67" s="719"/>
      <c r="D67" s="719"/>
      <c r="E67" s="719"/>
      <c r="F67" s="719"/>
      <c r="G67" s="719"/>
      <c r="H67" s="719"/>
      <c r="I67" s="719"/>
      <c r="J67" s="719"/>
      <c r="K67" s="719"/>
      <c r="L67" s="719"/>
      <c r="M67" s="719"/>
      <c r="N67" s="719"/>
      <c r="O67" s="719"/>
      <c r="P67" s="935"/>
      <c r="Q67" s="719"/>
      <c r="R67" s="720"/>
      <c r="S67" s="1012"/>
    </row>
    <row r="68" spans="1:33" s="481" customFormat="1" ht="253.5" customHeight="1" thickBot="1" x14ac:dyDescent="0.3">
      <c r="A68" s="551" t="s">
        <v>1656</v>
      </c>
      <c r="B68" s="516" t="s">
        <v>1657</v>
      </c>
      <c r="C68" s="551">
        <v>2</v>
      </c>
      <c r="D68" s="550" t="s">
        <v>1665</v>
      </c>
      <c r="E68" s="550" t="s">
        <v>1666</v>
      </c>
      <c r="F68" s="550" t="s">
        <v>1667</v>
      </c>
      <c r="G68" s="516" t="s">
        <v>1668</v>
      </c>
      <c r="H68" s="516" t="s">
        <v>945</v>
      </c>
      <c r="I68" s="516" t="s">
        <v>1669</v>
      </c>
      <c r="J68" s="721">
        <v>44986</v>
      </c>
      <c r="K68" s="721">
        <v>45169</v>
      </c>
      <c r="L68" s="1018" t="s">
        <v>1663</v>
      </c>
      <c r="M68" s="1018" t="s">
        <v>1540</v>
      </c>
      <c r="N68" s="1019" t="s">
        <v>1670</v>
      </c>
      <c r="O68" s="954">
        <v>1</v>
      </c>
      <c r="P68" s="917" t="s">
        <v>102</v>
      </c>
      <c r="Q68" s="1020" t="s">
        <v>1671</v>
      </c>
      <c r="R68" s="1021" t="s">
        <v>2</v>
      </c>
      <c r="S68" s="1022"/>
      <c r="U68" s="1023"/>
    </row>
    <row r="69" spans="1:33" s="481" customFormat="1" ht="16.5" thickBot="1" x14ac:dyDescent="0.3">
      <c r="A69" s="718"/>
      <c r="B69" s="719"/>
      <c r="C69" s="719"/>
      <c r="D69" s="719"/>
      <c r="E69" s="719"/>
      <c r="F69" s="719"/>
      <c r="G69" s="719"/>
      <c r="H69" s="719"/>
      <c r="I69" s="719"/>
      <c r="J69" s="719"/>
      <c r="K69" s="719"/>
      <c r="L69" s="719"/>
      <c r="M69" s="719"/>
      <c r="N69" s="719"/>
      <c r="O69" s="719"/>
      <c r="P69" s="935"/>
      <c r="Q69" s="719"/>
      <c r="R69" s="720"/>
      <c r="S69" s="1022"/>
      <c r="U69" s="1023"/>
    </row>
    <row r="70" spans="1:33" s="481" customFormat="1" ht="409.5" customHeight="1" thickBot="1" x14ac:dyDescent="0.3">
      <c r="A70" s="259" t="s">
        <v>1656</v>
      </c>
      <c r="B70" s="596" t="s">
        <v>1657</v>
      </c>
      <c r="C70" s="259">
        <v>3</v>
      </c>
      <c r="D70" s="258" t="s">
        <v>1672</v>
      </c>
      <c r="E70" s="258" t="s">
        <v>1650</v>
      </c>
      <c r="F70" s="258" t="s">
        <v>1651</v>
      </c>
      <c r="G70" s="1024" t="s">
        <v>1652</v>
      </c>
      <c r="H70" s="596" t="s">
        <v>945</v>
      </c>
      <c r="I70" s="596" t="s">
        <v>1673</v>
      </c>
      <c r="J70" s="723">
        <v>44986</v>
      </c>
      <c r="K70" s="723">
        <v>45169</v>
      </c>
      <c r="L70" s="261" t="s">
        <v>1663</v>
      </c>
      <c r="M70" s="261" t="s">
        <v>1540</v>
      </c>
      <c r="N70" s="932" t="s">
        <v>1674</v>
      </c>
      <c r="O70" s="933">
        <v>0.5</v>
      </c>
      <c r="P70" s="917" t="s">
        <v>202</v>
      </c>
      <c r="Q70" s="1010" t="s">
        <v>1675</v>
      </c>
      <c r="R70" s="259" t="s">
        <v>1</v>
      </c>
      <c r="S70" s="1022"/>
      <c r="U70" s="1023"/>
    </row>
    <row r="71" spans="1:33" ht="27.75" customHeight="1" thickBot="1" x14ac:dyDescent="0.3">
      <c r="A71" s="962"/>
      <c r="B71" s="963"/>
      <c r="C71" s="963"/>
      <c r="D71" s="963"/>
      <c r="E71" s="963"/>
      <c r="F71" s="963"/>
      <c r="G71" s="963"/>
      <c r="H71" s="963"/>
      <c r="I71" s="963"/>
      <c r="J71" s="963"/>
      <c r="K71" s="963"/>
      <c r="L71" s="963"/>
      <c r="M71" s="963"/>
      <c r="N71" s="963"/>
      <c r="O71" s="963"/>
      <c r="P71" s="1011"/>
      <c r="Q71" s="963"/>
      <c r="R71" s="964"/>
      <c r="S71" s="1012"/>
    </row>
    <row r="72" spans="1:33" ht="59.25" customHeight="1" x14ac:dyDescent="0.25">
      <c r="A72" s="304"/>
      <c r="B72" s="304"/>
      <c r="C72" s="310"/>
      <c r="D72" s="304"/>
      <c r="E72" s="304"/>
      <c r="F72" s="304"/>
      <c r="G72" s="304"/>
      <c r="H72" s="304"/>
      <c r="I72" s="304"/>
      <c r="J72" s="304"/>
      <c r="K72" s="304"/>
      <c r="L72" s="304"/>
      <c r="M72" s="304"/>
      <c r="N72" s="304"/>
      <c r="O72" s="304"/>
      <c r="P72" s="1025"/>
      <c r="Q72" s="304"/>
      <c r="R72" s="310"/>
      <c r="S72" s="1012"/>
    </row>
    <row r="73" spans="1:33" s="304" customFormat="1" ht="15.75" x14ac:dyDescent="0.25">
      <c r="A73" s="219" t="s">
        <v>263</v>
      </c>
      <c r="B73" s="219"/>
      <c r="C73" s="220"/>
      <c r="D73" s="219" t="s">
        <v>1676</v>
      </c>
      <c r="E73" s="219"/>
      <c r="F73" s="219" t="s">
        <v>1677</v>
      </c>
      <c r="G73" s="219"/>
      <c r="H73" s="219" t="s">
        <v>1678</v>
      </c>
      <c r="I73" s="219"/>
      <c r="P73" s="1025"/>
      <c r="Q73" s="1026"/>
      <c r="R73" s="310"/>
      <c r="S73" s="833"/>
      <c r="T73" s="738"/>
      <c r="U73" s="1027"/>
      <c r="V73" s="738"/>
      <c r="W73" s="738"/>
      <c r="X73" s="738"/>
      <c r="Y73" s="738"/>
      <c r="Z73" s="738"/>
      <c r="AA73" s="738"/>
      <c r="AB73" s="738"/>
      <c r="AC73" s="738"/>
      <c r="AD73" s="738"/>
      <c r="AE73" s="738"/>
      <c r="AF73" s="738"/>
      <c r="AG73" s="738"/>
    </row>
    <row r="74" spans="1:33" s="304" customFormat="1" ht="15.75" x14ac:dyDescent="0.25">
      <c r="A74" s="222" t="s">
        <v>199</v>
      </c>
      <c r="B74" s="223">
        <f>+COUNTIF($P$6:$P$70,"ABIERTA")</f>
        <v>1</v>
      </c>
      <c r="C74" s="220"/>
      <c r="D74" s="222" t="s">
        <v>199</v>
      </c>
      <c r="E74" s="223">
        <f>+COUNTIF($P$6:$P$32,"ABIERTA")</f>
        <v>0</v>
      </c>
      <c r="F74" s="222" t="s">
        <v>199</v>
      </c>
      <c r="G74" s="223">
        <f>+COUNTIF($35:$61,"ABIERTA")</f>
        <v>1</v>
      </c>
      <c r="H74" s="222" t="s">
        <v>199</v>
      </c>
      <c r="I74" s="223">
        <f>+COUNTIF($64:$70,"ABIERTA")</f>
        <v>0</v>
      </c>
      <c r="P74" s="1025"/>
      <c r="Q74" s="1026"/>
      <c r="R74" s="310"/>
      <c r="S74" s="833"/>
      <c r="T74" s="738"/>
      <c r="U74" s="1027"/>
      <c r="V74" s="738"/>
      <c r="W74" s="738"/>
      <c r="X74" s="738"/>
      <c r="Y74" s="738"/>
      <c r="Z74" s="738"/>
      <c r="AA74" s="738"/>
      <c r="AB74" s="738"/>
      <c r="AC74" s="738"/>
      <c r="AD74" s="738"/>
      <c r="AE74" s="738"/>
      <c r="AF74" s="738"/>
      <c r="AG74" s="738"/>
    </row>
    <row r="75" spans="1:33" s="304" customFormat="1" ht="15.75" x14ac:dyDescent="0.25">
      <c r="A75" s="1028" t="s">
        <v>102</v>
      </c>
      <c r="B75" s="223">
        <f>+E75+G75+I75</f>
        <v>36</v>
      </c>
      <c r="C75" s="220"/>
      <c r="D75" s="222" t="s">
        <v>102</v>
      </c>
      <c r="E75" s="223">
        <f>+COUNTIF($6:$32,"CUMPLIDA - EFECTIVA")</f>
        <v>20</v>
      </c>
      <c r="F75" s="222" t="s">
        <v>102</v>
      </c>
      <c r="G75" s="223">
        <f>+COUNTIF($35:$61,"CUMPLIDA - EFECTIVA")</f>
        <v>12</v>
      </c>
      <c r="H75" s="222" t="s">
        <v>102</v>
      </c>
      <c r="I75" s="223">
        <f>+COUNTIF($64:$70,"CUMPLIDA - EFECTIVA")</f>
        <v>4</v>
      </c>
      <c r="P75" s="1025"/>
      <c r="Q75" s="1026"/>
      <c r="R75" s="310"/>
      <c r="S75" s="833"/>
      <c r="T75" s="738"/>
      <c r="U75" s="1027"/>
      <c r="V75" s="738"/>
      <c r="W75" s="738"/>
      <c r="X75" s="738"/>
      <c r="Y75" s="738"/>
      <c r="Z75" s="738"/>
      <c r="AA75" s="738"/>
      <c r="AB75" s="738"/>
      <c r="AC75" s="738"/>
      <c r="AD75" s="738"/>
      <c r="AE75" s="738"/>
      <c r="AF75" s="738"/>
      <c r="AG75" s="738"/>
    </row>
    <row r="76" spans="1:33" s="304" customFormat="1" ht="15.75" x14ac:dyDescent="0.25">
      <c r="A76" s="1029" t="s">
        <v>200</v>
      </c>
      <c r="B76" s="223">
        <f>+E76+G76+I76</f>
        <v>5</v>
      </c>
      <c r="C76" s="220"/>
      <c r="D76" s="222" t="s">
        <v>200</v>
      </c>
      <c r="E76" s="223">
        <f>+COUNTIF($P$6:$P$32,"CUMPLIDA - PENDIENTE DE EFECTIVIDAD")</f>
        <v>0</v>
      </c>
      <c r="F76" s="222" t="s">
        <v>200</v>
      </c>
      <c r="G76" s="223">
        <f>+COUNTIF($35:$61,"CUMPLIDA - PENDIENTE DE EFECTIVIDAD")</f>
        <v>5</v>
      </c>
      <c r="H76" s="222" t="s">
        <v>200</v>
      </c>
      <c r="I76" s="223">
        <f>+COUNTIF($64:$70,"CUMPLIDA - PENDIENTE DE EFECTIVIDAD")</f>
        <v>0</v>
      </c>
      <c r="P76" s="1025"/>
      <c r="Q76" s="1026"/>
      <c r="R76" s="310"/>
      <c r="S76" s="833"/>
      <c r="T76" s="738"/>
      <c r="U76" s="1027"/>
      <c r="V76" s="738"/>
      <c r="W76" s="738"/>
      <c r="X76" s="738"/>
      <c r="Y76" s="738"/>
      <c r="Z76" s="738"/>
      <c r="AA76" s="738"/>
      <c r="AB76" s="738"/>
      <c r="AC76" s="738"/>
      <c r="AD76" s="738"/>
      <c r="AE76" s="738"/>
      <c r="AF76" s="738"/>
      <c r="AG76" s="738"/>
    </row>
    <row r="77" spans="1:33" s="304" customFormat="1" ht="15.75" x14ac:dyDescent="0.25">
      <c r="A77" s="1030" t="s">
        <v>267</v>
      </c>
      <c r="B77" s="223">
        <v>0</v>
      </c>
      <c r="C77" s="220"/>
      <c r="D77" s="222" t="s">
        <v>267</v>
      </c>
      <c r="E77" s="223">
        <f>+COUNTIF($P$6:$P$32,"CUMPLIDA INEFECTIVA")</f>
        <v>0</v>
      </c>
      <c r="F77" s="222" t="s">
        <v>267</v>
      </c>
      <c r="G77" s="223">
        <f>+COUNTIF($35:$61,"CUMPLIDA INEFECTIVA")</f>
        <v>0</v>
      </c>
      <c r="H77" s="222" t="s">
        <v>267</v>
      </c>
      <c r="I77" s="223">
        <f>+COUNTIF($64:$70,"CUMPLIDA INEFECTIVA")</f>
        <v>0</v>
      </c>
      <c r="P77" s="1025"/>
      <c r="Q77" s="1026"/>
      <c r="R77" s="310"/>
      <c r="S77" s="833"/>
      <c r="T77" s="738"/>
      <c r="U77" s="1027"/>
      <c r="V77" s="738"/>
      <c r="W77" s="738"/>
      <c r="X77" s="738"/>
      <c r="Y77" s="738"/>
      <c r="Z77" s="738"/>
      <c r="AA77" s="738"/>
      <c r="AB77" s="738"/>
      <c r="AC77" s="738"/>
      <c r="AD77" s="738"/>
      <c r="AE77" s="738"/>
      <c r="AF77" s="738"/>
      <c r="AG77" s="738"/>
    </row>
    <row r="78" spans="1:33" s="304" customFormat="1" ht="15.75" x14ac:dyDescent="0.25">
      <c r="A78" s="1031" t="s">
        <v>202</v>
      </c>
      <c r="B78" s="223">
        <f>+E78+G78+I78</f>
        <v>2</v>
      </c>
      <c r="C78" s="220"/>
      <c r="D78" s="222" t="s">
        <v>202</v>
      </c>
      <c r="E78" s="223">
        <f>+COUNTIF(6:8,"INCUMPLIDA - VENCIDA")</f>
        <v>0</v>
      </c>
      <c r="F78" s="222" t="s">
        <v>202</v>
      </c>
      <c r="G78" s="223">
        <f>+COUNTIF($35:$61,"INCUMPLIDA - VENCIDA")</f>
        <v>1</v>
      </c>
      <c r="H78" s="222" t="s">
        <v>202</v>
      </c>
      <c r="I78" s="223">
        <f>+COUNTIF($64:$70,"INCUMPLIDA - VENCIDA")</f>
        <v>1</v>
      </c>
      <c r="P78" s="1025"/>
      <c r="Q78" s="1026"/>
      <c r="R78" s="310"/>
      <c r="S78" s="833"/>
      <c r="T78" s="738"/>
      <c r="U78" s="1027"/>
      <c r="V78" s="738"/>
      <c r="W78" s="738"/>
      <c r="X78" s="738"/>
      <c r="Y78" s="738"/>
      <c r="Z78" s="738"/>
      <c r="AA78" s="738"/>
      <c r="AB78" s="738"/>
      <c r="AC78" s="738"/>
      <c r="AD78" s="738"/>
      <c r="AE78" s="738"/>
      <c r="AF78" s="738"/>
      <c r="AG78" s="738"/>
    </row>
    <row r="79" spans="1:33" s="304" customFormat="1" ht="15.75" x14ac:dyDescent="0.25">
      <c r="A79" s="1031" t="s">
        <v>4</v>
      </c>
      <c r="B79" s="223">
        <f>+COUNTIF($P$6:$P$70,"INCALIFICABLE")</f>
        <v>0</v>
      </c>
      <c r="C79" s="220"/>
      <c r="D79" s="222" t="s">
        <v>4</v>
      </c>
      <c r="E79" s="223">
        <f>+COUNTIF($P$6:$P$32,"INCALIFICABLE")</f>
        <v>0</v>
      </c>
      <c r="F79" s="222" t="s">
        <v>4</v>
      </c>
      <c r="G79" s="223">
        <f>+COUNTIF($35:$61,"INCALIFICABLE")</f>
        <v>0</v>
      </c>
      <c r="H79" s="222" t="s">
        <v>4</v>
      </c>
      <c r="I79" s="223">
        <f>+COUNTIF($64:$70,"INCALIFICABLE")</f>
        <v>0</v>
      </c>
      <c r="P79" s="1025"/>
      <c r="Q79" s="1026"/>
      <c r="R79" s="310"/>
      <c r="S79" s="833"/>
      <c r="T79" s="738"/>
      <c r="U79" s="1027"/>
      <c r="V79" s="738"/>
      <c r="W79" s="738"/>
      <c r="X79" s="738"/>
      <c r="Y79" s="738"/>
      <c r="Z79" s="738"/>
      <c r="AA79" s="738"/>
      <c r="AB79" s="738"/>
      <c r="AC79" s="738"/>
      <c r="AD79" s="738"/>
      <c r="AE79" s="738"/>
      <c r="AF79" s="738"/>
      <c r="AG79" s="738"/>
    </row>
    <row r="80" spans="1:33" s="304" customFormat="1" ht="15.75" x14ac:dyDescent="0.25">
      <c r="A80" s="224" t="s">
        <v>6</v>
      </c>
      <c r="B80" s="225">
        <f>+SUM(B74:B79)</f>
        <v>44</v>
      </c>
      <c r="C80" s="220"/>
      <c r="D80" s="224" t="s">
        <v>6</v>
      </c>
      <c r="E80" s="225">
        <f>SUM(E74:E79)</f>
        <v>20</v>
      </c>
      <c r="F80" s="224" t="s">
        <v>6</v>
      </c>
      <c r="G80" s="225">
        <f>SUM(G74:G79)</f>
        <v>19</v>
      </c>
      <c r="H80" s="224" t="s">
        <v>6</v>
      </c>
      <c r="I80" s="225">
        <f>SUM(I74:I79)</f>
        <v>5</v>
      </c>
      <c r="P80" s="1025"/>
      <c r="Q80" s="1026"/>
      <c r="R80" s="310"/>
      <c r="S80" s="833"/>
      <c r="T80" s="738"/>
      <c r="U80" s="1027"/>
      <c r="V80" s="738"/>
      <c r="W80" s="738"/>
      <c r="X80" s="738"/>
      <c r="Y80" s="738"/>
      <c r="Z80" s="738"/>
      <c r="AA80" s="738"/>
      <c r="AB80" s="738"/>
      <c r="AC80" s="738"/>
      <c r="AD80" s="738"/>
      <c r="AE80" s="738"/>
      <c r="AF80" s="738"/>
      <c r="AG80" s="738"/>
    </row>
    <row r="81" spans="1:33" s="304" customFormat="1" ht="15.75" x14ac:dyDescent="0.25">
      <c r="A81" s="220"/>
      <c r="B81" s="220"/>
      <c r="C81" s="220"/>
      <c r="D81" s="217"/>
      <c r="E81" s="217"/>
      <c r="F81" s="217"/>
      <c r="G81" s="466"/>
      <c r="H81" s="217"/>
      <c r="I81" s="466"/>
      <c r="P81" s="1025"/>
      <c r="Q81" s="1026"/>
      <c r="R81" s="310"/>
      <c r="S81" s="833"/>
      <c r="T81" s="738"/>
      <c r="U81" s="1027"/>
      <c r="V81" s="738"/>
      <c r="W81" s="738"/>
      <c r="X81" s="738"/>
      <c r="Y81" s="738"/>
      <c r="Z81" s="738"/>
      <c r="AA81" s="738"/>
      <c r="AB81" s="738"/>
      <c r="AC81" s="738"/>
      <c r="AD81" s="738"/>
      <c r="AE81" s="738"/>
      <c r="AF81" s="738"/>
      <c r="AG81" s="738"/>
    </row>
    <row r="82" spans="1:33" s="304" customFormat="1" ht="15.75" x14ac:dyDescent="0.25">
      <c r="A82" s="219" t="s">
        <v>203</v>
      </c>
      <c r="B82" s="219"/>
      <c r="C82" s="220"/>
      <c r="D82" s="219" t="s">
        <v>268</v>
      </c>
      <c r="E82" s="219"/>
      <c r="F82" s="219" t="s">
        <v>268</v>
      </c>
      <c r="G82" s="219"/>
      <c r="H82" s="219" t="s">
        <v>268</v>
      </c>
      <c r="I82" s="219"/>
      <c r="P82" s="1025"/>
      <c r="Q82" s="1026"/>
      <c r="R82" s="310"/>
      <c r="S82" s="833"/>
      <c r="T82" s="738"/>
      <c r="U82" s="1027"/>
      <c r="V82" s="738"/>
      <c r="W82" s="738"/>
      <c r="X82" s="738"/>
      <c r="Y82" s="738"/>
      <c r="Z82" s="738"/>
      <c r="AA82" s="738"/>
      <c r="AB82" s="738"/>
      <c r="AC82" s="738"/>
      <c r="AD82" s="738"/>
      <c r="AE82" s="738"/>
      <c r="AF82" s="738"/>
      <c r="AG82" s="738"/>
    </row>
    <row r="83" spans="1:33" s="304" customFormat="1" ht="15.75" x14ac:dyDescent="0.25">
      <c r="A83" s="223" t="s">
        <v>705</v>
      </c>
      <c r="B83" s="223">
        <f>+G83+I83</f>
        <v>5</v>
      </c>
      <c r="C83" s="220"/>
      <c r="D83" s="733" t="s">
        <v>1</v>
      </c>
      <c r="E83" s="223">
        <f>+COUNTIF($R$6:$R$32,"ABIERTO")</f>
        <v>0</v>
      </c>
      <c r="F83" s="733" t="s">
        <v>1</v>
      </c>
      <c r="G83" s="223">
        <f>+COUNTIF($35:$61,"ABIERTO")</f>
        <v>4</v>
      </c>
      <c r="H83" s="733" t="s">
        <v>1</v>
      </c>
      <c r="I83" s="223">
        <f>+COUNTIF($64:$70,"ABIERTO")</f>
        <v>1</v>
      </c>
      <c r="P83" s="1025"/>
      <c r="Q83" s="1026"/>
      <c r="R83" s="310"/>
      <c r="S83" s="833"/>
      <c r="T83" s="738"/>
      <c r="U83" s="1027"/>
      <c r="V83" s="738"/>
      <c r="W83" s="738"/>
      <c r="X83" s="738"/>
      <c r="Y83" s="738"/>
      <c r="Z83" s="738"/>
      <c r="AA83" s="738"/>
      <c r="AB83" s="738"/>
      <c r="AC83" s="738"/>
      <c r="AD83" s="738"/>
      <c r="AE83" s="738"/>
      <c r="AF83" s="738"/>
      <c r="AG83" s="738"/>
    </row>
    <row r="84" spans="1:33" s="304" customFormat="1" ht="15.75" x14ac:dyDescent="0.25">
      <c r="A84" s="223" t="s">
        <v>706</v>
      </c>
      <c r="B84" s="223">
        <f>+E84+G84+I84</f>
        <v>14</v>
      </c>
      <c r="C84" s="220"/>
      <c r="D84" s="733" t="s">
        <v>2</v>
      </c>
      <c r="E84" s="223">
        <f>+COUNTIF($R$6:$R$32,"CERRADO")</f>
        <v>8</v>
      </c>
      <c r="F84" s="733" t="s">
        <v>2</v>
      </c>
      <c r="G84" s="223">
        <f>+COUNTIF($35:$61,"CERRADO")</f>
        <v>4</v>
      </c>
      <c r="H84" s="733" t="s">
        <v>2</v>
      </c>
      <c r="I84" s="223">
        <f>+COUNTIF($64:$70,"CERRADO")</f>
        <v>2</v>
      </c>
      <c r="P84" s="1025"/>
      <c r="Q84" s="1026"/>
      <c r="R84" s="310"/>
      <c r="S84" s="833"/>
      <c r="T84" s="738"/>
      <c r="U84" s="1027"/>
      <c r="V84" s="738"/>
      <c r="W84" s="738"/>
      <c r="X84" s="738"/>
      <c r="Y84" s="738"/>
      <c r="Z84" s="738"/>
      <c r="AA84" s="738"/>
      <c r="AB84" s="738"/>
      <c r="AC84" s="738"/>
      <c r="AD84" s="738"/>
      <c r="AE84" s="738"/>
      <c r="AF84" s="738"/>
      <c r="AG84" s="738"/>
    </row>
    <row r="85" spans="1:33" s="304" customFormat="1" ht="15.75" x14ac:dyDescent="0.25">
      <c r="A85" s="225" t="s">
        <v>6</v>
      </c>
      <c r="B85" s="225">
        <f>B83+B84</f>
        <v>19</v>
      </c>
      <c r="C85" s="220"/>
      <c r="D85" s="224" t="s">
        <v>6</v>
      </c>
      <c r="E85" s="225">
        <f>SUM(E83:E84)</f>
        <v>8</v>
      </c>
      <c r="F85" s="224" t="s">
        <v>6</v>
      </c>
      <c r="G85" s="225">
        <f>SUM(G83:G84)</f>
        <v>8</v>
      </c>
      <c r="H85" s="224" t="s">
        <v>6</v>
      </c>
      <c r="I85" s="225">
        <f>SUM(I83:I84)</f>
        <v>3</v>
      </c>
      <c r="P85" s="1025"/>
      <c r="Q85" s="1026"/>
      <c r="R85" s="310"/>
      <c r="S85" s="833"/>
      <c r="T85" s="738"/>
      <c r="U85" s="1027"/>
      <c r="V85" s="738"/>
      <c r="W85" s="738"/>
      <c r="X85" s="738"/>
      <c r="Y85" s="738"/>
      <c r="Z85" s="738"/>
      <c r="AA85" s="738"/>
      <c r="AB85" s="738"/>
      <c r="AC85" s="738"/>
      <c r="AD85" s="738"/>
      <c r="AE85" s="738"/>
      <c r="AF85" s="738"/>
      <c r="AG85" s="738"/>
    </row>
  </sheetData>
  <sheetProtection autoFilter="0"/>
  <mergeCells count="150">
    <mergeCell ref="A82:B82"/>
    <mergeCell ref="D82:E82"/>
    <mergeCell ref="F82:G82"/>
    <mergeCell ref="H82:I82"/>
    <mergeCell ref="A67:R67"/>
    <mergeCell ref="A69:R69"/>
    <mergeCell ref="A71:R71"/>
    <mergeCell ref="A73:B73"/>
    <mergeCell ref="D73:E73"/>
    <mergeCell ref="F73:G73"/>
    <mergeCell ref="H73:I73"/>
    <mergeCell ref="A60:R60"/>
    <mergeCell ref="A62:R62"/>
    <mergeCell ref="A63:R63"/>
    <mergeCell ref="A64:A66"/>
    <mergeCell ref="B64:B66"/>
    <mergeCell ref="C64:C66"/>
    <mergeCell ref="D64:D66"/>
    <mergeCell ref="Q64:Q66"/>
    <mergeCell ref="R64:R66"/>
    <mergeCell ref="A57:R57"/>
    <mergeCell ref="A58:A59"/>
    <mergeCell ref="B58:B59"/>
    <mergeCell ref="C58:C59"/>
    <mergeCell ref="D58:D59"/>
    <mergeCell ref="E58:E59"/>
    <mergeCell ref="R58:R59"/>
    <mergeCell ref="A54:R54"/>
    <mergeCell ref="A55:A56"/>
    <mergeCell ref="B55:B56"/>
    <mergeCell ref="C55:C56"/>
    <mergeCell ref="D55:D56"/>
    <mergeCell ref="Q55:Q56"/>
    <mergeCell ref="R55:R56"/>
    <mergeCell ref="A51:R51"/>
    <mergeCell ref="A52:A53"/>
    <mergeCell ref="B52:B53"/>
    <mergeCell ref="C52:C53"/>
    <mergeCell ref="D52:D53"/>
    <mergeCell ref="Q52:Q53"/>
    <mergeCell ref="R52:R53"/>
    <mergeCell ref="P45:P46"/>
    <mergeCell ref="Q45:Q46"/>
    <mergeCell ref="A47:R47"/>
    <mergeCell ref="A48:A50"/>
    <mergeCell ref="B48:B50"/>
    <mergeCell ref="C48:C50"/>
    <mergeCell ref="D48:D50"/>
    <mergeCell ref="Q48:Q50"/>
    <mergeCell ref="R48:R50"/>
    <mergeCell ref="I45:I46"/>
    <mergeCell ref="J45:J46"/>
    <mergeCell ref="K45:K46"/>
    <mergeCell ref="L45:L46"/>
    <mergeCell ref="M45:M46"/>
    <mergeCell ref="O45:O46"/>
    <mergeCell ref="A43:R43"/>
    <mergeCell ref="A44:A46"/>
    <mergeCell ref="B44:B46"/>
    <mergeCell ref="C44:C46"/>
    <mergeCell ref="D44:D46"/>
    <mergeCell ref="R44:R46"/>
    <mergeCell ref="E45:E46"/>
    <mergeCell ref="F45:F46"/>
    <mergeCell ref="G45:G46"/>
    <mergeCell ref="H45:H46"/>
    <mergeCell ref="A38:R38"/>
    <mergeCell ref="A39:A42"/>
    <mergeCell ref="B39:B42"/>
    <mergeCell ref="C39:C42"/>
    <mergeCell ref="D39:D42"/>
    <mergeCell ref="Q39:Q42"/>
    <mergeCell ref="R39:R42"/>
    <mergeCell ref="A33:R33"/>
    <mergeCell ref="A34:R34"/>
    <mergeCell ref="A35:A37"/>
    <mergeCell ref="B35:B37"/>
    <mergeCell ref="C35:C37"/>
    <mergeCell ref="D35:D37"/>
    <mergeCell ref="Q35:Q37"/>
    <mergeCell ref="R35:R37"/>
    <mergeCell ref="A30:R30"/>
    <mergeCell ref="A31:A32"/>
    <mergeCell ref="B31:B32"/>
    <mergeCell ref="C31:C32"/>
    <mergeCell ref="D31:D32"/>
    <mergeCell ref="R31:R32"/>
    <mergeCell ref="A25:R25"/>
    <mergeCell ref="A27:R27"/>
    <mergeCell ref="A28:A29"/>
    <mergeCell ref="B28:B29"/>
    <mergeCell ref="C28:C29"/>
    <mergeCell ref="D28:D29"/>
    <mergeCell ref="R28:R29"/>
    <mergeCell ref="A21:R21"/>
    <mergeCell ref="A22:A24"/>
    <mergeCell ref="B22:B24"/>
    <mergeCell ref="C22:C24"/>
    <mergeCell ref="D22:D24"/>
    <mergeCell ref="Q22:Q24"/>
    <mergeCell ref="R22:R24"/>
    <mergeCell ref="A17:R17"/>
    <mergeCell ref="A18:A20"/>
    <mergeCell ref="B18:B20"/>
    <mergeCell ref="C18:C20"/>
    <mergeCell ref="D18:D20"/>
    <mergeCell ref="Q18:Q20"/>
    <mergeCell ref="R18:R20"/>
    <mergeCell ref="A13:R13"/>
    <mergeCell ref="A14:A16"/>
    <mergeCell ref="B14:B16"/>
    <mergeCell ref="C14:C16"/>
    <mergeCell ref="D14:D16"/>
    <mergeCell ref="Q14:Q16"/>
    <mergeCell ref="R14:R16"/>
    <mergeCell ref="A9:R9"/>
    <mergeCell ref="A10:A12"/>
    <mergeCell ref="B10:B12"/>
    <mergeCell ref="C10:C12"/>
    <mergeCell ref="D10:D12"/>
    <mergeCell ref="Q10:Q12"/>
    <mergeCell ref="R10:R12"/>
    <mergeCell ref="A5:R5"/>
    <mergeCell ref="A6:A8"/>
    <mergeCell ref="B6:B8"/>
    <mergeCell ref="C6:C8"/>
    <mergeCell ref="D6:D8"/>
    <mergeCell ref="Q6:Q8"/>
    <mergeCell ref="R6:R8"/>
    <mergeCell ref="G3:G4"/>
    <mergeCell ref="H3:H4"/>
    <mergeCell ref="I3:I4"/>
    <mergeCell ref="J3:J4"/>
    <mergeCell ref="K3:K4"/>
    <mergeCell ref="L3:R3"/>
    <mergeCell ref="A3:A4"/>
    <mergeCell ref="B3:B4"/>
    <mergeCell ref="C3:C4"/>
    <mergeCell ref="D3:D4"/>
    <mergeCell ref="E3:E4"/>
    <mergeCell ref="F3:F4"/>
    <mergeCell ref="A1:D1"/>
    <mergeCell ref="E1:O1"/>
    <mergeCell ref="P1:R1"/>
    <mergeCell ref="A2:B2"/>
    <mergeCell ref="C2:D2"/>
    <mergeCell ref="E2:I2"/>
    <mergeCell ref="J2:M2"/>
    <mergeCell ref="N2:O2"/>
    <mergeCell ref="P2:R2"/>
  </mergeCells>
  <conditionalFormatting sqref="P6:P8">
    <cfRule type="cellIs" dxfId="254" priority="166" operator="equal">
      <formula>"INCALIFICABLE"</formula>
    </cfRule>
    <cfRule type="cellIs" dxfId="253" priority="167" operator="equal">
      <formula>"INCUMPLIDA - VENCIDA"</formula>
    </cfRule>
    <cfRule type="cellIs" dxfId="252" priority="168" operator="equal">
      <formula>"CUMPLIDA INEFECTIVA"</formula>
    </cfRule>
    <cfRule type="cellIs" dxfId="251" priority="169" operator="equal">
      <formula>"CUMPLIDA - PENDIENTE DE EFECTIVIDAD"</formula>
    </cfRule>
    <cfRule type="cellIs" dxfId="250" priority="170" operator="equal">
      <formula>"CUMPLIDA - EFECTIVA"</formula>
    </cfRule>
  </conditionalFormatting>
  <conditionalFormatting sqref="P10">
    <cfRule type="cellIs" dxfId="249" priority="161" operator="equal">
      <formula>"INCALIFICABLE"</formula>
    </cfRule>
    <cfRule type="cellIs" dxfId="248" priority="162" operator="equal">
      <formula>"INCUMPLIDA - VENCIDA"</formula>
    </cfRule>
    <cfRule type="cellIs" dxfId="247" priority="163" operator="equal">
      <formula>"CUMPLIDA INEFECTIVA"</formula>
    </cfRule>
    <cfRule type="cellIs" dxfId="246" priority="164" operator="equal">
      <formula>"CUMPLIDA - PENDIENTE DE EFECTIVIDAD"</formula>
    </cfRule>
    <cfRule type="cellIs" dxfId="245" priority="165" operator="equal">
      <formula>"CUMPLIDA - EFECTIVA"</formula>
    </cfRule>
  </conditionalFormatting>
  <conditionalFormatting sqref="P11">
    <cfRule type="cellIs" dxfId="244" priority="156" operator="equal">
      <formula>"INCALIFICABLE"</formula>
    </cfRule>
    <cfRule type="cellIs" dxfId="243" priority="157" operator="equal">
      <formula>"INCUMPLIDA - VENCIDA"</formula>
    </cfRule>
    <cfRule type="cellIs" dxfId="242" priority="158" operator="equal">
      <formula>"CUMPLIDA INEFECTIVA"</formula>
    </cfRule>
    <cfRule type="cellIs" dxfId="241" priority="159" operator="equal">
      <formula>"CUMPLIDA - PENDIENTE DE EFECTIVIDAD"</formula>
    </cfRule>
    <cfRule type="cellIs" dxfId="240" priority="160" operator="equal">
      <formula>"CUMPLIDA - EFECTIVA"</formula>
    </cfRule>
  </conditionalFormatting>
  <conditionalFormatting sqref="P12">
    <cfRule type="cellIs" dxfId="239" priority="151" operator="equal">
      <formula>"INCALIFICABLE"</formula>
    </cfRule>
    <cfRule type="cellIs" dxfId="238" priority="152" operator="equal">
      <formula>"INCUMPLIDA - VENCIDA"</formula>
    </cfRule>
    <cfRule type="cellIs" dxfId="237" priority="153" operator="equal">
      <formula>"CUMPLIDA INEFECTIVA"</formula>
    </cfRule>
    <cfRule type="cellIs" dxfId="236" priority="154" operator="equal">
      <formula>"CUMPLIDA - PENDIENTE DE EFECTIVIDAD"</formula>
    </cfRule>
    <cfRule type="cellIs" dxfId="235" priority="155" operator="equal">
      <formula>"CUMPLIDA - EFECTIVA"</formula>
    </cfRule>
  </conditionalFormatting>
  <conditionalFormatting sqref="P14">
    <cfRule type="cellIs" dxfId="234" priority="146" operator="equal">
      <formula>"INCALIFICABLE"</formula>
    </cfRule>
    <cfRule type="cellIs" dxfId="233" priority="147" operator="equal">
      <formula>"INCUMPLIDA - VENCIDA"</formula>
    </cfRule>
    <cfRule type="cellIs" dxfId="232" priority="148" operator="equal">
      <formula>"CUMPLIDA INEFECTIVA"</formula>
    </cfRule>
    <cfRule type="cellIs" dxfId="231" priority="149" operator="equal">
      <formula>"CUMPLIDA - PENDIENTE DE EFECTIVIDAD"</formula>
    </cfRule>
    <cfRule type="cellIs" dxfId="230" priority="150" operator="equal">
      <formula>"CUMPLIDA - EFECTIVA"</formula>
    </cfRule>
  </conditionalFormatting>
  <conditionalFormatting sqref="P15">
    <cfRule type="cellIs" dxfId="229" priority="141" operator="equal">
      <formula>"INCALIFICABLE"</formula>
    </cfRule>
    <cfRule type="cellIs" dxfId="228" priority="142" operator="equal">
      <formula>"INCUMPLIDA - VENCIDA"</formula>
    </cfRule>
    <cfRule type="cellIs" dxfId="227" priority="143" operator="equal">
      <formula>"CUMPLIDA INEFECTIVA"</formula>
    </cfRule>
    <cfRule type="cellIs" dxfId="226" priority="144" operator="equal">
      <formula>"CUMPLIDA - PENDIENTE DE EFECTIVIDAD"</formula>
    </cfRule>
    <cfRule type="cellIs" dxfId="225" priority="145" operator="equal">
      <formula>"CUMPLIDA - EFECTIVA"</formula>
    </cfRule>
  </conditionalFormatting>
  <conditionalFormatting sqref="P16">
    <cfRule type="cellIs" dxfId="224" priority="136" operator="equal">
      <formula>"INCALIFICABLE"</formula>
    </cfRule>
    <cfRule type="cellIs" dxfId="223" priority="137" operator="equal">
      <formula>"INCUMPLIDA - VENCIDA"</formula>
    </cfRule>
    <cfRule type="cellIs" dxfId="222" priority="138" operator="equal">
      <formula>"CUMPLIDA INEFECTIVA"</formula>
    </cfRule>
    <cfRule type="cellIs" dxfId="221" priority="139" operator="equal">
      <formula>"CUMPLIDA - PENDIENTE DE EFECTIVIDAD"</formula>
    </cfRule>
    <cfRule type="cellIs" dxfId="220" priority="140" operator="equal">
      <formula>"CUMPLIDA - EFECTIVA"</formula>
    </cfRule>
  </conditionalFormatting>
  <conditionalFormatting sqref="P18">
    <cfRule type="cellIs" dxfId="219" priority="131" operator="equal">
      <formula>"INCALIFICABLE"</formula>
    </cfRule>
    <cfRule type="cellIs" dxfId="218" priority="132" operator="equal">
      <formula>"INCUMPLIDA - VENCIDA"</formula>
    </cfRule>
    <cfRule type="cellIs" dxfId="217" priority="133" operator="equal">
      <formula>"CUMPLIDA INEFECTIVA"</formula>
    </cfRule>
    <cfRule type="cellIs" dxfId="216" priority="134" operator="equal">
      <formula>"CUMPLIDA - PENDIENTE DE EFECTIVIDAD"</formula>
    </cfRule>
    <cfRule type="cellIs" dxfId="215" priority="135" operator="equal">
      <formula>"CUMPLIDA - EFECTIVA"</formula>
    </cfRule>
  </conditionalFormatting>
  <conditionalFormatting sqref="P19">
    <cfRule type="cellIs" dxfId="214" priority="126" operator="equal">
      <formula>"INCALIFICABLE"</formula>
    </cfRule>
    <cfRule type="cellIs" dxfId="213" priority="127" operator="equal">
      <formula>"INCUMPLIDA - VENCIDA"</formula>
    </cfRule>
    <cfRule type="cellIs" dxfId="212" priority="128" operator="equal">
      <formula>"CUMPLIDA INEFECTIVA"</formula>
    </cfRule>
    <cfRule type="cellIs" dxfId="211" priority="129" operator="equal">
      <formula>"CUMPLIDA - PENDIENTE DE EFECTIVIDAD"</formula>
    </cfRule>
    <cfRule type="cellIs" dxfId="210" priority="130" operator="equal">
      <formula>"CUMPLIDA - EFECTIVA"</formula>
    </cfRule>
  </conditionalFormatting>
  <conditionalFormatting sqref="P20">
    <cfRule type="cellIs" dxfId="209" priority="121" operator="equal">
      <formula>"INCALIFICABLE"</formula>
    </cfRule>
    <cfRule type="cellIs" dxfId="208" priority="122" operator="equal">
      <formula>"INCUMPLIDA - VENCIDA"</formula>
    </cfRule>
    <cfRule type="cellIs" dxfId="207" priority="123" operator="equal">
      <formula>"CUMPLIDA INEFECTIVA"</formula>
    </cfRule>
    <cfRule type="cellIs" dxfId="206" priority="124" operator="equal">
      <formula>"CUMPLIDA - PENDIENTE DE EFECTIVIDAD"</formula>
    </cfRule>
    <cfRule type="cellIs" dxfId="205" priority="125" operator="equal">
      <formula>"CUMPLIDA - EFECTIVA"</formula>
    </cfRule>
  </conditionalFormatting>
  <conditionalFormatting sqref="P22">
    <cfRule type="cellIs" dxfId="204" priority="116" operator="equal">
      <formula>"INCALIFICABLE"</formula>
    </cfRule>
    <cfRule type="cellIs" dxfId="203" priority="117" operator="equal">
      <formula>"INCUMPLIDA - VENCIDA"</formula>
    </cfRule>
    <cfRule type="cellIs" dxfId="202" priority="118" operator="equal">
      <formula>"CUMPLIDA INEFECTIVA"</formula>
    </cfRule>
    <cfRule type="cellIs" dxfId="201" priority="119" operator="equal">
      <formula>"CUMPLIDA - PENDIENTE DE EFECTIVIDAD"</formula>
    </cfRule>
    <cfRule type="cellIs" dxfId="200" priority="120" operator="equal">
      <formula>"CUMPLIDA - EFECTIVA"</formula>
    </cfRule>
  </conditionalFormatting>
  <conditionalFormatting sqref="P23">
    <cfRule type="cellIs" dxfId="199" priority="111" operator="equal">
      <formula>"INCALIFICABLE"</formula>
    </cfRule>
    <cfRule type="cellIs" dxfId="198" priority="112" operator="equal">
      <formula>"INCUMPLIDA - VENCIDA"</formula>
    </cfRule>
    <cfRule type="cellIs" dxfId="197" priority="113" operator="equal">
      <formula>"CUMPLIDA INEFECTIVA"</formula>
    </cfRule>
    <cfRule type="cellIs" dxfId="196" priority="114" operator="equal">
      <formula>"CUMPLIDA - PENDIENTE DE EFECTIVIDAD"</formula>
    </cfRule>
    <cfRule type="cellIs" dxfId="195" priority="115" operator="equal">
      <formula>"CUMPLIDA - EFECTIVA"</formula>
    </cfRule>
  </conditionalFormatting>
  <conditionalFormatting sqref="P24">
    <cfRule type="cellIs" dxfId="194" priority="106" operator="equal">
      <formula>"INCALIFICABLE"</formula>
    </cfRule>
    <cfRule type="cellIs" dxfId="193" priority="107" operator="equal">
      <formula>"INCUMPLIDA - VENCIDA"</formula>
    </cfRule>
    <cfRule type="cellIs" dxfId="192" priority="108" operator="equal">
      <formula>"CUMPLIDA INEFECTIVA"</formula>
    </cfRule>
    <cfRule type="cellIs" dxfId="191" priority="109" operator="equal">
      <formula>"CUMPLIDA - PENDIENTE DE EFECTIVIDAD"</formula>
    </cfRule>
    <cfRule type="cellIs" dxfId="190" priority="110" operator="equal">
      <formula>"CUMPLIDA - EFECTIVA"</formula>
    </cfRule>
  </conditionalFormatting>
  <conditionalFormatting sqref="P35">
    <cfRule type="cellIs" dxfId="189" priority="101" operator="equal">
      <formula>"INCALIFICABLE"</formula>
    </cfRule>
    <cfRule type="cellIs" dxfId="188" priority="102" operator="equal">
      <formula>"INCUMPLIDA - VENCIDA"</formula>
    </cfRule>
    <cfRule type="cellIs" dxfId="187" priority="103" operator="equal">
      <formula>"CUMPLIDA INEFECTIVA"</formula>
    </cfRule>
    <cfRule type="cellIs" dxfId="186" priority="104" operator="equal">
      <formula>"CUMPLIDA - PENDIENTE DE EFECTIVIDAD"</formula>
    </cfRule>
    <cfRule type="cellIs" dxfId="185" priority="105" operator="equal">
      <formula>"CUMPLIDA - EFECTIVA"</formula>
    </cfRule>
  </conditionalFormatting>
  <conditionalFormatting sqref="P36">
    <cfRule type="cellIs" dxfId="184" priority="96" operator="equal">
      <formula>"INCALIFICABLE"</formula>
    </cfRule>
    <cfRule type="cellIs" dxfId="183" priority="97" operator="equal">
      <formula>"INCUMPLIDA - VENCIDA"</formula>
    </cfRule>
    <cfRule type="cellIs" dxfId="182" priority="98" operator="equal">
      <formula>"CUMPLIDA INEFECTIVA"</formula>
    </cfRule>
    <cfRule type="cellIs" dxfId="181" priority="99" operator="equal">
      <formula>"CUMPLIDA - PENDIENTE DE EFECTIVIDAD"</formula>
    </cfRule>
    <cfRule type="cellIs" dxfId="180" priority="100" operator="equal">
      <formula>"CUMPLIDA - EFECTIVA"</formula>
    </cfRule>
  </conditionalFormatting>
  <conditionalFormatting sqref="P37">
    <cfRule type="cellIs" dxfId="179" priority="91" operator="equal">
      <formula>"INCALIFICABLE"</formula>
    </cfRule>
    <cfRule type="cellIs" dxfId="178" priority="92" operator="equal">
      <formula>"INCUMPLIDA - VENCIDA"</formula>
    </cfRule>
    <cfRule type="cellIs" dxfId="177" priority="93" operator="equal">
      <formula>"CUMPLIDA INEFECTIVA"</formula>
    </cfRule>
    <cfRule type="cellIs" dxfId="176" priority="94" operator="equal">
      <formula>"CUMPLIDA - PENDIENTE DE EFECTIVIDAD"</formula>
    </cfRule>
    <cfRule type="cellIs" dxfId="175" priority="95" operator="equal">
      <formula>"CUMPLIDA - EFECTIVA"</formula>
    </cfRule>
  </conditionalFormatting>
  <conditionalFormatting sqref="P39">
    <cfRule type="cellIs" dxfId="174" priority="86" operator="equal">
      <formula>"INCALIFICABLE"</formula>
    </cfRule>
    <cfRule type="cellIs" dxfId="173" priority="87" operator="equal">
      <formula>"INCUMPLIDA - VENCIDA"</formula>
    </cfRule>
    <cfRule type="cellIs" dxfId="172" priority="88" operator="equal">
      <formula>"CUMPLIDA INEFECTIVA"</formula>
    </cfRule>
    <cfRule type="cellIs" dxfId="171" priority="89" operator="equal">
      <formula>"CUMPLIDA - PENDIENTE DE EFECTIVIDAD"</formula>
    </cfRule>
    <cfRule type="cellIs" dxfId="170" priority="90" operator="equal">
      <formula>"CUMPLIDA - EFECTIVA"</formula>
    </cfRule>
  </conditionalFormatting>
  <conditionalFormatting sqref="P40">
    <cfRule type="cellIs" dxfId="169" priority="81" operator="equal">
      <formula>"INCALIFICABLE"</formula>
    </cfRule>
    <cfRule type="cellIs" dxfId="168" priority="82" operator="equal">
      <formula>"INCUMPLIDA - VENCIDA"</formula>
    </cfRule>
    <cfRule type="cellIs" dxfId="167" priority="83" operator="equal">
      <formula>"CUMPLIDA INEFECTIVA"</formula>
    </cfRule>
    <cfRule type="cellIs" dxfId="166" priority="84" operator="equal">
      <formula>"CUMPLIDA - PENDIENTE DE EFECTIVIDAD"</formula>
    </cfRule>
    <cfRule type="cellIs" dxfId="165" priority="85" operator="equal">
      <formula>"CUMPLIDA - EFECTIVA"</formula>
    </cfRule>
  </conditionalFormatting>
  <conditionalFormatting sqref="P41">
    <cfRule type="cellIs" dxfId="164" priority="76" operator="equal">
      <formula>"INCALIFICABLE"</formula>
    </cfRule>
    <cfRule type="cellIs" dxfId="163" priority="77" operator="equal">
      <formula>"INCUMPLIDA - VENCIDA"</formula>
    </cfRule>
    <cfRule type="cellIs" dxfId="162" priority="78" operator="equal">
      <formula>"CUMPLIDA INEFECTIVA"</formula>
    </cfRule>
    <cfRule type="cellIs" dxfId="161" priority="79" operator="equal">
      <formula>"CUMPLIDA - PENDIENTE DE EFECTIVIDAD"</formula>
    </cfRule>
    <cfRule type="cellIs" dxfId="160" priority="80" operator="equal">
      <formula>"CUMPLIDA - EFECTIVA"</formula>
    </cfRule>
  </conditionalFormatting>
  <conditionalFormatting sqref="P42">
    <cfRule type="cellIs" dxfId="159" priority="71" operator="equal">
      <formula>"INCALIFICABLE"</formula>
    </cfRule>
    <cfRule type="cellIs" dxfId="158" priority="72" operator="equal">
      <formula>"INCUMPLIDA - VENCIDA"</formula>
    </cfRule>
    <cfRule type="cellIs" dxfId="157" priority="73" operator="equal">
      <formula>"CUMPLIDA INEFECTIVA"</formula>
    </cfRule>
    <cfRule type="cellIs" dxfId="156" priority="74" operator="equal">
      <formula>"CUMPLIDA - PENDIENTE DE EFECTIVIDAD"</formula>
    </cfRule>
    <cfRule type="cellIs" dxfId="155" priority="75" operator="equal">
      <formula>"CUMPLIDA - EFECTIVA"</formula>
    </cfRule>
  </conditionalFormatting>
  <conditionalFormatting sqref="P44:P45">
    <cfRule type="cellIs" dxfId="154" priority="66" operator="equal">
      <formula>"INCALIFICABLE"</formula>
    </cfRule>
    <cfRule type="cellIs" dxfId="153" priority="67" operator="equal">
      <formula>"INCUMPLIDA - VENCIDA"</formula>
    </cfRule>
    <cfRule type="cellIs" dxfId="152" priority="68" operator="equal">
      <formula>"CUMPLIDA INEFECTIVA"</formula>
    </cfRule>
    <cfRule type="cellIs" dxfId="151" priority="69" operator="equal">
      <formula>"CUMPLIDA - PENDIENTE DE EFECTIVIDAD"</formula>
    </cfRule>
    <cfRule type="cellIs" dxfId="150" priority="70" operator="equal">
      <formula>"CUMPLIDA - EFECTIVA"</formula>
    </cfRule>
  </conditionalFormatting>
  <conditionalFormatting sqref="P48:P50">
    <cfRule type="cellIs" dxfId="149" priority="61" operator="equal">
      <formula>"INCALIFICABLE"</formula>
    </cfRule>
    <cfRule type="cellIs" dxfId="148" priority="62" operator="equal">
      <formula>"INCUMPLIDA - VENCIDA"</formula>
    </cfRule>
    <cfRule type="cellIs" dxfId="147" priority="63" operator="equal">
      <formula>"CUMPLIDA INEFECTIVA"</formula>
    </cfRule>
    <cfRule type="cellIs" dxfId="146" priority="64" operator="equal">
      <formula>"CUMPLIDA - PENDIENTE DE EFECTIVIDAD"</formula>
    </cfRule>
    <cfRule type="cellIs" dxfId="145" priority="65" operator="equal">
      <formula>"CUMPLIDA - EFECTIVA"</formula>
    </cfRule>
  </conditionalFormatting>
  <conditionalFormatting sqref="P52">
    <cfRule type="cellIs" dxfId="144" priority="56" operator="equal">
      <formula>"INCALIFICABLE"</formula>
    </cfRule>
    <cfRule type="cellIs" dxfId="143" priority="57" operator="equal">
      <formula>"INCUMPLIDA - VENCIDA"</formula>
    </cfRule>
    <cfRule type="cellIs" dxfId="142" priority="58" operator="equal">
      <formula>"CUMPLIDA INEFECTIVA"</formula>
    </cfRule>
    <cfRule type="cellIs" dxfId="141" priority="59" operator="equal">
      <formula>"CUMPLIDA - PENDIENTE DE EFECTIVIDAD"</formula>
    </cfRule>
    <cfRule type="cellIs" dxfId="140" priority="60" operator="equal">
      <formula>"CUMPLIDA - EFECTIVA"</formula>
    </cfRule>
  </conditionalFormatting>
  <conditionalFormatting sqref="P53">
    <cfRule type="cellIs" dxfId="139" priority="51" operator="equal">
      <formula>"INCALIFICABLE"</formula>
    </cfRule>
    <cfRule type="cellIs" dxfId="138" priority="52" operator="equal">
      <formula>"INCUMPLIDA - VENCIDA"</formula>
    </cfRule>
    <cfRule type="cellIs" dxfId="137" priority="53" operator="equal">
      <formula>"CUMPLIDA INEFECTIVA"</formula>
    </cfRule>
    <cfRule type="cellIs" dxfId="136" priority="54" operator="equal">
      <formula>"CUMPLIDA - PENDIENTE DE EFECTIVIDAD"</formula>
    </cfRule>
    <cfRule type="cellIs" dxfId="135" priority="55" operator="equal">
      <formula>"CUMPLIDA - EFECTIVA"</formula>
    </cfRule>
  </conditionalFormatting>
  <conditionalFormatting sqref="P55">
    <cfRule type="cellIs" dxfId="134" priority="46" operator="equal">
      <formula>"INCALIFICABLE"</formula>
    </cfRule>
    <cfRule type="cellIs" dxfId="133" priority="47" operator="equal">
      <formula>"INCUMPLIDA - VENCIDA"</formula>
    </cfRule>
    <cfRule type="cellIs" dxfId="132" priority="48" operator="equal">
      <formula>"CUMPLIDA INEFECTIVA"</formula>
    </cfRule>
    <cfRule type="cellIs" dxfId="131" priority="49" operator="equal">
      <formula>"CUMPLIDA - PENDIENTE DE EFECTIVIDAD"</formula>
    </cfRule>
    <cfRule type="cellIs" dxfId="130" priority="50" operator="equal">
      <formula>"CUMPLIDA - EFECTIVA"</formula>
    </cfRule>
  </conditionalFormatting>
  <conditionalFormatting sqref="P56">
    <cfRule type="cellIs" dxfId="129" priority="41" operator="equal">
      <formula>"INCALIFICABLE"</formula>
    </cfRule>
    <cfRule type="cellIs" dxfId="128" priority="42" operator="equal">
      <formula>"INCUMPLIDA - VENCIDA"</formula>
    </cfRule>
    <cfRule type="cellIs" dxfId="127" priority="43" operator="equal">
      <formula>"CUMPLIDA INEFECTIVA"</formula>
    </cfRule>
    <cfRule type="cellIs" dxfId="126" priority="44" operator="equal">
      <formula>"CUMPLIDA - PENDIENTE DE EFECTIVIDAD"</formula>
    </cfRule>
    <cfRule type="cellIs" dxfId="125" priority="45" operator="equal">
      <formula>"CUMPLIDA - EFECTIVA"</formula>
    </cfRule>
  </conditionalFormatting>
  <conditionalFormatting sqref="P58">
    <cfRule type="cellIs" dxfId="124" priority="36" operator="equal">
      <formula>"INCALIFICABLE"</formula>
    </cfRule>
    <cfRule type="cellIs" dxfId="123" priority="37" operator="equal">
      <formula>"INCUMPLIDA - VENCIDA"</formula>
    </cfRule>
    <cfRule type="cellIs" dxfId="122" priority="38" operator="equal">
      <formula>"CUMPLIDA INEFECTIVA"</formula>
    </cfRule>
    <cfRule type="cellIs" dxfId="121" priority="39" operator="equal">
      <formula>"CUMPLIDA - PENDIENTE DE EFECTIVIDAD"</formula>
    </cfRule>
    <cfRule type="cellIs" dxfId="120" priority="40" operator="equal">
      <formula>"CUMPLIDA - EFECTIVA"</formula>
    </cfRule>
  </conditionalFormatting>
  <conditionalFormatting sqref="P59">
    <cfRule type="cellIs" dxfId="119" priority="31" operator="equal">
      <formula>"INCALIFICABLE"</formula>
    </cfRule>
    <cfRule type="cellIs" dxfId="118" priority="32" operator="equal">
      <formula>"INCUMPLIDA - VENCIDA"</formula>
    </cfRule>
    <cfRule type="cellIs" dxfId="117" priority="33" operator="equal">
      <formula>"CUMPLIDA INEFECTIVA"</formula>
    </cfRule>
    <cfRule type="cellIs" dxfId="116" priority="34" operator="equal">
      <formula>"CUMPLIDA - PENDIENTE DE EFECTIVIDAD"</formula>
    </cfRule>
    <cfRule type="cellIs" dxfId="115" priority="35" operator="equal">
      <formula>"CUMPLIDA - EFECTIVA"</formula>
    </cfRule>
  </conditionalFormatting>
  <conditionalFormatting sqref="P61">
    <cfRule type="cellIs" dxfId="114" priority="26" operator="equal">
      <formula>"INCALIFICABLE"</formula>
    </cfRule>
    <cfRule type="cellIs" dxfId="113" priority="27" operator="equal">
      <formula>"INCUMPLIDA - VENCIDA"</formula>
    </cfRule>
    <cfRule type="cellIs" dxfId="112" priority="28" operator="equal">
      <formula>"CUMPLIDA INEFECTIVA"</formula>
    </cfRule>
    <cfRule type="cellIs" dxfId="111" priority="29" operator="equal">
      <formula>"CUMPLIDA - PENDIENTE DE EFECTIVIDAD"</formula>
    </cfRule>
    <cfRule type="cellIs" dxfId="110" priority="30" operator="equal">
      <formula>"CUMPLIDA - EFECTIVA"</formula>
    </cfRule>
  </conditionalFormatting>
  <conditionalFormatting sqref="P64">
    <cfRule type="cellIs" dxfId="109" priority="21" operator="equal">
      <formula>"INCALIFICABLE"</formula>
    </cfRule>
    <cfRule type="cellIs" dxfId="108" priority="22" operator="equal">
      <formula>"INCUMPLIDA - VENCIDA"</formula>
    </cfRule>
    <cfRule type="cellIs" dxfId="107" priority="23" operator="equal">
      <formula>"CUMPLIDA INEFECTIVA"</formula>
    </cfRule>
    <cfRule type="cellIs" dxfId="106" priority="24" operator="equal">
      <formula>"CUMPLIDA - PENDIENTE DE EFECTIVIDAD"</formula>
    </cfRule>
    <cfRule type="cellIs" dxfId="105" priority="25" operator="equal">
      <formula>"CUMPLIDA - EFECTIVA"</formula>
    </cfRule>
  </conditionalFormatting>
  <conditionalFormatting sqref="P65">
    <cfRule type="cellIs" dxfId="104" priority="16" operator="equal">
      <formula>"INCALIFICABLE"</formula>
    </cfRule>
    <cfRule type="cellIs" dxfId="103" priority="17" operator="equal">
      <formula>"INCUMPLIDA - VENCIDA"</formula>
    </cfRule>
    <cfRule type="cellIs" dxfId="102" priority="18" operator="equal">
      <formula>"CUMPLIDA INEFECTIVA"</formula>
    </cfRule>
    <cfRule type="cellIs" dxfId="101" priority="19" operator="equal">
      <formula>"CUMPLIDA - PENDIENTE DE EFECTIVIDAD"</formula>
    </cfRule>
    <cfRule type="cellIs" dxfId="100" priority="20" operator="equal">
      <formula>"CUMPLIDA - EFECTIVA"</formula>
    </cfRule>
  </conditionalFormatting>
  <conditionalFormatting sqref="P66">
    <cfRule type="cellIs" dxfId="99" priority="11" operator="equal">
      <formula>"INCALIFICABLE"</formula>
    </cfRule>
    <cfRule type="cellIs" dxfId="98" priority="12" operator="equal">
      <formula>"INCUMPLIDA - VENCIDA"</formula>
    </cfRule>
    <cfRule type="cellIs" dxfId="97" priority="13" operator="equal">
      <formula>"CUMPLIDA INEFECTIVA"</formula>
    </cfRule>
    <cfRule type="cellIs" dxfId="96" priority="14" operator="equal">
      <formula>"CUMPLIDA - PENDIENTE DE EFECTIVIDAD"</formula>
    </cfRule>
    <cfRule type="cellIs" dxfId="95" priority="15" operator="equal">
      <formula>"CUMPLIDA - EFECTIVA"</formula>
    </cfRule>
  </conditionalFormatting>
  <conditionalFormatting sqref="P68">
    <cfRule type="cellIs" dxfId="94" priority="6" operator="equal">
      <formula>"INCALIFICABLE"</formula>
    </cfRule>
    <cfRule type="cellIs" dxfId="93" priority="7" operator="equal">
      <formula>"INCUMPLIDA - VENCIDA"</formula>
    </cfRule>
    <cfRule type="cellIs" dxfId="92" priority="8" operator="equal">
      <formula>"CUMPLIDA INEFECTIVA"</formula>
    </cfRule>
    <cfRule type="cellIs" dxfId="91" priority="9" operator="equal">
      <formula>"CUMPLIDA - PENDIENTE DE EFECTIVIDAD"</formula>
    </cfRule>
    <cfRule type="cellIs" dxfId="90" priority="10" operator="equal">
      <formula>"CUMPLIDA - EFECTIVA"</formula>
    </cfRule>
  </conditionalFormatting>
  <conditionalFormatting sqref="P70">
    <cfRule type="cellIs" dxfId="89" priority="1" operator="equal">
      <formula>"INCALIFICABLE"</formula>
    </cfRule>
    <cfRule type="cellIs" dxfId="88" priority="2" operator="equal">
      <formula>"INCUMPLIDA - VENCIDA"</formula>
    </cfRule>
    <cfRule type="cellIs" dxfId="87" priority="3" operator="equal">
      <formula>"CUMPLIDA INEFECTIVA"</formula>
    </cfRule>
    <cfRule type="cellIs" dxfId="86" priority="4" operator="equal">
      <formula>"CUMPLIDA - PENDIENTE DE EFECTIVIDAD"</formula>
    </cfRule>
    <cfRule type="cellIs" dxfId="85" priority="5" operator="equal">
      <formula>"CUMPLIDA - EFECTIVA"</formula>
    </cfRule>
  </conditionalFormatting>
  <dataValidations count="4">
    <dataValidation type="list" allowBlank="1" showInputMessage="1" showErrorMessage="1" sqref="H64:H66 H71:H72 H86:H1048576">
      <formula1>#REF!</formula1>
    </dataValidation>
    <dataValidation type="list" allowBlank="1" showInputMessage="1" showErrorMessage="1" sqref="U1:U6">
      <formula1>$U$1:$U$6</formula1>
    </dataValidation>
    <dataValidation type="list" allowBlank="1" showInputMessage="1" showErrorMessage="1" sqref="P1:P45 P47:P1048576">
      <formula1>$A$74:$A$79</formula1>
    </dataValidation>
    <dataValidation type="list" allowBlank="1" showInputMessage="1" showErrorMessage="1" sqref="R1:R1048576">
      <formula1>$D$83:$D$84</formula1>
    </dataValidation>
  </dataValidations>
  <pageMargins left="0.39370078740157483" right="0.39370078740157483" top="0.39370078740157483" bottom="0.39370078740157483" header="0.31496062992125984" footer="0.31496062992125984"/>
  <pageSetup paperSize="5" scale="70" orientation="landscape" verticalDpi="599" r:id="rId1"/>
  <drawing r:id="rId2"/>
  <extLst>
    <ext xmlns:x14="http://schemas.microsoft.com/office/spreadsheetml/2009/9/main" uri="{78C0D931-6437-407d-A8EE-F0AAD7539E65}">
      <x14:conditionalFormattings>
        <x14:conditionalFormatting xmlns:xm="http://schemas.microsoft.com/office/excel/2006/main">
          <x14:cfRule type="containsText" priority="173" operator="containsText" id="{90859815-B74F-4B3F-872B-BFF059691FAF}">
            <xm:f>NOT(ISERROR(SEARCH($A$79,P1)))</xm:f>
            <xm:f>$A$79</xm:f>
            <x14:dxf>
              <fill>
                <patternFill>
                  <bgColor rgb="FFFF0000"/>
                </patternFill>
              </fill>
            </x14:dxf>
          </x14:cfRule>
          <x14:cfRule type="containsText" priority="174" operator="containsText" id="{F1548C0A-DA84-4E18-8967-FE0A61172F73}">
            <xm:f>NOT(ISERROR(SEARCH($A$78,P1)))</xm:f>
            <xm:f>$A$78</xm:f>
            <x14:dxf>
              <fill>
                <patternFill>
                  <bgColor rgb="FFFF0000"/>
                </patternFill>
              </fill>
            </x14:dxf>
          </x14:cfRule>
          <x14:cfRule type="containsText" priority="175" operator="containsText" id="{F08BC967-13FD-40E9-8432-E0F0C8C51A7B}">
            <xm:f>NOT(ISERROR(SEARCH($A$77,P1)))</xm:f>
            <xm:f>$A$77</xm:f>
            <x14:dxf>
              <fill>
                <patternFill>
                  <bgColor rgb="FFFFC000"/>
                </patternFill>
              </fill>
            </x14:dxf>
          </x14:cfRule>
          <x14:cfRule type="containsText" priority="176" operator="containsText" id="{2B136591-DBAE-4003-9180-D8E334D6E6D4}">
            <xm:f>NOT(ISERROR(SEARCH($A$76,P1)))</xm:f>
            <xm:f>$A$76</xm:f>
            <x14:dxf>
              <fill>
                <patternFill>
                  <bgColor theme="8" tint="0.39994506668294322"/>
                </patternFill>
              </fill>
            </x14:dxf>
          </x14:cfRule>
          <x14:cfRule type="containsText" priority="177" operator="containsText" id="{28F962EB-721B-4C6B-BF3D-52FBF35E2D5F}">
            <xm:f>NOT(ISERROR(SEARCH($A$75,P1)))</xm:f>
            <xm:f>$A$75</xm:f>
            <x14:dxf>
              <fill>
                <patternFill>
                  <bgColor theme="9" tint="0.39994506668294322"/>
                </patternFill>
              </fill>
            </x14:dxf>
          </x14:cfRule>
          <x14:cfRule type="containsText" priority="178" stopIfTrue="1" operator="containsText" id="{5C7D2C27-C395-48DB-96BD-331DFDC555D5}">
            <xm:f>NOT(ISERROR(SEARCH($A$74,P1)))</xm:f>
            <xm:f>$A$74</xm:f>
            <x14:dxf>
              <fill>
                <patternFill>
                  <bgColor theme="0"/>
                </patternFill>
              </fill>
            </x14:dxf>
          </x14:cfRule>
          <xm:sqref>P1:P5 P9 P13 P17 P21 P25:P34 P38 P43 P47 P51 P54 P57 P60 P62:P63 P67 P69 P71:P1048576</xm:sqref>
        </x14:conditionalFormatting>
        <x14:conditionalFormatting xmlns:xm="http://schemas.microsoft.com/office/excel/2006/main">
          <x14:cfRule type="containsText" priority="171" operator="containsText" id="{3AA225BC-3E2A-4E28-BA5A-676BE9DC362D}">
            <xm:f>NOT(ISERROR(SEARCH($D$84,R1)))</xm:f>
            <xm:f>$D$84</xm:f>
            <x14:dxf>
              <fill>
                <patternFill>
                  <bgColor theme="9" tint="0.39994506668294322"/>
                </patternFill>
              </fill>
            </x14:dxf>
          </x14:cfRule>
          <x14:cfRule type="containsText" priority="172" operator="containsText" id="{CADF223A-F9E3-4743-853D-4E14A3339D89}">
            <xm:f>NOT(ISERROR(SEARCH($D$83,R1)))</xm:f>
            <xm:f>$D$83</xm:f>
            <x14:dxf>
              <fill>
                <patternFill>
                  <bgColor theme="0"/>
                </patternFill>
              </fill>
            </x14:dxf>
          </x14:cfRule>
          <xm:sqref>R1:R1048576</xm:sqref>
        </x14:conditionalFormatting>
      </x14:conditionalFormatting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46"/>
  <sheetViews>
    <sheetView topLeftCell="A25" zoomScale="70" zoomScaleNormal="70" workbookViewId="0">
      <selection sqref="A1:D1"/>
    </sheetView>
  </sheetViews>
  <sheetFormatPr baseColWidth="10" defaultColWidth="11.42578125" defaultRowHeight="15" x14ac:dyDescent="0.25"/>
  <cols>
    <col min="1" max="1" width="34.7109375" customWidth="1"/>
    <col min="2" max="2" width="21" customWidth="1"/>
    <col min="3" max="3" width="20.28515625" customWidth="1"/>
    <col min="4" max="4" width="63.140625" customWidth="1"/>
    <col min="5" max="5" width="65.42578125" style="511" customWidth="1"/>
    <col min="6" max="6" width="75.42578125" customWidth="1"/>
    <col min="7" max="7" width="57" customWidth="1"/>
    <col min="8" max="8" width="22.42578125" customWidth="1"/>
    <col min="9" max="9" width="27" customWidth="1"/>
    <col min="10" max="10" width="13.42578125" bestFit="1" customWidth="1"/>
    <col min="11" max="11" width="30.85546875" customWidth="1"/>
    <col min="12" max="12" width="30" customWidth="1"/>
    <col min="13" max="13" width="20.42578125" customWidth="1"/>
    <col min="14" max="14" width="109.42578125" customWidth="1"/>
    <col min="15" max="15" width="32.28515625" customWidth="1"/>
    <col min="16" max="16" width="20.140625" customWidth="1"/>
    <col min="17" max="17" width="107.140625" customWidth="1"/>
    <col min="18" max="18" width="20.5703125" customWidth="1"/>
  </cols>
  <sheetData>
    <row r="1" spans="1:18" s="236" customFormat="1" ht="57" customHeight="1" x14ac:dyDescent="0.25">
      <c r="A1" s="1156"/>
      <c r="B1" s="1157"/>
      <c r="C1" s="1157"/>
      <c r="D1" s="1158"/>
      <c r="E1" s="126" t="s">
        <v>66</v>
      </c>
      <c r="F1" s="1362"/>
      <c r="G1" s="1362"/>
      <c r="H1" s="1362"/>
      <c r="I1" s="1362"/>
      <c r="J1" s="1362"/>
      <c r="K1" s="1362"/>
      <c r="L1" s="1362"/>
      <c r="M1" s="1362"/>
      <c r="N1" s="1362"/>
      <c r="O1" s="1363"/>
      <c r="P1" s="1156"/>
      <c r="Q1" s="1157"/>
      <c r="R1" s="1158"/>
    </row>
    <row r="2" spans="1:18" s="236" customFormat="1" ht="16.5" thickBot="1" x14ac:dyDescent="0.3">
      <c r="A2" s="125" t="s">
        <v>1292</v>
      </c>
      <c r="B2" s="125"/>
      <c r="C2" s="125"/>
      <c r="D2" s="125"/>
      <c r="E2" s="125"/>
      <c r="F2" s="125"/>
      <c r="G2" s="125"/>
      <c r="H2" s="125"/>
      <c r="I2" s="125"/>
      <c r="J2" s="125"/>
      <c r="K2" s="125"/>
      <c r="L2" s="125"/>
      <c r="M2" s="125"/>
      <c r="N2" s="125"/>
      <c r="O2" s="125"/>
      <c r="P2" s="1364" t="s">
        <v>2124</v>
      </c>
      <c r="Q2" s="1365"/>
      <c r="R2" s="1366"/>
    </row>
    <row r="3" spans="1:18" s="236" customFormat="1" ht="18" x14ac:dyDescent="0.25">
      <c r="A3" s="1367" t="s">
        <v>72</v>
      </c>
      <c r="B3" s="1367" t="s">
        <v>73</v>
      </c>
      <c r="C3" s="1367" t="s">
        <v>74</v>
      </c>
      <c r="D3" s="1367" t="s">
        <v>75</v>
      </c>
      <c r="E3" s="1367" t="s">
        <v>76</v>
      </c>
      <c r="F3" s="1367" t="s">
        <v>77</v>
      </c>
      <c r="G3" s="1367" t="s">
        <v>78</v>
      </c>
      <c r="H3" s="1367" t="s">
        <v>79</v>
      </c>
      <c r="I3" s="1367" t="s">
        <v>80</v>
      </c>
      <c r="J3" s="1367" t="s">
        <v>81</v>
      </c>
      <c r="K3" s="1367" t="s">
        <v>82</v>
      </c>
      <c r="L3" s="1368" t="s">
        <v>83</v>
      </c>
      <c r="M3" s="1369"/>
      <c r="N3" s="1369"/>
      <c r="O3" s="1369"/>
      <c r="P3" s="1369"/>
      <c r="Q3" s="1369"/>
      <c r="R3" s="1370"/>
    </row>
    <row r="4" spans="1:18" s="236" customFormat="1" ht="60.75" customHeight="1" thickBot="1" x14ac:dyDescent="0.3">
      <c r="A4" s="1371"/>
      <c r="B4" s="1371"/>
      <c r="C4" s="1371"/>
      <c r="D4" s="1371"/>
      <c r="E4" s="1372"/>
      <c r="F4" s="1372"/>
      <c r="G4" s="1372"/>
      <c r="H4" s="1372"/>
      <c r="I4" s="1372"/>
      <c r="J4" s="1372"/>
      <c r="K4" s="1372"/>
      <c r="L4" s="817" t="s">
        <v>501</v>
      </c>
      <c r="M4" s="817" t="s">
        <v>85</v>
      </c>
      <c r="N4" s="817" t="s">
        <v>86</v>
      </c>
      <c r="O4" s="817" t="s">
        <v>204</v>
      </c>
      <c r="P4" s="817" t="s">
        <v>88</v>
      </c>
      <c r="Q4" s="817" t="s">
        <v>89</v>
      </c>
      <c r="R4" s="818" t="s">
        <v>90</v>
      </c>
    </row>
    <row r="5" spans="1:18" ht="27" thickBot="1" x14ac:dyDescent="0.3">
      <c r="A5" s="1373" t="s">
        <v>2349</v>
      </c>
      <c r="B5" s="1374"/>
      <c r="C5" s="1374"/>
      <c r="D5" s="1374"/>
      <c r="E5" s="1374"/>
      <c r="F5" s="1374"/>
      <c r="G5" s="1374"/>
      <c r="H5" s="1374"/>
      <c r="I5" s="1374"/>
      <c r="J5" s="1374"/>
      <c r="K5" s="1374"/>
      <c r="L5" s="1374"/>
      <c r="M5" s="1374"/>
      <c r="N5" s="1374"/>
      <c r="O5" s="1374"/>
      <c r="P5" s="1374"/>
      <c r="Q5" s="1374"/>
      <c r="R5" s="1375"/>
    </row>
    <row r="6" spans="1:18" s="1378" customFormat="1" ht="314.25" customHeight="1" x14ac:dyDescent="0.2">
      <c r="A6" s="298" t="s">
        <v>5</v>
      </c>
      <c r="B6" s="299" t="s">
        <v>2466</v>
      </c>
      <c r="C6" s="276">
        <v>1</v>
      </c>
      <c r="D6" s="400" t="s">
        <v>2467</v>
      </c>
      <c r="E6" s="301" t="s">
        <v>2468</v>
      </c>
      <c r="F6" s="301" t="s">
        <v>2469</v>
      </c>
      <c r="G6" s="301" t="s">
        <v>2470</v>
      </c>
      <c r="H6" s="453" t="s">
        <v>210</v>
      </c>
      <c r="I6" s="453" t="s">
        <v>2471</v>
      </c>
      <c r="J6" s="702">
        <v>44706</v>
      </c>
      <c r="K6" s="702">
        <v>44742</v>
      </c>
      <c r="L6" s="727">
        <v>45476</v>
      </c>
      <c r="M6" s="453" t="s">
        <v>1859</v>
      </c>
      <c r="N6" s="1376" t="s">
        <v>2472</v>
      </c>
      <c r="O6" s="291">
        <v>1</v>
      </c>
      <c r="P6" s="453" t="s">
        <v>102</v>
      </c>
      <c r="Q6" s="1377" t="s">
        <v>2473</v>
      </c>
      <c r="R6" s="490" t="s">
        <v>2</v>
      </c>
    </row>
    <row r="7" spans="1:18" s="1378" customFormat="1" ht="256.5" customHeight="1" thickBot="1" x14ac:dyDescent="0.25">
      <c r="A7" s="267"/>
      <c r="B7" s="268"/>
      <c r="C7" s="276"/>
      <c r="D7" s="427"/>
      <c r="E7" s="542" t="s">
        <v>2474</v>
      </c>
      <c r="F7" s="542" t="s">
        <v>2475</v>
      </c>
      <c r="G7" s="542" t="s">
        <v>2476</v>
      </c>
      <c r="H7" s="306" t="s">
        <v>945</v>
      </c>
      <c r="I7" s="306" t="s">
        <v>2477</v>
      </c>
      <c r="J7" s="760">
        <v>44706</v>
      </c>
      <c r="K7" s="760">
        <v>44742</v>
      </c>
      <c r="L7" s="727">
        <v>45476</v>
      </c>
      <c r="M7" s="453" t="s">
        <v>1859</v>
      </c>
      <c r="N7" s="1376" t="s">
        <v>2478</v>
      </c>
      <c r="O7" s="291">
        <v>1</v>
      </c>
      <c r="P7" s="453" t="s">
        <v>102</v>
      </c>
      <c r="Q7" s="1379"/>
      <c r="R7" s="513"/>
    </row>
    <row r="8" spans="1:18" s="1378" customFormat="1" ht="13.5" customHeight="1" thickBot="1" x14ac:dyDescent="0.25">
      <c r="A8" s="1380"/>
      <c r="B8" s="1381"/>
      <c r="C8" s="1381"/>
      <c r="D8" s="1381"/>
      <c r="E8" s="1381"/>
      <c r="F8" s="1381"/>
      <c r="G8" s="1381"/>
      <c r="H8" s="1381"/>
      <c r="I8" s="1381"/>
      <c r="J8" s="1381"/>
      <c r="K8" s="1381"/>
      <c r="L8" s="1381"/>
      <c r="M8" s="1381"/>
      <c r="N8" s="1381"/>
      <c r="O8" s="1381"/>
      <c r="P8" s="1381"/>
      <c r="Q8" s="1381"/>
      <c r="R8" s="1382"/>
    </row>
    <row r="9" spans="1:18" s="1378" customFormat="1" ht="408.75" customHeight="1" x14ac:dyDescent="0.2">
      <c r="A9" s="298" t="s">
        <v>5</v>
      </c>
      <c r="B9" s="299" t="s">
        <v>2466</v>
      </c>
      <c r="C9" s="276">
        <v>2</v>
      </c>
      <c r="D9" s="400" t="s">
        <v>2479</v>
      </c>
      <c r="E9" s="301" t="s">
        <v>2480</v>
      </c>
      <c r="F9" s="301" t="s">
        <v>2481</v>
      </c>
      <c r="G9" s="301" t="s">
        <v>2482</v>
      </c>
      <c r="H9" s="453" t="s">
        <v>210</v>
      </c>
      <c r="I9" s="453" t="s">
        <v>2483</v>
      </c>
      <c r="J9" s="702">
        <v>44727</v>
      </c>
      <c r="K9" s="702">
        <v>44757</v>
      </c>
      <c r="L9" s="727">
        <v>45476</v>
      </c>
      <c r="M9" s="453" t="s">
        <v>1859</v>
      </c>
      <c r="N9" s="1376" t="s">
        <v>2484</v>
      </c>
      <c r="O9" s="291">
        <v>1</v>
      </c>
      <c r="P9" s="453" t="s">
        <v>102</v>
      </c>
      <c r="Q9" s="1383" t="s">
        <v>2485</v>
      </c>
      <c r="R9" s="490" t="s">
        <v>2</v>
      </c>
    </row>
    <row r="10" spans="1:18" s="1378" customFormat="1" ht="107.25" customHeight="1" thickBot="1" x14ac:dyDescent="0.25">
      <c r="A10" s="267"/>
      <c r="B10" s="268"/>
      <c r="C10" s="276"/>
      <c r="D10" s="1384"/>
      <c r="E10" s="542" t="s">
        <v>2486</v>
      </c>
      <c r="F10" s="542" t="s">
        <v>2487</v>
      </c>
      <c r="G10" s="542" t="s">
        <v>2488</v>
      </c>
      <c r="H10" s="306" t="s">
        <v>210</v>
      </c>
      <c r="I10" s="306" t="s">
        <v>2489</v>
      </c>
      <c r="J10" s="760">
        <v>44727</v>
      </c>
      <c r="K10" s="760">
        <v>44757</v>
      </c>
      <c r="L10" s="727">
        <v>45476</v>
      </c>
      <c r="M10" s="453" t="s">
        <v>1859</v>
      </c>
      <c r="N10" s="1376" t="s">
        <v>2490</v>
      </c>
      <c r="O10" s="291">
        <v>1</v>
      </c>
      <c r="P10" s="453" t="s">
        <v>102</v>
      </c>
      <c r="Q10" s="1379"/>
      <c r="R10" s="513"/>
    </row>
    <row r="11" spans="1:18" s="1378" customFormat="1" ht="13.5" customHeight="1" thickBot="1" x14ac:dyDescent="0.25">
      <c r="A11" s="1380"/>
      <c r="B11" s="1381"/>
      <c r="C11" s="1381"/>
      <c r="D11" s="1381"/>
      <c r="E11" s="1381"/>
      <c r="F11" s="1381"/>
      <c r="G11" s="1381"/>
      <c r="H11" s="1381"/>
      <c r="I11" s="1381"/>
      <c r="J11" s="1381"/>
      <c r="K11" s="1381"/>
      <c r="L11" s="1381"/>
      <c r="M11" s="1381"/>
      <c r="N11" s="1381"/>
      <c r="O11" s="1381"/>
      <c r="P11" s="1381"/>
      <c r="Q11" s="1381"/>
      <c r="R11" s="1382"/>
    </row>
    <row r="12" spans="1:18" s="1378" customFormat="1" ht="194.25" customHeight="1" x14ac:dyDescent="0.2">
      <c r="A12" s="298" t="s">
        <v>5</v>
      </c>
      <c r="B12" s="299" t="s">
        <v>2466</v>
      </c>
      <c r="C12" s="276">
        <v>3</v>
      </c>
      <c r="D12" s="1385" t="s">
        <v>2491</v>
      </c>
      <c r="E12" s="301" t="s">
        <v>2492</v>
      </c>
      <c r="F12" s="301" t="s">
        <v>2493</v>
      </c>
      <c r="G12" s="301" t="s">
        <v>2494</v>
      </c>
      <c r="H12" s="453" t="s">
        <v>945</v>
      </c>
      <c r="I12" s="453" t="s">
        <v>2495</v>
      </c>
      <c r="J12" s="702">
        <v>44727</v>
      </c>
      <c r="K12" s="702">
        <v>44926</v>
      </c>
      <c r="L12" s="1386">
        <v>45477</v>
      </c>
      <c r="M12" s="453" t="s">
        <v>1859</v>
      </c>
      <c r="N12" s="1376" t="s">
        <v>2496</v>
      </c>
      <c r="O12" s="291">
        <v>1</v>
      </c>
      <c r="P12" s="453" t="s">
        <v>200</v>
      </c>
      <c r="Q12" s="441" t="s">
        <v>2497</v>
      </c>
      <c r="R12" s="490" t="s">
        <v>1</v>
      </c>
    </row>
    <row r="13" spans="1:18" s="1378" customFormat="1" ht="409.5" customHeight="1" thickBot="1" x14ac:dyDescent="0.25">
      <c r="A13" s="267"/>
      <c r="B13" s="268"/>
      <c r="C13" s="276"/>
      <c r="D13" s="1387"/>
      <c r="E13" s="301" t="s">
        <v>2498</v>
      </c>
      <c r="F13" s="301" t="s">
        <v>2499</v>
      </c>
      <c r="G13" s="301" t="s">
        <v>2500</v>
      </c>
      <c r="H13" s="453" t="s">
        <v>945</v>
      </c>
      <c r="I13" s="453" t="s">
        <v>2501</v>
      </c>
      <c r="J13" s="702">
        <v>44727</v>
      </c>
      <c r="K13" s="702">
        <v>44757</v>
      </c>
      <c r="L13" s="1386">
        <v>45477</v>
      </c>
      <c r="M13" s="453" t="s">
        <v>1859</v>
      </c>
      <c r="N13" s="925" t="s">
        <v>2502</v>
      </c>
      <c r="O13" s="291">
        <v>1</v>
      </c>
      <c r="P13" s="453" t="s">
        <v>200</v>
      </c>
      <c r="Q13" s="1388"/>
      <c r="R13" s="513"/>
    </row>
    <row r="14" spans="1:18" s="236" customFormat="1" ht="13.5" customHeight="1" thickBot="1" x14ac:dyDescent="0.3">
      <c r="A14" s="1310"/>
      <c r="B14" s="1311"/>
      <c r="C14" s="1311"/>
      <c r="D14" s="1311"/>
      <c r="E14" s="1311"/>
      <c r="F14" s="1311"/>
      <c r="G14" s="1311"/>
      <c r="H14" s="1311"/>
      <c r="I14" s="1311"/>
      <c r="J14" s="1311"/>
      <c r="K14" s="1311"/>
      <c r="L14" s="1311"/>
      <c r="M14" s="1311"/>
      <c r="N14" s="1311"/>
      <c r="O14" s="1311"/>
      <c r="P14" s="1311"/>
      <c r="Q14" s="1311"/>
      <c r="R14" s="1312"/>
    </row>
    <row r="15" spans="1:18" ht="34.5" customHeight="1" thickBot="1" x14ac:dyDescent="0.3">
      <c r="A15" s="1373" t="s">
        <v>2409</v>
      </c>
      <c r="B15" s="1374"/>
      <c r="C15" s="1374"/>
      <c r="D15" s="1374"/>
      <c r="E15" s="1374"/>
      <c r="F15" s="1374"/>
      <c r="G15" s="1374"/>
      <c r="H15" s="1374"/>
      <c r="I15" s="1374"/>
      <c r="J15" s="1374"/>
      <c r="K15" s="1374"/>
      <c r="L15" s="1374"/>
      <c r="M15" s="1374"/>
      <c r="N15" s="1374"/>
      <c r="O15" s="1374"/>
      <c r="P15" s="1374"/>
      <c r="Q15" s="1374"/>
      <c r="R15" s="1375"/>
    </row>
    <row r="16" spans="1:18" ht="18" x14ac:dyDescent="0.25">
      <c r="A16" s="1371" t="s">
        <v>72</v>
      </c>
      <c r="B16" s="1371" t="s">
        <v>73</v>
      </c>
      <c r="C16" s="1371" t="s">
        <v>74</v>
      </c>
      <c r="D16" s="1371" t="s">
        <v>75</v>
      </c>
      <c r="E16" s="1371" t="s">
        <v>76</v>
      </c>
      <c r="F16" s="1371" t="s">
        <v>77</v>
      </c>
      <c r="G16" s="1371" t="s">
        <v>78</v>
      </c>
      <c r="H16" s="1371" t="s">
        <v>79</v>
      </c>
      <c r="I16" s="1371" t="s">
        <v>80</v>
      </c>
      <c r="J16" s="1371" t="s">
        <v>81</v>
      </c>
      <c r="K16" s="1371" t="s">
        <v>82</v>
      </c>
      <c r="L16" s="1389" t="s">
        <v>83</v>
      </c>
      <c r="M16" s="1389"/>
      <c r="N16" s="1389"/>
      <c r="O16" s="1389"/>
      <c r="P16" s="1389"/>
      <c r="Q16" s="1389"/>
      <c r="R16" s="1389"/>
    </row>
    <row r="17" spans="1:32" ht="73.5" x14ac:dyDescent="0.25">
      <c r="A17" s="245"/>
      <c r="B17" s="245"/>
      <c r="C17" s="245"/>
      <c r="D17" s="245"/>
      <c r="E17" s="248"/>
      <c r="F17" s="248"/>
      <c r="G17" s="248"/>
      <c r="H17" s="248"/>
      <c r="I17" s="248"/>
      <c r="J17" s="248"/>
      <c r="K17" s="248"/>
      <c r="L17" s="817" t="s">
        <v>501</v>
      </c>
      <c r="M17" s="817" t="s">
        <v>85</v>
      </c>
      <c r="N17" s="817" t="s">
        <v>86</v>
      </c>
      <c r="O17" s="817" t="s">
        <v>204</v>
      </c>
      <c r="P17" s="817" t="s">
        <v>88</v>
      </c>
      <c r="Q17" s="817" t="s">
        <v>89</v>
      </c>
      <c r="R17" s="818" t="s">
        <v>90</v>
      </c>
    </row>
    <row r="18" spans="1:32" ht="126" customHeight="1" x14ac:dyDescent="0.25">
      <c r="A18" s="276" t="s">
        <v>54</v>
      </c>
      <c r="B18" s="299" t="s">
        <v>2410</v>
      </c>
      <c r="C18" s="276">
        <v>1</v>
      </c>
      <c r="D18" s="461" t="s">
        <v>2503</v>
      </c>
      <c r="E18" s="301" t="s">
        <v>2504</v>
      </c>
      <c r="F18" s="301" t="s">
        <v>2505</v>
      </c>
      <c r="G18" s="301" t="s">
        <v>2506</v>
      </c>
      <c r="H18" s="453" t="s">
        <v>945</v>
      </c>
      <c r="I18" s="453" t="s">
        <v>2507</v>
      </c>
      <c r="J18" s="283">
        <v>45124</v>
      </c>
      <c r="K18" s="283">
        <v>45291</v>
      </c>
      <c r="L18" s="727">
        <v>45476</v>
      </c>
      <c r="M18" s="299" t="s">
        <v>1859</v>
      </c>
      <c r="N18" s="542" t="s">
        <v>2508</v>
      </c>
      <c r="O18" s="679">
        <v>0</v>
      </c>
      <c r="P18" s="453" t="s">
        <v>202</v>
      </c>
      <c r="Q18" s="300" t="s">
        <v>2509</v>
      </c>
      <c r="R18" s="298" t="s">
        <v>1</v>
      </c>
    </row>
    <row r="19" spans="1:32" ht="117.6" customHeight="1" x14ac:dyDescent="0.25">
      <c r="A19" s="276"/>
      <c r="B19" s="255"/>
      <c r="C19" s="276"/>
      <c r="D19" s="461"/>
      <c r="E19" s="301" t="s">
        <v>2510</v>
      </c>
      <c r="F19" s="301" t="s">
        <v>2511</v>
      </c>
      <c r="G19" s="301" t="s">
        <v>2512</v>
      </c>
      <c r="H19" s="453" t="s">
        <v>2513</v>
      </c>
      <c r="I19" s="453" t="s">
        <v>2514</v>
      </c>
      <c r="J19" s="283">
        <v>45124</v>
      </c>
      <c r="K19" s="283">
        <v>45291</v>
      </c>
      <c r="L19" s="727">
        <v>45476</v>
      </c>
      <c r="M19" s="255"/>
      <c r="N19" s="542" t="s">
        <v>2508</v>
      </c>
      <c r="O19" s="1390"/>
      <c r="P19" s="453" t="s">
        <v>202</v>
      </c>
      <c r="Q19" s="256"/>
      <c r="R19" s="254"/>
    </row>
    <row r="20" spans="1:32" ht="81" customHeight="1" x14ac:dyDescent="0.25">
      <c r="A20" s="276"/>
      <c r="B20" s="255"/>
      <c r="C20" s="276"/>
      <c r="D20" s="461"/>
      <c r="E20" s="301" t="s">
        <v>2515</v>
      </c>
      <c r="F20" s="301" t="s">
        <v>2516</v>
      </c>
      <c r="G20" s="301" t="s">
        <v>2517</v>
      </c>
      <c r="H20" s="453" t="s">
        <v>2518</v>
      </c>
      <c r="I20" s="453" t="s">
        <v>2519</v>
      </c>
      <c r="J20" s="283">
        <v>45124</v>
      </c>
      <c r="K20" s="283">
        <v>45291</v>
      </c>
      <c r="L20" s="727">
        <v>45476</v>
      </c>
      <c r="M20" s="255"/>
      <c r="N20" s="542" t="s">
        <v>2508</v>
      </c>
      <c r="O20" s="1390"/>
      <c r="P20" s="453" t="s">
        <v>202</v>
      </c>
      <c r="Q20" s="256"/>
      <c r="R20" s="254"/>
    </row>
    <row r="21" spans="1:32" ht="61.5" thickBot="1" x14ac:dyDescent="0.3">
      <c r="A21" s="276"/>
      <c r="B21" s="514"/>
      <c r="C21" s="276"/>
      <c r="D21" s="461"/>
      <c r="E21" s="301" t="s">
        <v>2520</v>
      </c>
      <c r="F21" s="301" t="s">
        <v>2521</v>
      </c>
      <c r="G21" s="301" t="s">
        <v>2522</v>
      </c>
      <c r="H21" s="453" t="s">
        <v>2518</v>
      </c>
      <c r="I21" s="453" t="s">
        <v>2523</v>
      </c>
      <c r="J21" s="283">
        <v>45124</v>
      </c>
      <c r="K21" s="283">
        <v>45291</v>
      </c>
      <c r="L21" s="727">
        <v>45476</v>
      </c>
      <c r="M21" s="268"/>
      <c r="N21" s="542" t="s">
        <v>2508</v>
      </c>
      <c r="O21" s="683"/>
      <c r="P21" s="453" t="s">
        <v>202</v>
      </c>
      <c r="Q21" s="269"/>
      <c r="R21" s="267"/>
    </row>
    <row r="22" spans="1:32" s="1378" customFormat="1" ht="13.5" customHeight="1" thickBot="1" x14ac:dyDescent="0.25">
      <c r="A22" s="1380"/>
      <c r="B22" s="1381"/>
      <c r="C22" s="1381"/>
      <c r="D22" s="1381"/>
      <c r="E22" s="1381"/>
      <c r="F22" s="1381"/>
      <c r="G22" s="1381"/>
      <c r="H22" s="1381"/>
      <c r="I22" s="1381"/>
      <c r="J22" s="1381"/>
      <c r="K22" s="1381"/>
      <c r="L22" s="1391"/>
      <c r="M22" s="1391"/>
      <c r="N22" s="1391"/>
      <c r="O22" s="1391"/>
      <c r="P22" s="1391"/>
      <c r="Q22" s="1391"/>
      <c r="R22" s="1392"/>
    </row>
    <row r="23" spans="1:32" ht="105" x14ac:dyDescent="0.25">
      <c r="A23" s="276" t="s">
        <v>54</v>
      </c>
      <c r="B23" s="451" t="s">
        <v>2410</v>
      </c>
      <c r="C23" s="276">
        <v>2</v>
      </c>
      <c r="D23" s="461" t="s">
        <v>2524</v>
      </c>
      <c r="E23" s="301" t="s">
        <v>2525</v>
      </c>
      <c r="F23" s="301" t="s">
        <v>2526</v>
      </c>
      <c r="G23" s="301" t="s">
        <v>2527</v>
      </c>
      <c r="H23" s="453" t="s">
        <v>945</v>
      </c>
      <c r="I23" s="453" t="s">
        <v>2528</v>
      </c>
      <c r="J23" s="282">
        <v>45124</v>
      </c>
      <c r="K23" s="282">
        <v>45291</v>
      </c>
      <c r="L23" s="727">
        <v>45476</v>
      </c>
      <c r="M23" s="1393"/>
      <c r="N23" s="542" t="s">
        <v>2529</v>
      </c>
      <c r="O23" s="679">
        <v>0</v>
      </c>
      <c r="P23" s="453" t="s">
        <v>202</v>
      </c>
      <c r="Q23" s="300" t="s">
        <v>2530</v>
      </c>
      <c r="R23" s="298" t="s">
        <v>1</v>
      </c>
    </row>
    <row r="24" spans="1:32" ht="81.75" customHeight="1" x14ac:dyDescent="0.25">
      <c r="A24" s="276"/>
      <c r="B24" s="451"/>
      <c r="C24" s="276"/>
      <c r="D24" s="461"/>
      <c r="E24" s="675" t="s">
        <v>2531</v>
      </c>
      <c r="F24" s="301" t="s">
        <v>2532</v>
      </c>
      <c r="G24" s="301" t="s">
        <v>2533</v>
      </c>
      <c r="H24" s="453" t="s">
        <v>945</v>
      </c>
      <c r="I24" s="453" t="s">
        <v>2534</v>
      </c>
      <c r="J24" s="283">
        <v>45124</v>
      </c>
      <c r="K24" s="283">
        <v>45138</v>
      </c>
      <c r="L24" s="727">
        <v>45476</v>
      </c>
      <c r="M24" s="1394"/>
      <c r="N24" s="542" t="s">
        <v>2529</v>
      </c>
      <c r="O24" s="254"/>
      <c r="P24" s="453" t="s">
        <v>202</v>
      </c>
      <c r="Q24" s="527"/>
      <c r="R24" s="254"/>
    </row>
    <row r="25" spans="1:32" ht="120.6" customHeight="1" thickBot="1" x14ac:dyDescent="0.3">
      <c r="A25" s="276"/>
      <c r="B25" s="451"/>
      <c r="C25" s="276"/>
      <c r="D25" s="461"/>
      <c r="E25" s="301" t="s">
        <v>2535</v>
      </c>
      <c r="F25" s="301" t="s">
        <v>2536</v>
      </c>
      <c r="G25" s="301" t="s">
        <v>2537</v>
      </c>
      <c r="H25" s="453" t="s">
        <v>945</v>
      </c>
      <c r="I25" s="453" t="s">
        <v>2538</v>
      </c>
      <c r="J25" s="283">
        <v>45124</v>
      </c>
      <c r="K25" s="283">
        <v>45291</v>
      </c>
      <c r="L25" s="727">
        <v>45476</v>
      </c>
      <c r="M25" s="1395"/>
      <c r="N25" s="542" t="s">
        <v>2529</v>
      </c>
      <c r="O25" s="267"/>
      <c r="P25" s="453" t="s">
        <v>202</v>
      </c>
      <c r="Q25" s="541"/>
      <c r="R25" s="267"/>
    </row>
    <row r="26" spans="1:32" s="236" customFormat="1" ht="13.5" customHeight="1" thickBot="1" x14ac:dyDescent="0.3">
      <c r="A26" s="1310"/>
      <c r="B26" s="1311"/>
      <c r="C26" s="1311"/>
      <c r="D26" s="1311"/>
      <c r="E26" s="1311"/>
      <c r="F26" s="1311"/>
      <c r="G26" s="1311"/>
      <c r="H26" s="1311"/>
      <c r="I26" s="1311"/>
      <c r="J26" s="1311"/>
      <c r="K26" s="1311"/>
      <c r="L26" s="1396"/>
      <c r="M26" s="1396"/>
      <c r="N26" s="1396"/>
      <c r="O26" s="1396"/>
      <c r="P26" s="1396"/>
      <c r="Q26" s="1396"/>
      <c r="R26" s="1397"/>
    </row>
    <row r="29" spans="1:32" s="304" customFormat="1" ht="15.75" x14ac:dyDescent="0.25">
      <c r="A29" s="219" t="s">
        <v>263</v>
      </c>
      <c r="B29" s="219"/>
      <c r="C29" s="220"/>
      <c r="D29" s="1398" t="s">
        <v>2464</v>
      </c>
      <c r="E29" s="1398"/>
      <c r="F29" s="1398" t="s">
        <v>2465</v>
      </c>
      <c r="G29" s="1398"/>
      <c r="H29" s="1399"/>
      <c r="I29" s="1399"/>
      <c r="P29" s="1090"/>
      <c r="Q29" s="1026"/>
      <c r="R29" s="310"/>
      <c r="S29" s="833"/>
      <c r="T29" s="738"/>
      <c r="U29" s="738"/>
      <c r="V29" s="738"/>
      <c r="W29" s="738"/>
      <c r="X29" s="738"/>
      <c r="Y29" s="738"/>
      <c r="Z29" s="738"/>
      <c r="AA29" s="738"/>
      <c r="AB29" s="738"/>
      <c r="AC29" s="738"/>
      <c r="AD29" s="738"/>
      <c r="AE29" s="738"/>
      <c r="AF29" s="738"/>
    </row>
    <row r="30" spans="1:32" s="304" customFormat="1" ht="15.75" x14ac:dyDescent="0.25">
      <c r="A30" s="222" t="s">
        <v>199</v>
      </c>
      <c r="B30" s="223">
        <f>+COUNTIF($P$6:$P$70,"ABIERTA")</f>
        <v>0</v>
      </c>
      <c r="C30" s="220"/>
      <c r="D30" s="222" t="s">
        <v>199</v>
      </c>
      <c r="E30" s="1400">
        <f>+COUNTIF($A$6:$R$13,"ABIERTA")</f>
        <v>0</v>
      </c>
      <c r="F30" s="222" t="s">
        <v>199</v>
      </c>
      <c r="G30" s="223">
        <f>+COUNTIF($A$15:$R$25,"ABIERTA")</f>
        <v>0</v>
      </c>
      <c r="H30" s="511"/>
      <c r="I30" s="220"/>
      <c r="P30" s="1090"/>
      <c r="Q30" s="1026"/>
      <c r="R30" s="310"/>
      <c r="S30" s="833"/>
      <c r="T30" s="738"/>
      <c r="U30" s="738"/>
      <c r="V30" s="738"/>
      <c r="W30" s="738"/>
      <c r="X30" s="738"/>
      <c r="Y30" s="738"/>
      <c r="Z30" s="738"/>
      <c r="AA30" s="738"/>
      <c r="AB30" s="738"/>
      <c r="AC30" s="738"/>
      <c r="AD30" s="738"/>
      <c r="AE30" s="738"/>
      <c r="AF30" s="738"/>
    </row>
    <row r="31" spans="1:32" s="304" customFormat="1" ht="15.75" x14ac:dyDescent="0.25">
      <c r="A31" s="222" t="s">
        <v>102</v>
      </c>
      <c r="B31" s="223">
        <f>+E31+G31+I31</f>
        <v>4</v>
      </c>
      <c r="C31" s="220"/>
      <c r="D31" s="222" t="s">
        <v>102</v>
      </c>
      <c r="E31" s="1400">
        <f>+COUNTIF($A$6:$R$13,"CUMPLIDA - EFECTIVA")</f>
        <v>4</v>
      </c>
      <c r="F31" s="222" t="s">
        <v>102</v>
      </c>
      <c r="G31" s="223">
        <f>+COUNTIF($A$15:$R$25,"CUMPLIDA - EFECTIVA")</f>
        <v>0</v>
      </c>
      <c r="H31" s="511"/>
      <c r="I31" s="220"/>
      <c r="P31" s="1090"/>
      <c r="Q31" s="1026"/>
      <c r="R31" s="310"/>
      <c r="S31" s="833"/>
      <c r="T31" s="738"/>
      <c r="U31" s="738"/>
      <c r="V31" s="738"/>
      <c r="W31" s="738"/>
      <c r="X31" s="738"/>
      <c r="Y31" s="738"/>
      <c r="Z31" s="738"/>
      <c r="AA31" s="738"/>
      <c r="AB31" s="738"/>
      <c r="AC31" s="738"/>
      <c r="AD31" s="738"/>
      <c r="AE31" s="738"/>
      <c r="AF31" s="738"/>
    </row>
    <row r="32" spans="1:32" s="304" customFormat="1" ht="15.75" x14ac:dyDescent="0.25">
      <c r="A32" s="1401" t="s">
        <v>200</v>
      </c>
      <c r="B32" s="223">
        <f>+E32+G32+I32</f>
        <v>2</v>
      </c>
      <c r="C32" s="220"/>
      <c r="D32" s="222" t="s">
        <v>200</v>
      </c>
      <c r="E32" s="1400">
        <f>+COUNTIF($A$6:$R$13,"CUMPLIDA - PENDIENTE DE EFECTIVIDAD")</f>
        <v>2</v>
      </c>
      <c r="F32" s="222" t="s">
        <v>200</v>
      </c>
      <c r="G32" s="223">
        <f>+COUNTIF($A$15:$R$25,"CUMPLIDA - PENDIENTE DE EFECTIVIDAD")</f>
        <v>0</v>
      </c>
      <c r="H32" s="511"/>
      <c r="I32" s="220"/>
      <c r="P32" s="1090"/>
      <c r="Q32" s="1026"/>
      <c r="R32" s="310"/>
      <c r="S32" s="833"/>
      <c r="T32" s="738"/>
      <c r="U32" s="738"/>
      <c r="V32" s="738"/>
      <c r="W32" s="738"/>
      <c r="X32" s="738"/>
      <c r="Y32" s="738"/>
      <c r="Z32" s="738"/>
      <c r="AA32" s="738"/>
      <c r="AB32" s="738"/>
      <c r="AC32" s="738"/>
      <c r="AD32" s="738"/>
      <c r="AE32" s="738"/>
      <c r="AF32" s="738"/>
    </row>
    <row r="33" spans="1:32" s="304" customFormat="1" ht="15.75" x14ac:dyDescent="0.25">
      <c r="A33" s="1030" t="s">
        <v>267</v>
      </c>
      <c r="B33" s="223">
        <v>0</v>
      </c>
      <c r="C33" s="220"/>
      <c r="D33" s="222" t="s">
        <v>267</v>
      </c>
      <c r="E33" s="1400">
        <f>+COUNTIF($A$6:$R$13,"CUMPLIDA INEFECTIVA")</f>
        <v>0</v>
      </c>
      <c r="F33" s="222" t="s">
        <v>267</v>
      </c>
      <c r="G33" s="223">
        <f>+COUNTIF($A$15:$R$25,"CUMPLIDA INEFECTIVA")</f>
        <v>0</v>
      </c>
      <c r="H33" s="511"/>
      <c r="I33" s="220"/>
      <c r="P33" s="1090"/>
      <c r="Q33" s="1026"/>
      <c r="R33" s="310"/>
      <c r="S33" s="833"/>
      <c r="T33" s="738"/>
      <c r="U33" s="738"/>
      <c r="V33" s="738"/>
      <c r="W33" s="738"/>
      <c r="X33" s="738"/>
      <c r="Y33" s="738"/>
      <c r="Z33" s="738"/>
      <c r="AA33" s="738"/>
      <c r="AB33" s="738"/>
      <c r="AC33" s="738"/>
      <c r="AD33" s="738"/>
      <c r="AE33" s="738"/>
      <c r="AF33" s="738"/>
    </row>
    <row r="34" spans="1:32" s="304" customFormat="1" ht="15.75" x14ac:dyDescent="0.25">
      <c r="A34" s="1031" t="s">
        <v>202</v>
      </c>
      <c r="B34" s="223">
        <f>+E34+G34+I34</f>
        <v>7</v>
      </c>
      <c r="C34" s="220"/>
      <c r="D34" s="222" t="s">
        <v>202</v>
      </c>
      <c r="E34" s="1400">
        <f>+COUNTIF($A$6:$R$13,"INCUMPLIDA - VENCIDA")</f>
        <v>0</v>
      </c>
      <c r="F34" s="222" t="s">
        <v>202</v>
      </c>
      <c r="G34" s="223">
        <f>+COUNTIF($A$15:$R$25,"INCUMPLIDA - VENCIDA")</f>
        <v>7</v>
      </c>
      <c r="H34" s="511"/>
      <c r="I34" s="220"/>
      <c r="P34" s="1090"/>
      <c r="Q34" s="1026"/>
      <c r="R34" s="310"/>
      <c r="S34" s="833"/>
      <c r="T34" s="738"/>
      <c r="U34" s="738"/>
      <c r="V34" s="738"/>
      <c r="W34" s="738"/>
      <c r="X34" s="738"/>
      <c r="Y34" s="738"/>
      <c r="Z34" s="738"/>
      <c r="AA34" s="738"/>
      <c r="AB34" s="738"/>
      <c r="AC34" s="738"/>
      <c r="AD34" s="738"/>
      <c r="AE34" s="738"/>
      <c r="AF34" s="738"/>
    </row>
    <row r="35" spans="1:32" s="304" customFormat="1" ht="15.75" x14ac:dyDescent="0.25">
      <c r="A35" s="1031" t="s">
        <v>4</v>
      </c>
      <c r="B35" s="223">
        <f>+COUNTIF($P$6:$P$70,"INCALIFICABLE")</f>
        <v>0</v>
      </c>
      <c r="C35" s="220"/>
      <c r="D35" s="222" t="s">
        <v>4</v>
      </c>
      <c r="E35" s="1400">
        <f>+COUNTIF($A$6:$R$13,"INCALIFICABLE")</f>
        <v>0</v>
      </c>
      <c r="F35" s="222" t="s">
        <v>4</v>
      </c>
      <c r="G35" s="223">
        <f>+COUNTIF($A$15:$R$25,"INCALIFICABLE")</f>
        <v>0</v>
      </c>
      <c r="H35" s="511"/>
      <c r="I35" s="220"/>
      <c r="P35" s="1090"/>
      <c r="Q35" s="1026"/>
      <c r="R35" s="310"/>
      <c r="S35" s="833"/>
      <c r="T35" s="738"/>
      <c r="U35" s="738"/>
      <c r="V35" s="738"/>
      <c r="W35" s="738"/>
      <c r="X35" s="738"/>
      <c r="Y35" s="738"/>
      <c r="Z35" s="738"/>
      <c r="AA35" s="738"/>
      <c r="AB35" s="738"/>
      <c r="AC35" s="738"/>
      <c r="AD35" s="738"/>
      <c r="AE35" s="738"/>
      <c r="AF35" s="738"/>
    </row>
    <row r="36" spans="1:32" s="304" customFormat="1" ht="15.75" x14ac:dyDescent="0.25">
      <c r="A36" s="224" t="s">
        <v>6</v>
      </c>
      <c r="B36" s="225">
        <f>+SUM(B30:B35)</f>
        <v>13</v>
      </c>
      <c r="C36" s="220"/>
      <c r="D36" s="224" t="s">
        <v>6</v>
      </c>
      <c r="E36" s="1402">
        <f>SUM(E30:E35)</f>
        <v>6</v>
      </c>
      <c r="F36" s="224" t="s">
        <v>6</v>
      </c>
      <c r="G36" s="225">
        <f>SUM(G30:G35)</f>
        <v>7</v>
      </c>
      <c r="H36" s="1403"/>
      <c r="I36" s="360"/>
      <c r="P36" s="1090"/>
      <c r="Q36" s="1026"/>
      <c r="R36" s="310"/>
      <c r="S36" s="833"/>
      <c r="T36" s="738"/>
      <c r="U36" s="738"/>
      <c r="V36" s="738"/>
      <c r="W36" s="738"/>
      <c r="X36" s="738"/>
      <c r="Y36" s="738"/>
      <c r="Z36" s="738"/>
      <c r="AA36" s="738"/>
      <c r="AB36" s="738"/>
      <c r="AC36" s="738"/>
      <c r="AD36" s="738"/>
      <c r="AE36" s="738"/>
      <c r="AF36" s="738"/>
    </row>
    <row r="37" spans="1:32" s="304" customFormat="1" ht="15.75" x14ac:dyDescent="0.25">
      <c r="A37" s="220"/>
      <c r="B37" s="220"/>
      <c r="C37" s="220"/>
      <c r="D37" s="217"/>
      <c r="E37" s="217"/>
      <c r="F37" s="217"/>
      <c r="G37" s="466"/>
      <c r="H37" s="217"/>
      <c r="I37" s="466"/>
      <c r="P37" s="1090"/>
      <c r="Q37" s="1026"/>
      <c r="R37" s="310"/>
      <c r="S37" s="833"/>
      <c r="T37" s="738"/>
      <c r="U37" s="738"/>
      <c r="V37" s="738"/>
      <c r="W37" s="738"/>
      <c r="X37" s="738"/>
      <c r="Y37" s="738"/>
      <c r="Z37" s="738"/>
      <c r="AA37" s="738"/>
      <c r="AB37" s="738"/>
      <c r="AC37" s="738"/>
      <c r="AD37" s="738"/>
      <c r="AE37" s="738"/>
      <c r="AF37" s="738"/>
    </row>
    <row r="38" spans="1:32" s="304" customFormat="1" ht="15.75" x14ac:dyDescent="0.25">
      <c r="A38" s="219" t="s">
        <v>203</v>
      </c>
      <c r="B38" s="219"/>
      <c r="C38" s="220"/>
      <c r="D38" s="1398" t="s">
        <v>268</v>
      </c>
      <c r="E38" s="1398"/>
      <c r="F38" s="1398" t="s">
        <v>268</v>
      </c>
      <c r="G38" s="1398"/>
      <c r="H38" s="1404"/>
      <c r="I38" s="1399"/>
      <c r="P38" s="1090"/>
      <c r="Q38" s="1026"/>
      <c r="R38" s="310"/>
      <c r="S38" s="833"/>
      <c r="T38" s="738"/>
      <c r="U38" s="738"/>
      <c r="V38" s="738"/>
      <c r="W38" s="738"/>
      <c r="X38" s="738"/>
      <c r="Y38" s="738"/>
      <c r="Z38" s="738"/>
      <c r="AA38" s="738"/>
      <c r="AB38" s="738"/>
      <c r="AC38" s="738"/>
      <c r="AD38" s="738"/>
      <c r="AE38" s="738"/>
      <c r="AF38" s="738"/>
    </row>
    <row r="39" spans="1:32" s="304" customFormat="1" ht="15.75" x14ac:dyDescent="0.25">
      <c r="A39" s="223" t="s">
        <v>705</v>
      </c>
      <c r="B39" s="223">
        <f>+G39+E39</f>
        <v>3</v>
      </c>
      <c r="C39" s="220"/>
      <c r="D39" s="733" t="s">
        <v>1</v>
      </c>
      <c r="E39" s="1400">
        <f>+COUNTIF($A$6:$R$13,"ABIERTO")</f>
        <v>1</v>
      </c>
      <c r="F39" s="733" t="s">
        <v>1</v>
      </c>
      <c r="G39" s="1400">
        <f>+COUNTIF($A$15:$R$25,"ABIERTO")</f>
        <v>2</v>
      </c>
      <c r="H39" s="1405"/>
      <c r="I39" s="220"/>
      <c r="P39" s="1090"/>
      <c r="Q39" s="1026"/>
      <c r="R39" s="310"/>
      <c r="S39" s="833"/>
      <c r="T39" s="738"/>
      <c r="U39" s="738"/>
      <c r="V39" s="738"/>
      <c r="W39" s="738"/>
      <c r="X39" s="738"/>
      <c r="Y39" s="738"/>
      <c r="Z39" s="738"/>
      <c r="AA39" s="738"/>
      <c r="AB39" s="738"/>
      <c r="AC39" s="738"/>
      <c r="AD39" s="738"/>
      <c r="AE39" s="738"/>
      <c r="AF39" s="738"/>
    </row>
    <row r="40" spans="1:32" s="304" customFormat="1" ht="15.75" x14ac:dyDescent="0.25">
      <c r="A40" s="223" t="s">
        <v>706</v>
      </c>
      <c r="B40" s="223">
        <f>+E40+G40</f>
        <v>2</v>
      </c>
      <c r="C40" s="220"/>
      <c r="D40" s="733" t="s">
        <v>2</v>
      </c>
      <c r="E40" s="1400">
        <f>+COUNTIF($A$6:$R$13,"CERRADO")</f>
        <v>2</v>
      </c>
      <c r="F40" s="733" t="s">
        <v>2</v>
      </c>
      <c r="G40" s="1400">
        <f>+COUNTIF($A$15:$R$25,"CERRADO")</f>
        <v>0</v>
      </c>
      <c r="H40" s="1405"/>
      <c r="I40" s="220"/>
      <c r="P40" s="1090"/>
      <c r="Q40" s="1026"/>
      <c r="R40" s="310"/>
      <c r="S40" s="833"/>
      <c r="T40" s="738"/>
      <c r="U40" s="738"/>
      <c r="V40" s="738"/>
      <c r="W40" s="738"/>
      <c r="X40" s="738"/>
      <c r="Y40" s="738"/>
      <c r="Z40" s="738"/>
      <c r="AA40" s="738"/>
      <c r="AB40" s="738"/>
      <c r="AC40" s="738"/>
      <c r="AD40" s="738"/>
      <c r="AE40" s="738"/>
      <c r="AF40" s="738"/>
    </row>
    <row r="41" spans="1:32" s="304" customFormat="1" ht="15.75" x14ac:dyDescent="0.25">
      <c r="A41" s="225" t="s">
        <v>6</v>
      </c>
      <c r="B41" s="225">
        <f>B39+B40</f>
        <v>5</v>
      </c>
      <c r="C41" s="220"/>
      <c r="D41" s="224" t="s">
        <v>6</v>
      </c>
      <c r="E41" s="1400">
        <f>+SUM(E39:E40)</f>
        <v>3</v>
      </c>
      <c r="F41" s="224" t="s">
        <v>6</v>
      </c>
      <c r="G41" s="1402">
        <f>SUM(G39:G40)</f>
        <v>2</v>
      </c>
      <c r="H41" s="1406"/>
      <c r="I41" s="360"/>
      <c r="P41" s="1090"/>
      <c r="Q41" s="1026"/>
      <c r="R41" s="310"/>
      <c r="S41" s="833"/>
      <c r="T41" s="738"/>
      <c r="U41" s="738"/>
      <c r="V41" s="738"/>
      <c r="W41" s="738"/>
      <c r="X41" s="738"/>
      <c r="Y41" s="738"/>
      <c r="Z41" s="738"/>
      <c r="AA41" s="738"/>
      <c r="AB41" s="738"/>
      <c r="AC41" s="738"/>
      <c r="AD41" s="738"/>
      <c r="AE41" s="738"/>
      <c r="AF41" s="738"/>
    </row>
    <row r="42" spans="1:32" s="236" customFormat="1" ht="59.25" customHeight="1" x14ac:dyDescent="0.25">
      <c r="C42" s="316"/>
      <c r="P42" s="1092"/>
      <c r="R42" s="316"/>
      <c r="S42" s="1033"/>
    </row>
    <row r="46" spans="1:32" x14ac:dyDescent="0.25">
      <c r="B46" s="1407"/>
    </row>
  </sheetData>
  <mergeCells count="79">
    <mergeCell ref="A38:B38"/>
    <mergeCell ref="D38:E38"/>
    <mergeCell ref="F38:G38"/>
    <mergeCell ref="H38:I38"/>
    <mergeCell ref="R23:R25"/>
    <mergeCell ref="A26:R26"/>
    <mergeCell ref="A29:B29"/>
    <mergeCell ref="D29:E29"/>
    <mergeCell ref="F29:G29"/>
    <mergeCell ref="H29:I29"/>
    <mergeCell ref="Q18:Q21"/>
    <mergeCell ref="R18:R21"/>
    <mergeCell ref="A22:R22"/>
    <mergeCell ref="A23:A25"/>
    <mergeCell ref="B23:B25"/>
    <mergeCell ref="C23:C25"/>
    <mergeCell ref="D23:D25"/>
    <mergeCell ref="M23:M25"/>
    <mergeCell ref="O23:O25"/>
    <mergeCell ref="Q23:Q25"/>
    <mergeCell ref="I16:I17"/>
    <mergeCell ref="J16:J17"/>
    <mergeCell ref="K16:K17"/>
    <mergeCell ref="L16:R16"/>
    <mergeCell ref="A18:A21"/>
    <mergeCell ref="B18:B21"/>
    <mergeCell ref="C18:C21"/>
    <mergeCell ref="D18:D21"/>
    <mergeCell ref="M18:M21"/>
    <mergeCell ref="O18:O21"/>
    <mergeCell ref="A14:R14"/>
    <mergeCell ref="A15:R15"/>
    <mergeCell ref="A16:A17"/>
    <mergeCell ref="B16:B17"/>
    <mergeCell ref="C16:C17"/>
    <mergeCell ref="D16:D17"/>
    <mergeCell ref="E16:E17"/>
    <mergeCell ref="F16:F17"/>
    <mergeCell ref="G16:G17"/>
    <mergeCell ref="H16:H17"/>
    <mergeCell ref="A11:R11"/>
    <mergeCell ref="A12:A13"/>
    <mergeCell ref="B12:B13"/>
    <mergeCell ref="C12:C13"/>
    <mergeCell ref="D12:D13"/>
    <mergeCell ref="Q12:Q13"/>
    <mergeCell ref="R12:R13"/>
    <mergeCell ref="A8:R8"/>
    <mergeCell ref="A9:A10"/>
    <mergeCell ref="B9:B10"/>
    <mergeCell ref="C9:C10"/>
    <mergeCell ref="D9:D10"/>
    <mergeCell ref="Q9:Q10"/>
    <mergeCell ref="R9:R10"/>
    <mergeCell ref="A5:R5"/>
    <mergeCell ref="A6:A7"/>
    <mergeCell ref="B6:B7"/>
    <mergeCell ref="C6:C7"/>
    <mergeCell ref="D6:D7"/>
    <mergeCell ref="Q6:Q7"/>
    <mergeCell ref="R6:R7"/>
    <mergeCell ref="G3:G4"/>
    <mergeCell ref="H3:H4"/>
    <mergeCell ref="I3:I4"/>
    <mergeCell ref="J3:J4"/>
    <mergeCell ref="K3:K4"/>
    <mergeCell ref="L3:R3"/>
    <mergeCell ref="A3:A4"/>
    <mergeCell ref="B3:B4"/>
    <mergeCell ref="C3:C4"/>
    <mergeCell ref="D3:D4"/>
    <mergeCell ref="E3:E4"/>
    <mergeCell ref="F3:F4"/>
    <mergeCell ref="A1:D1"/>
    <mergeCell ref="E1:O1"/>
    <mergeCell ref="P1:R1"/>
    <mergeCell ref="A2:D2"/>
    <mergeCell ref="E2:O2"/>
    <mergeCell ref="P2:R2"/>
  </mergeCells>
  <dataValidations count="4">
    <dataValidation type="list" allowBlank="1" showInputMessage="1" showErrorMessage="1" sqref="R1:R1048576">
      <formula1>$D$39:$D$40</formula1>
    </dataValidation>
    <dataValidation type="list" allowBlank="1" showInputMessage="1" showErrorMessage="1" sqref="P9:P10 P12:P13 P18:P21 P6:P7 P23:P25">
      <formula1>$A$30:$A$35</formula1>
    </dataValidation>
    <dataValidation type="list" allowBlank="1" showInputMessage="1" showErrorMessage="1" sqref="H42">
      <formula1>#REF!</formula1>
    </dataValidation>
    <dataValidation type="list" allowBlank="1" showInputMessage="1" showErrorMessage="1" sqref="P29:P42">
      <formula1>$A$74:$A$79</formula1>
    </dataValidation>
  </dataValidations>
  <pageMargins left="0.7" right="0.7" top="0.75" bottom="0.75" header="0.3" footer="0.3"/>
  <pageSetup orientation="portrait" verticalDpi="0" r:id="rId1"/>
  <drawing r:id="rId2"/>
  <extLst>
    <ext xmlns:x14="http://schemas.microsoft.com/office/spreadsheetml/2009/9/main" uri="{78C0D931-6437-407d-A8EE-F0AAD7539E65}">
      <x14:conditionalFormattings>
        <x14:conditionalFormatting xmlns:xm="http://schemas.microsoft.com/office/excel/2006/main">
          <x14:cfRule type="containsText" priority="7" operator="containsText" id="{9F731CDD-9695-4DCA-A6F9-82333375C2EC}">
            <xm:f>NOT(ISERROR(SEARCH($D$40,R1)))</xm:f>
            <xm:f>$D$40</xm:f>
            <x14:dxf>
              <fill>
                <patternFill>
                  <bgColor theme="9" tint="0.39994506668294322"/>
                </patternFill>
              </fill>
            </x14:dxf>
          </x14:cfRule>
          <x14:cfRule type="containsText" priority="8" operator="containsText" id="{1ACD62B9-BD30-4532-AF5B-B4B5294C9277}">
            <xm:f>NOT(ISERROR(SEARCH($D$39,R1)))</xm:f>
            <xm:f>$D$39</xm:f>
            <x14:dxf>
              <fill>
                <patternFill>
                  <bgColor theme="0"/>
                </patternFill>
              </fill>
            </x14:dxf>
          </x14:cfRule>
          <xm:sqref>R1:R1048576</xm:sqref>
        </x14:conditionalFormatting>
        <x14:conditionalFormatting xmlns:xm="http://schemas.microsoft.com/office/excel/2006/main">
          <x14:cfRule type="containsText" priority="1" operator="containsText" id="{FC0485C0-E978-4C95-B2E9-CF7FAB641E29}">
            <xm:f>NOT(ISERROR(SEARCH($A$35,P1)))</xm:f>
            <xm:f>$A$35</xm:f>
            <x14:dxf>
              <fill>
                <patternFill>
                  <bgColor rgb="FFFF0000"/>
                </patternFill>
              </fill>
            </x14:dxf>
          </x14:cfRule>
          <x14:cfRule type="containsText" priority="2" operator="containsText" id="{5538D8A5-68DB-4805-8B4E-4378485D1A9F}">
            <xm:f>NOT(ISERROR(SEARCH($A$34,P1)))</xm:f>
            <xm:f>$A$34</xm:f>
            <x14:dxf>
              <fill>
                <patternFill>
                  <bgColor rgb="FFFF0000"/>
                </patternFill>
              </fill>
            </x14:dxf>
          </x14:cfRule>
          <x14:cfRule type="containsText" priority="3" operator="containsText" id="{9EE0E8A5-7345-40CF-848F-7881B8BE07AE}">
            <xm:f>NOT(ISERROR(SEARCH($A$33,P1)))</xm:f>
            <xm:f>$A$33</xm:f>
            <x14:dxf>
              <fill>
                <patternFill>
                  <bgColor rgb="FFFFC000"/>
                </patternFill>
              </fill>
            </x14:dxf>
          </x14:cfRule>
          <x14:cfRule type="containsText" priority="4" operator="containsText" id="{7FFDD987-F587-44C9-80F1-16ADA7418670}">
            <xm:f>NOT(ISERROR(SEARCH($A$32,P1)))</xm:f>
            <xm:f>$A$32</xm:f>
            <x14:dxf>
              <fill>
                <patternFill>
                  <bgColor theme="8" tint="0.39994506668294322"/>
                </patternFill>
              </fill>
            </x14:dxf>
          </x14:cfRule>
          <x14:cfRule type="containsText" priority="5" operator="containsText" id="{2B6E8DF8-7A3A-47E8-85CF-2F1D901FD86D}">
            <xm:f>NOT(ISERROR(SEARCH($A$31,P1)))</xm:f>
            <xm:f>$A$31</xm:f>
            <x14:dxf>
              <fill>
                <patternFill>
                  <bgColor theme="9" tint="0.39994506668294322"/>
                </patternFill>
              </fill>
            </x14:dxf>
          </x14:cfRule>
          <x14:cfRule type="containsText" priority="6" operator="containsText" id="{05F4AED4-EA0E-4643-ABCC-32D20CB46393}">
            <xm:f>NOT(ISERROR(SEARCH($A$30,P1)))</xm:f>
            <xm:f>$A$30</xm:f>
            <x14:dxf>
              <fill>
                <patternFill>
                  <bgColor theme="0"/>
                </patternFill>
              </fill>
            </x14:dxf>
          </x14:cfRule>
          <xm:sqref>P1:P1048576</xm:sqref>
        </x14:conditionalFormatting>
      </x14:conditionalFormatting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72"/>
  <sheetViews>
    <sheetView showGridLines="0" topLeftCell="A7" zoomScale="70" zoomScaleNormal="70" zoomScaleSheetLayoutView="90" workbookViewId="0">
      <selection activeCell="A9" sqref="A9:A10"/>
    </sheetView>
  </sheetViews>
  <sheetFormatPr baseColWidth="10" defaultColWidth="13.140625" defaultRowHeight="59.25" customHeight="1" x14ac:dyDescent="0.25"/>
  <cols>
    <col min="1" max="1" width="30.7109375" style="316" customWidth="1"/>
    <col min="2" max="2" width="27" style="316" customWidth="1"/>
    <col min="3" max="3" width="16.140625" style="676" customWidth="1"/>
    <col min="4" max="4" width="38.28515625" style="676" customWidth="1"/>
    <col min="5" max="5" width="55.42578125" style="676" customWidth="1"/>
    <col min="6" max="6" width="54.28515625" style="236" customWidth="1"/>
    <col min="7" max="7" width="56.7109375" style="236" customWidth="1"/>
    <col min="8" max="8" width="18.140625" style="236" customWidth="1"/>
    <col min="9" max="9" width="18.85546875" style="236" customWidth="1"/>
    <col min="10" max="10" width="16.140625" style="316" customWidth="1"/>
    <col min="11" max="11" width="15.85546875" style="316" customWidth="1"/>
    <col min="12" max="13" width="16.7109375" style="481" customWidth="1"/>
    <col min="14" max="14" width="130.140625" style="676" customWidth="1"/>
    <col min="15" max="15" width="23.42578125" style="676" customWidth="1"/>
    <col min="16" max="16" width="33.140625" style="481" customWidth="1"/>
    <col min="17" max="17" width="149.42578125" style="236" customWidth="1"/>
    <col min="18" max="18" width="24.42578125" style="1154" customWidth="1"/>
    <col min="19" max="16384" width="13.140625" style="236"/>
  </cols>
  <sheetData>
    <row r="1" spans="1:18" ht="59.25" hidden="1" customHeight="1" x14ac:dyDescent="0.25">
      <c r="A1" s="1408"/>
      <c r="B1" s="1409"/>
      <c r="C1" s="1409"/>
      <c r="D1" s="1409"/>
      <c r="E1" s="1409"/>
      <c r="F1" s="1409"/>
      <c r="G1" s="1409"/>
      <c r="H1" s="1410"/>
      <c r="I1" s="1378"/>
      <c r="J1" s="1411"/>
      <c r="K1" s="1411"/>
      <c r="L1" s="1412"/>
      <c r="M1" s="1412"/>
      <c r="N1" s="1413"/>
      <c r="O1" s="1413"/>
      <c r="P1" s="1412"/>
      <c r="Q1" s="1378" t="s">
        <v>199</v>
      </c>
      <c r="R1" s="1414" t="s">
        <v>1</v>
      </c>
    </row>
    <row r="2" spans="1:18" ht="59.25" hidden="1" customHeight="1" x14ac:dyDescent="0.25">
      <c r="A2" s="1415"/>
      <c r="B2" s="1416"/>
      <c r="C2" s="1416"/>
      <c r="D2" s="1416"/>
      <c r="E2" s="1416"/>
      <c r="F2" s="1416"/>
      <c r="G2" s="1416"/>
      <c r="H2" s="1417"/>
      <c r="I2" s="1378"/>
      <c r="J2" s="1411"/>
      <c r="K2" s="1411"/>
      <c r="L2" s="1412"/>
      <c r="M2" s="1412"/>
      <c r="N2" s="1413"/>
      <c r="O2" s="1413"/>
      <c r="P2" s="1412"/>
      <c r="Q2" s="1378" t="s">
        <v>102</v>
      </c>
      <c r="R2" s="1414" t="s">
        <v>2</v>
      </c>
    </row>
    <row r="3" spans="1:18" ht="59.25" hidden="1" customHeight="1" x14ac:dyDescent="0.25">
      <c r="A3" s="1415"/>
      <c r="B3" s="1416"/>
      <c r="C3" s="1416"/>
      <c r="D3" s="1416"/>
      <c r="E3" s="1416"/>
      <c r="F3" s="1416"/>
      <c r="G3" s="1416"/>
      <c r="H3" s="1417"/>
      <c r="I3" s="1378"/>
      <c r="J3" s="1411"/>
      <c r="K3" s="1411"/>
      <c r="L3" s="1412"/>
      <c r="M3" s="1412"/>
      <c r="N3" s="1413"/>
      <c r="O3" s="1413"/>
      <c r="P3" s="1412"/>
      <c r="Q3" s="1378" t="s">
        <v>202</v>
      </c>
      <c r="R3" s="1414" t="s">
        <v>707</v>
      </c>
    </row>
    <row r="4" spans="1:18" ht="59.25" hidden="1" customHeight="1" x14ac:dyDescent="0.25">
      <c r="A4" s="1411"/>
      <c r="B4" s="1411"/>
      <c r="C4" s="1412"/>
      <c r="D4" s="1413"/>
      <c r="E4" s="1413"/>
      <c r="F4" s="1411"/>
      <c r="G4" s="1411"/>
      <c r="H4" s="1411"/>
      <c r="I4" s="1378"/>
      <c r="J4" s="1411"/>
      <c r="K4" s="1411"/>
      <c r="L4" s="1412"/>
      <c r="M4" s="1412"/>
      <c r="N4" s="1413"/>
      <c r="O4" s="1413"/>
      <c r="P4" s="1412"/>
      <c r="Q4" s="1378" t="s">
        <v>266</v>
      </c>
      <c r="R4" s="1414" t="s">
        <v>708</v>
      </c>
    </row>
    <row r="5" spans="1:18" ht="59.25" hidden="1" customHeight="1" x14ac:dyDescent="0.25">
      <c r="A5" s="1411"/>
      <c r="B5" s="1411"/>
      <c r="C5" s="1412"/>
      <c r="D5" s="1413"/>
      <c r="E5" s="1413"/>
      <c r="F5" s="1411"/>
      <c r="G5" s="1411"/>
      <c r="H5" s="1411"/>
      <c r="I5" s="1378"/>
      <c r="J5" s="1411"/>
      <c r="K5" s="1411"/>
      <c r="L5" s="1412"/>
      <c r="M5" s="1412"/>
      <c r="N5" s="1413"/>
      <c r="O5" s="1413"/>
      <c r="P5" s="1412"/>
      <c r="Q5" s="1378" t="s">
        <v>201</v>
      </c>
      <c r="R5" s="1414"/>
    </row>
    <row r="6" spans="1:18" ht="59.25" hidden="1" customHeight="1" x14ac:dyDescent="0.25">
      <c r="A6" s="1411"/>
      <c r="B6" s="1411"/>
      <c r="C6" s="1412"/>
      <c r="D6" s="1413"/>
      <c r="E6" s="1413"/>
      <c r="F6" s="1411"/>
      <c r="G6" s="1411"/>
      <c r="H6" s="1411"/>
      <c r="I6" s="1378"/>
      <c r="J6" s="1411"/>
      <c r="K6" s="1411"/>
      <c r="L6" s="1412"/>
      <c r="M6" s="1412"/>
      <c r="N6" s="1413"/>
      <c r="O6" s="1413"/>
      <c r="P6" s="1412"/>
      <c r="Q6" s="1378" t="s">
        <v>4</v>
      </c>
      <c r="R6" s="1414"/>
    </row>
    <row r="7" spans="1:18" ht="59.25" customHeight="1" x14ac:dyDescent="0.25">
      <c r="A7" s="1155"/>
      <c r="B7" s="1155"/>
      <c r="C7" s="1155"/>
      <c r="D7" s="1155"/>
      <c r="E7" s="126" t="s">
        <v>66</v>
      </c>
      <c r="F7" s="127"/>
      <c r="G7" s="127"/>
      <c r="H7" s="127"/>
      <c r="I7" s="127"/>
      <c r="J7" s="127"/>
      <c r="K7" s="127"/>
      <c r="L7" s="127"/>
      <c r="M7" s="127"/>
      <c r="N7" s="127"/>
      <c r="O7" s="128"/>
      <c r="P7" s="1156"/>
      <c r="Q7" s="1157"/>
      <c r="R7" s="1158"/>
    </row>
    <row r="8" spans="1:18" ht="29.25" customHeight="1" x14ac:dyDescent="0.25">
      <c r="A8" s="133" t="s">
        <v>67</v>
      </c>
      <c r="B8" s="134"/>
      <c r="C8" s="135" t="s">
        <v>68</v>
      </c>
      <c r="D8" s="136"/>
      <c r="E8" s="133" t="s">
        <v>69</v>
      </c>
      <c r="F8" s="137"/>
      <c r="G8" s="137"/>
      <c r="H8" s="137"/>
      <c r="I8" s="134"/>
      <c r="J8" s="138">
        <v>6</v>
      </c>
      <c r="K8" s="138"/>
      <c r="L8" s="138"/>
      <c r="M8" s="138"/>
      <c r="N8" s="133" t="s">
        <v>70</v>
      </c>
      <c r="O8" s="134"/>
      <c r="P8" s="139" t="s">
        <v>71</v>
      </c>
      <c r="Q8" s="140"/>
      <c r="R8" s="141"/>
    </row>
    <row r="9" spans="1:18" s="247" customFormat="1" ht="39" customHeight="1" x14ac:dyDescent="0.25">
      <c r="A9" s="1162" t="s">
        <v>72</v>
      </c>
      <c r="B9" s="1162" t="s">
        <v>73</v>
      </c>
      <c r="C9" s="1162" t="s">
        <v>74</v>
      </c>
      <c r="D9" s="1162" t="s">
        <v>75</v>
      </c>
      <c r="E9" s="1162" t="s">
        <v>76</v>
      </c>
      <c r="F9" s="1162" t="s">
        <v>77</v>
      </c>
      <c r="G9" s="1162" t="s">
        <v>78</v>
      </c>
      <c r="H9" s="1162" t="s">
        <v>79</v>
      </c>
      <c r="I9" s="1162" t="s">
        <v>80</v>
      </c>
      <c r="J9" s="1162" t="s">
        <v>81</v>
      </c>
      <c r="K9" s="1162" t="s">
        <v>82</v>
      </c>
      <c r="L9" s="1163" t="s">
        <v>83</v>
      </c>
      <c r="M9" s="1163"/>
      <c r="N9" s="1163"/>
      <c r="O9" s="1163"/>
      <c r="P9" s="1163"/>
      <c r="Q9" s="1163"/>
      <c r="R9" s="1163"/>
    </row>
    <row r="10" spans="1:18" s="247" customFormat="1" ht="59.25" customHeight="1" x14ac:dyDescent="0.25">
      <c r="A10" s="1162"/>
      <c r="B10" s="1162"/>
      <c r="C10" s="1162"/>
      <c r="D10" s="1162"/>
      <c r="E10" s="1162"/>
      <c r="F10" s="1162"/>
      <c r="G10" s="1162"/>
      <c r="H10" s="1162"/>
      <c r="I10" s="1162"/>
      <c r="J10" s="1162"/>
      <c r="K10" s="1162"/>
      <c r="L10" s="1164" t="s">
        <v>84</v>
      </c>
      <c r="M10" s="1164" t="s">
        <v>85</v>
      </c>
      <c r="N10" s="1164" t="s">
        <v>86</v>
      </c>
      <c r="O10" s="1164" t="s">
        <v>2126</v>
      </c>
      <c r="P10" s="1164" t="s">
        <v>88</v>
      </c>
      <c r="Q10" s="1164" t="s">
        <v>89</v>
      </c>
      <c r="R10" s="911" t="s">
        <v>90</v>
      </c>
    </row>
    <row r="11" spans="1:18" s="266" customFormat="1" ht="360" customHeight="1" x14ac:dyDescent="0.25">
      <c r="A11" s="1418" t="s">
        <v>59</v>
      </c>
      <c r="B11" s="1418" t="s">
        <v>2539</v>
      </c>
      <c r="C11" s="1419">
        <v>1</v>
      </c>
      <c r="D11" s="1420" t="s">
        <v>2540</v>
      </c>
      <c r="E11" s="1421" t="s">
        <v>2541</v>
      </c>
      <c r="F11" s="1422" t="s">
        <v>2542</v>
      </c>
      <c r="G11" s="1422" t="s">
        <v>2543</v>
      </c>
      <c r="H11" s="1303" t="s">
        <v>97</v>
      </c>
      <c r="I11" s="1423" t="s">
        <v>2544</v>
      </c>
      <c r="J11" s="1424" t="s">
        <v>2545</v>
      </c>
      <c r="K11" s="1425" t="s">
        <v>2546</v>
      </c>
      <c r="L11" s="1307" t="s">
        <v>2547</v>
      </c>
      <c r="M11" s="1307" t="s">
        <v>2548</v>
      </c>
      <c r="N11" s="1426" t="s">
        <v>2549</v>
      </c>
      <c r="O11" s="1182">
        <v>1</v>
      </c>
      <c r="P11" s="1303" t="s">
        <v>102</v>
      </c>
      <c r="Q11" s="1427" t="s">
        <v>2550</v>
      </c>
      <c r="R11" s="1428" t="s">
        <v>2</v>
      </c>
    </row>
    <row r="12" spans="1:18" s="266" customFormat="1" ht="249" customHeight="1" x14ac:dyDescent="0.25">
      <c r="A12" s="1429"/>
      <c r="B12" s="1429"/>
      <c r="C12" s="1430"/>
      <c r="D12" s="1431"/>
      <c r="E12" s="1422" t="s">
        <v>2551</v>
      </c>
      <c r="F12" s="1421" t="s">
        <v>2552</v>
      </c>
      <c r="G12" s="1421" t="s">
        <v>2553</v>
      </c>
      <c r="H12" s="1297" t="s">
        <v>97</v>
      </c>
      <c r="I12" s="1432" t="s">
        <v>2544</v>
      </c>
      <c r="J12" s="1433" t="s">
        <v>2545</v>
      </c>
      <c r="K12" s="1434" t="s">
        <v>2546</v>
      </c>
      <c r="L12" s="1307" t="s">
        <v>2554</v>
      </c>
      <c r="M12" s="1307" t="s">
        <v>2555</v>
      </c>
      <c r="N12" s="1426" t="s">
        <v>2556</v>
      </c>
      <c r="O12" s="1182">
        <v>1</v>
      </c>
      <c r="P12" s="1303" t="s">
        <v>102</v>
      </c>
      <c r="Q12" s="1435"/>
      <c r="R12" s="1436"/>
    </row>
    <row r="13" spans="1:18" s="266" customFormat="1" ht="118.9" customHeight="1" thickBot="1" x14ac:dyDescent="0.3">
      <c r="A13" s="1437"/>
      <c r="B13" s="1437"/>
      <c r="C13" s="1438"/>
      <c r="D13" s="1439"/>
      <c r="E13" s="1422" t="s">
        <v>2557</v>
      </c>
      <c r="F13" s="1422" t="s">
        <v>2558</v>
      </c>
      <c r="G13" s="1421" t="s">
        <v>2559</v>
      </c>
      <c r="H13" s="1303" t="s">
        <v>97</v>
      </c>
      <c r="I13" s="1432" t="s">
        <v>2544</v>
      </c>
      <c r="J13" s="1440" t="s">
        <v>2545</v>
      </c>
      <c r="K13" s="1425" t="s">
        <v>2546</v>
      </c>
      <c r="L13" s="1307" t="s">
        <v>2554</v>
      </c>
      <c r="M13" s="1307" t="s">
        <v>2555</v>
      </c>
      <c r="N13" s="1301" t="s">
        <v>2560</v>
      </c>
      <c r="O13" s="1441">
        <v>1</v>
      </c>
      <c r="P13" s="1303" t="s">
        <v>102</v>
      </c>
      <c r="Q13" s="1442"/>
      <c r="R13" s="1443"/>
    </row>
    <row r="14" spans="1:18" s="266" customFormat="1" ht="18" customHeight="1" thickBot="1" x14ac:dyDescent="0.3">
      <c r="A14" s="1444"/>
      <c r="B14" s="1445"/>
      <c r="C14" s="1445"/>
      <c r="D14" s="1445"/>
      <c r="E14" s="1445"/>
      <c r="F14" s="1445"/>
      <c r="G14" s="1445"/>
      <c r="H14" s="1445"/>
      <c r="I14" s="1445"/>
      <c r="J14" s="1445"/>
      <c r="K14" s="1445"/>
      <c r="L14" s="1445"/>
      <c r="M14" s="1445"/>
      <c r="N14" s="1445"/>
      <c r="O14" s="1445"/>
      <c r="P14" s="1445"/>
      <c r="Q14" s="1445"/>
      <c r="R14" s="1446"/>
    </row>
    <row r="15" spans="1:18" s="266" customFormat="1" ht="221.25" customHeight="1" x14ac:dyDescent="0.25">
      <c r="A15" s="1447" t="s">
        <v>59</v>
      </c>
      <c r="B15" s="1448" t="s">
        <v>2539</v>
      </c>
      <c r="C15" s="1419">
        <v>2</v>
      </c>
      <c r="D15" s="1418" t="s">
        <v>2561</v>
      </c>
      <c r="E15" s="1449" t="s">
        <v>2562</v>
      </c>
      <c r="F15" s="1422" t="s">
        <v>2563</v>
      </c>
      <c r="G15" s="1421" t="s">
        <v>2564</v>
      </c>
      <c r="H15" s="1303" t="s">
        <v>122</v>
      </c>
      <c r="I15" s="1423" t="s">
        <v>2565</v>
      </c>
      <c r="J15" s="1424" t="s">
        <v>2545</v>
      </c>
      <c r="K15" s="1425">
        <v>44561</v>
      </c>
      <c r="L15" s="1307">
        <v>45449</v>
      </c>
      <c r="M15" s="1307" t="s">
        <v>2555</v>
      </c>
      <c r="N15" s="1301" t="s">
        <v>2566</v>
      </c>
      <c r="O15" s="1450">
        <v>1</v>
      </c>
      <c r="P15" s="1303" t="s">
        <v>102</v>
      </c>
      <c r="Q15" s="1451" t="s">
        <v>2567</v>
      </c>
      <c r="R15" s="1428" t="s">
        <v>2</v>
      </c>
    </row>
    <row r="16" spans="1:18" s="266" customFormat="1" ht="214.5" customHeight="1" thickBot="1" x14ac:dyDescent="0.3">
      <c r="A16" s="1452"/>
      <c r="B16" s="1437"/>
      <c r="C16" s="1438"/>
      <c r="D16" s="1453"/>
      <c r="E16" s="1454" t="s">
        <v>2568</v>
      </c>
      <c r="F16" s="1422" t="s">
        <v>2569</v>
      </c>
      <c r="G16" s="1455" t="s">
        <v>2570</v>
      </c>
      <c r="H16" s="1303" t="s">
        <v>122</v>
      </c>
      <c r="I16" s="1423" t="s">
        <v>2565</v>
      </c>
      <c r="J16" s="1424">
        <v>44075</v>
      </c>
      <c r="K16" s="1425">
        <v>44561</v>
      </c>
      <c r="L16" s="1307" t="s">
        <v>2571</v>
      </c>
      <c r="M16" s="1307" t="s">
        <v>2548</v>
      </c>
      <c r="N16" s="1301" t="s">
        <v>2572</v>
      </c>
      <c r="O16" s="1450">
        <v>1</v>
      </c>
      <c r="P16" s="1303" t="s">
        <v>102</v>
      </c>
      <c r="Q16" s="1456"/>
      <c r="R16" s="1457"/>
    </row>
    <row r="17" spans="1:18" s="266" customFormat="1" ht="18" customHeight="1" x14ac:dyDescent="0.25">
      <c r="A17" s="1458"/>
      <c r="B17" s="1459"/>
      <c r="C17" s="1459"/>
      <c r="D17" s="1459"/>
      <c r="E17" s="1459"/>
      <c r="F17" s="1459"/>
      <c r="G17" s="1459"/>
      <c r="H17" s="1459"/>
      <c r="I17" s="1459"/>
      <c r="J17" s="1459"/>
      <c r="K17" s="1459"/>
      <c r="L17" s="1459"/>
      <c r="M17" s="1459"/>
      <c r="N17" s="1459"/>
      <c r="O17" s="1459"/>
      <c r="P17" s="1459"/>
      <c r="Q17" s="1459"/>
      <c r="R17" s="1460"/>
    </row>
    <row r="18" spans="1:18" s="266" customFormat="1" ht="369.75" x14ac:dyDescent="0.25">
      <c r="A18" s="1461" t="s">
        <v>59</v>
      </c>
      <c r="B18" s="1462" t="s">
        <v>2539</v>
      </c>
      <c r="C18" s="1461">
        <v>3</v>
      </c>
      <c r="D18" s="1463" t="s">
        <v>2573</v>
      </c>
      <c r="E18" s="1463" t="s">
        <v>2574</v>
      </c>
      <c r="F18" s="1341" t="s">
        <v>2575</v>
      </c>
      <c r="G18" s="1341" t="s">
        <v>2576</v>
      </c>
      <c r="H18" s="1461" t="s">
        <v>945</v>
      </c>
      <c r="I18" s="1462" t="s">
        <v>2577</v>
      </c>
      <c r="J18" s="1464">
        <v>44713</v>
      </c>
      <c r="K18" s="1464">
        <v>45291</v>
      </c>
      <c r="L18" s="1307">
        <v>45449</v>
      </c>
      <c r="M18" s="1307" t="s">
        <v>2399</v>
      </c>
      <c r="N18" s="1465" t="s">
        <v>2578</v>
      </c>
      <c r="O18" s="1450">
        <v>1</v>
      </c>
      <c r="P18" s="1303" t="s">
        <v>102</v>
      </c>
      <c r="Q18" s="1466" t="s">
        <v>2579</v>
      </c>
      <c r="R18" s="1428" t="s">
        <v>2</v>
      </c>
    </row>
    <row r="19" spans="1:18" s="266" customFormat="1" ht="409.5" customHeight="1" x14ac:dyDescent="0.25">
      <c r="A19" s="1461"/>
      <c r="B19" s="1462"/>
      <c r="C19" s="1461"/>
      <c r="D19" s="1463"/>
      <c r="E19" s="1467"/>
      <c r="F19" s="1468" t="s">
        <v>2580</v>
      </c>
      <c r="G19" s="1468" t="s">
        <v>2581</v>
      </c>
      <c r="H19" s="1461"/>
      <c r="I19" s="1462"/>
      <c r="J19" s="1461"/>
      <c r="K19" s="1461"/>
      <c r="L19" s="1307">
        <v>45449</v>
      </c>
      <c r="M19" s="1307" t="s">
        <v>2399</v>
      </c>
      <c r="N19" s="1301" t="s">
        <v>2582</v>
      </c>
      <c r="O19" s="1450">
        <v>1</v>
      </c>
      <c r="P19" s="1303" t="s">
        <v>102</v>
      </c>
      <c r="Q19" s="1469"/>
      <c r="R19" s="1457"/>
    </row>
    <row r="20" spans="1:18" s="266" customFormat="1" ht="18" customHeight="1" thickBot="1" x14ac:dyDescent="0.3">
      <c r="A20" s="1470"/>
      <c r="B20" s="1471"/>
      <c r="C20" s="1471"/>
      <c r="D20" s="1471"/>
      <c r="E20" s="1471"/>
      <c r="F20" s="1471"/>
      <c r="G20" s="1471"/>
      <c r="H20" s="1471"/>
      <c r="I20" s="1471"/>
      <c r="J20" s="1471"/>
      <c r="K20" s="1471"/>
      <c r="L20" s="1471"/>
      <c r="M20" s="1471"/>
      <c r="N20" s="1471"/>
      <c r="O20" s="1471"/>
      <c r="P20" s="1471"/>
      <c r="Q20" s="1471"/>
      <c r="R20" s="1472"/>
    </row>
    <row r="21" spans="1:18" s="676" customFormat="1" ht="409.5" customHeight="1" thickBot="1" x14ac:dyDescent="0.3">
      <c r="A21" s="1473" t="s">
        <v>59</v>
      </c>
      <c r="B21" s="1474" t="s">
        <v>2539</v>
      </c>
      <c r="C21" s="1297">
        <v>4</v>
      </c>
      <c r="D21" s="1298" t="s">
        <v>2583</v>
      </c>
      <c r="E21" s="1475" t="s">
        <v>2584</v>
      </c>
      <c r="F21" s="1422" t="s">
        <v>2585</v>
      </c>
      <c r="G21" s="1422" t="s">
        <v>2586</v>
      </c>
      <c r="H21" s="1303" t="s">
        <v>97</v>
      </c>
      <c r="I21" s="1423" t="s">
        <v>2565</v>
      </c>
      <c r="J21" s="1424">
        <v>44075</v>
      </c>
      <c r="K21" s="1425">
        <v>44196</v>
      </c>
      <c r="L21" s="1476" t="s">
        <v>2587</v>
      </c>
      <c r="M21" s="1307" t="s">
        <v>2588</v>
      </c>
      <c r="N21" s="1426" t="s">
        <v>2589</v>
      </c>
      <c r="O21" s="1182">
        <v>1</v>
      </c>
      <c r="P21" s="1303" t="s">
        <v>102</v>
      </c>
      <c r="Q21" s="1301" t="s">
        <v>2590</v>
      </c>
      <c r="R21" s="1299" t="s">
        <v>2</v>
      </c>
    </row>
    <row r="22" spans="1:18" s="266" customFormat="1" ht="18" customHeight="1" x14ac:dyDescent="0.25">
      <c r="A22" s="1458"/>
      <c r="B22" s="1459"/>
      <c r="C22" s="1459"/>
      <c r="D22" s="1459"/>
      <c r="E22" s="1459"/>
      <c r="F22" s="1459"/>
      <c r="G22" s="1459"/>
      <c r="H22" s="1459"/>
      <c r="I22" s="1459"/>
      <c r="J22" s="1459"/>
      <c r="K22" s="1459"/>
      <c r="L22" s="1459"/>
      <c r="M22" s="1459"/>
      <c r="N22" s="1459"/>
      <c r="O22" s="1459"/>
      <c r="P22" s="1459"/>
      <c r="Q22" s="1459"/>
      <c r="R22" s="1460"/>
    </row>
    <row r="23" spans="1:18" s="676" customFormat="1" ht="395.25" x14ac:dyDescent="0.25">
      <c r="A23" s="1303" t="s">
        <v>59</v>
      </c>
      <c r="B23" s="1476" t="s">
        <v>2539</v>
      </c>
      <c r="C23" s="1303">
        <v>5</v>
      </c>
      <c r="D23" s="1455" t="s">
        <v>2591</v>
      </c>
      <c r="E23" s="1468" t="s">
        <v>2592</v>
      </c>
      <c r="F23" s="1468" t="s">
        <v>2593</v>
      </c>
      <c r="G23" s="1468" t="s">
        <v>2594</v>
      </c>
      <c r="H23" s="1303" t="s">
        <v>945</v>
      </c>
      <c r="I23" s="1476" t="s">
        <v>2577</v>
      </c>
      <c r="J23" s="1305">
        <v>44713</v>
      </c>
      <c r="K23" s="1305">
        <v>45291</v>
      </c>
      <c r="L23" s="1307">
        <v>45449</v>
      </c>
      <c r="M23" s="1307" t="s">
        <v>2399</v>
      </c>
      <c r="N23" s="1301" t="s">
        <v>2595</v>
      </c>
      <c r="O23" s="1450">
        <v>1</v>
      </c>
      <c r="P23" s="1303" t="s">
        <v>102</v>
      </c>
      <c r="Q23" s="1477" t="s">
        <v>2596</v>
      </c>
      <c r="R23" s="1299" t="s">
        <v>2</v>
      </c>
    </row>
    <row r="24" spans="1:18" s="266" customFormat="1" ht="18" customHeight="1" thickBot="1" x14ac:dyDescent="0.3">
      <c r="A24" s="1470"/>
      <c r="B24" s="1471"/>
      <c r="C24" s="1471"/>
      <c r="D24" s="1471"/>
      <c r="E24" s="1471"/>
      <c r="F24" s="1471"/>
      <c r="G24" s="1471"/>
      <c r="H24" s="1471"/>
      <c r="I24" s="1471"/>
      <c r="J24" s="1471"/>
      <c r="K24" s="1471"/>
      <c r="L24" s="1471"/>
      <c r="M24" s="1471"/>
      <c r="N24" s="1471"/>
      <c r="O24" s="1471"/>
      <c r="P24" s="1471"/>
      <c r="Q24" s="1471"/>
      <c r="R24" s="1472"/>
    </row>
    <row r="25" spans="1:18" s="676" customFormat="1" ht="381.75" customHeight="1" thickBot="1" x14ac:dyDescent="0.3">
      <c r="A25" s="1478" t="s">
        <v>59</v>
      </c>
      <c r="B25" s="1479" t="s">
        <v>2539</v>
      </c>
      <c r="C25" s="1297">
        <v>6</v>
      </c>
      <c r="D25" s="1475" t="s">
        <v>2597</v>
      </c>
      <c r="E25" s="1475" t="s">
        <v>2598</v>
      </c>
      <c r="F25" s="1421" t="s">
        <v>2599</v>
      </c>
      <c r="G25" s="1480" t="s">
        <v>2600</v>
      </c>
      <c r="H25" s="1297" t="s">
        <v>97</v>
      </c>
      <c r="I25" s="1432" t="s">
        <v>2565</v>
      </c>
      <c r="J25" s="1481">
        <v>44075</v>
      </c>
      <c r="K25" s="1434">
        <v>44135</v>
      </c>
      <c r="L25" s="1298" t="s">
        <v>2601</v>
      </c>
      <c r="M25" s="1307" t="s">
        <v>2602</v>
      </c>
      <c r="N25" s="1477" t="s">
        <v>2603</v>
      </c>
      <c r="O25" s="1482">
        <v>1</v>
      </c>
      <c r="P25" s="1476" t="s">
        <v>266</v>
      </c>
      <c r="Q25" s="1477" t="s">
        <v>2604</v>
      </c>
      <c r="R25" s="1483" t="s">
        <v>1</v>
      </c>
    </row>
    <row r="26" spans="1:18" s="266" customFormat="1" ht="18" customHeight="1" thickBot="1" x14ac:dyDescent="0.3">
      <c r="A26" s="1444"/>
      <c r="B26" s="1445"/>
      <c r="C26" s="1445"/>
      <c r="D26" s="1445"/>
      <c r="E26" s="1445"/>
      <c r="F26" s="1445"/>
      <c r="G26" s="1445"/>
      <c r="H26" s="1445"/>
      <c r="I26" s="1445"/>
      <c r="J26" s="1445"/>
      <c r="K26" s="1445"/>
      <c r="L26" s="1445"/>
      <c r="M26" s="1445"/>
      <c r="N26" s="1445"/>
      <c r="O26" s="1445"/>
      <c r="P26" s="1445"/>
      <c r="Q26" s="1445"/>
      <c r="R26" s="1446"/>
    </row>
    <row r="27" spans="1:18" s="676" customFormat="1" ht="230.25" customHeight="1" x14ac:dyDescent="0.25">
      <c r="A27" s="1447" t="s">
        <v>59</v>
      </c>
      <c r="B27" s="1448" t="s">
        <v>2539</v>
      </c>
      <c r="C27" s="1418">
        <v>7</v>
      </c>
      <c r="D27" s="1427" t="s">
        <v>2605</v>
      </c>
      <c r="E27" s="1421" t="s">
        <v>2606</v>
      </c>
      <c r="F27" s="1422" t="s">
        <v>2607</v>
      </c>
      <c r="G27" s="1422" t="s">
        <v>2608</v>
      </c>
      <c r="H27" s="1484" t="s">
        <v>122</v>
      </c>
      <c r="I27" s="1423" t="s">
        <v>2565</v>
      </c>
      <c r="J27" s="1424">
        <v>44119</v>
      </c>
      <c r="K27" s="1440">
        <v>44196</v>
      </c>
      <c r="L27" s="1485" t="s">
        <v>2609</v>
      </c>
      <c r="M27" s="1486" t="s">
        <v>2610</v>
      </c>
      <c r="N27" s="1426" t="s">
        <v>2611</v>
      </c>
      <c r="O27" s="1450">
        <v>1</v>
      </c>
      <c r="P27" s="1476" t="s">
        <v>102</v>
      </c>
      <c r="Q27" s="1487" t="s">
        <v>2612</v>
      </c>
      <c r="R27" s="1428" t="s">
        <v>2</v>
      </c>
    </row>
    <row r="28" spans="1:18" s="676" customFormat="1" ht="409.5" customHeight="1" x14ac:dyDescent="0.25">
      <c r="A28" s="1430"/>
      <c r="B28" s="1429"/>
      <c r="C28" s="1429"/>
      <c r="D28" s="1435"/>
      <c r="E28" s="1426" t="s">
        <v>2613</v>
      </c>
      <c r="F28" s="1422" t="s">
        <v>2614</v>
      </c>
      <c r="G28" s="1422" t="s">
        <v>2615</v>
      </c>
      <c r="H28" s="1484" t="s">
        <v>97</v>
      </c>
      <c r="I28" s="1423" t="s">
        <v>2565</v>
      </c>
      <c r="J28" s="1424">
        <v>44119</v>
      </c>
      <c r="K28" s="1440">
        <v>44196</v>
      </c>
      <c r="L28" s="1485" t="s">
        <v>2609</v>
      </c>
      <c r="M28" s="1486" t="s">
        <v>2610</v>
      </c>
      <c r="N28" s="1426" t="s">
        <v>2616</v>
      </c>
      <c r="O28" s="1450">
        <v>1</v>
      </c>
      <c r="P28" s="1476" t="s">
        <v>102</v>
      </c>
      <c r="Q28" s="1488"/>
      <c r="R28" s="1436"/>
    </row>
    <row r="29" spans="1:18" s="676" customFormat="1" ht="408.75" customHeight="1" thickBot="1" x14ac:dyDescent="0.3">
      <c r="A29" s="1452"/>
      <c r="B29" s="1437"/>
      <c r="C29" s="1453"/>
      <c r="D29" s="1435"/>
      <c r="E29" s="1477" t="s">
        <v>2617</v>
      </c>
      <c r="F29" s="1421" t="s">
        <v>2618</v>
      </c>
      <c r="G29" s="1421" t="s">
        <v>2619</v>
      </c>
      <c r="H29" s="1489" t="s">
        <v>97</v>
      </c>
      <c r="I29" s="1432" t="s">
        <v>2565</v>
      </c>
      <c r="J29" s="1433">
        <v>44119</v>
      </c>
      <c r="K29" s="1481">
        <v>44196</v>
      </c>
      <c r="L29" s="1298" t="s">
        <v>2620</v>
      </c>
      <c r="M29" s="1307" t="s">
        <v>2610</v>
      </c>
      <c r="N29" s="1421" t="s">
        <v>2621</v>
      </c>
      <c r="O29" s="1482">
        <v>1</v>
      </c>
      <c r="P29" s="1476" t="s">
        <v>102</v>
      </c>
      <c r="Q29" s="1490"/>
      <c r="R29" s="1457"/>
    </row>
    <row r="30" spans="1:18" s="266" customFormat="1" ht="18" customHeight="1" thickBot="1" x14ac:dyDescent="0.3">
      <c r="A30" s="1444"/>
      <c r="B30" s="1445"/>
      <c r="C30" s="1445"/>
      <c r="D30" s="1445"/>
      <c r="E30" s="1445"/>
      <c r="F30" s="1445"/>
      <c r="G30" s="1445"/>
      <c r="H30" s="1445"/>
      <c r="I30" s="1445"/>
      <c r="J30" s="1445"/>
      <c r="K30" s="1445"/>
      <c r="L30" s="1445"/>
      <c r="M30" s="1445"/>
      <c r="N30" s="1445"/>
      <c r="O30" s="1445"/>
      <c r="P30" s="1445"/>
      <c r="Q30" s="1445"/>
      <c r="R30" s="1446"/>
    </row>
    <row r="31" spans="1:18" s="676" customFormat="1" ht="239.25" customHeight="1" x14ac:dyDescent="0.25">
      <c r="A31" s="1447" t="s">
        <v>59</v>
      </c>
      <c r="B31" s="1448" t="s">
        <v>2539</v>
      </c>
      <c r="C31" s="1419">
        <v>8</v>
      </c>
      <c r="D31" s="1491" t="s">
        <v>2622</v>
      </c>
      <c r="E31" s="1492" t="s">
        <v>2623</v>
      </c>
      <c r="F31" s="1422" t="s">
        <v>2624</v>
      </c>
      <c r="G31" s="1422" t="s">
        <v>2625</v>
      </c>
      <c r="H31" s="1303" t="s">
        <v>97</v>
      </c>
      <c r="I31" s="1423" t="s">
        <v>2565</v>
      </c>
      <c r="J31" s="1424">
        <v>44075</v>
      </c>
      <c r="K31" s="1425">
        <v>44255</v>
      </c>
      <c r="L31" s="1486" t="s">
        <v>2626</v>
      </c>
      <c r="M31" s="1486" t="s">
        <v>2548</v>
      </c>
      <c r="N31" s="1426" t="s">
        <v>2627</v>
      </c>
      <c r="O31" s="1182">
        <v>1</v>
      </c>
      <c r="P31" s="1303" t="s">
        <v>102</v>
      </c>
      <c r="Q31" s="1493" t="s">
        <v>2628</v>
      </c>
      <c r="R31" s="1428" t="s">
        <v>2</v>
      </c>
    </row>
    <row r="32" spans="1:18" s="676" customFormat="1" ht="409.15" customHeight="1" thickBot="1" x14ac:dyDescent="0.3">
      <c r="A32" s="1452"/>
      <c r="B32" s="1437"/>
      <c r="C32" s="1438"/>
      <c r="D32" s="1494"/>
      <c r="E32" s="1495" t="s">
        <v>2629</v>
      </c>
      <c r="F32" s="1496" t="s">
        <v>2630</v>
      </c>
      <c r="G32" s="1421" t="s">
        <v>2631</v>
      </c>
      <c r="H32" s="1297" t="s">
        <v>97</v>
      </c>
      <c r="I32" s="1432" t="s">
        <v>2565</v>
      </c>
      <c r="J32" s="1433" t="s">
        <v>2632</v>
      </c>
      <c r="K32" s="1434">
        <v>44469</v>
      </c>
      <c r="L32" s="1486" t="s">
        <v>2626</v>
      </c>
      <c r="M32" s="1486" t="s">
        <v>2548</v>
      </c>
      <c r="N32" s="1477" t="s">
        <v>2633</v>
      </c>
      <c r="O32" s="1497">
        <v>1</v>
      </c>
      <c r="P32" s="1303" t="s">
        <v>102</v>
      </c>
      <c r="Q32" s="1498"/>
      <c r="R32" s="1457"/>
    </row>
    <row r="33" spans="1:18" s="266" customFormat="1" ht="18" customHeight="1" thickBot="1" x14ac:dyDescent="0.3">
      <c r="A33" s="1444"/>
      <c r="B33" s="1445"/>
      <c r="C33" s="1445"/>
      <c r="D33" s="1445"/>
      <c r="E33" s="1445"/>
      <c r="F33" s="1445"/>
      <c r="G33" s="1445"/>
      <c r="H33" s="1445"/>
      <c r="I33" s="1445"/>
      <c r="J33" s="1445"/>
      <c r="K33" s="1445"/>
      <c r="L33" s="1445"/>
      <c r="M33" s="1445"/>
      <c r="N33" s="1445"/>
      <c r="O33" s="1445"/>
      <c r="P33" s="1445"/>
      <c r="Q33" s="1445"/>
      <c r="R33" s="1446"/>
    </row>
    <row r="34" spans="1:18" s="676" customFormat="1" ht="409.15" customHeight="1" thickBot="1" x14ac:dyDescent="0.3">
      <c r="A34" s="1478" t="s">
        <v>59</v>
      </c>
      <c r="B34" s="1479" t="s">
        <v>2539</v>
      </c>
      <c r="C34" s="1297">
        <v>9</v>
      </c>
      <c r="D34" s="1475" t="s">
        <v>2634</v>
      </c>
      <c r="E34" s="1475" t="s">
        <v>2635</v>
      </c>
      <c r="F34" s="1421" t="s">
        <v>2636</v>
      </c>
      <c r="G34" s="1421" t="s">
        <v>2637</v>
      </c>
      <c r="H34" s="1297" t="s">
        <v>97</v>
      </c>
      <c r="I34" s="1432" t="s">
        <v>2565</v>
      </c>
      <c r="J34" s="1433" t="s">
        <v>2545</v>
      </c>
      <c r="K34" s="1434">
        <v>44196</v>
      </c>
      <c r="L34" s="1486" t="s">
        <v>2638</v>
      </c>
      <c r="M34" s="1486" t="s">
        <v>2639</v>
      </c>
      <c r="N34" s="1477" t="s">
        <v>2640</v>
      </c>
      <c r="O34" s="1482">
        <v>1</v>
      </c>
      <c r="P34" s="1303" t="s">
        <v>102</v>
      </c>
      <c r="Q34" s="1499" t="s">
        <v>2641</v>
      </c>
      <c r="R34" s="1299" t="s">
        <v>2</v>
      </c>
    </row>
    <row r="35" spans="1:18" s="266" customFormat="1" ht="18" customHeight="1" thickBot="1" x14ac:dyDescent="0.3">
      <c r="A35" s="1444"/>
      <c r="B35" s="1445"/>
      <c r="C35" s="1445"/>
      <c r="D35" s="1445"/>
      <c r="E35" s="1445"/>
      <c r="F35" s="1445"/>
      <c r="G35" s="1445"/>
      <c r="H35" s="1445"/>
      <c r="I35" s="1445"/>
      <c r="J35" s="1445"/>
      <c r="K35" s="1445"/>
      <c r="L35" s="1445"/>
      <c r="M35" s="1445"/>
      <c r="N35" s="1445"/>
      <c r="O35" s="1445"/>
      <c r="P35" s="1445"/>
      <c r="Q35" s="1445"/>
      <c r="R35" s="1446"/>
    </row>
    <row r="36" spans="1:18" s="676" customFormat="1" ht="313.5" customHeight="1" thickBot="1" x14ac:dyDescent="0.3">
      <c r="A36" s="1478" t="s">
        <v>59</v>
      </c>
      <c r="B36" s="1479" t="s">
        <v>2539</v>
      </c>
      <c r="C36" s="1303">
        <v>10</v>
      </c>
      <c r="D36" s="1468" t="s">
        <v>2642</v>
      </c>
      <c r="E36" s="1492" t="s">
        <v>2643</v>
      </c>
      <c r="F36" s="1422" t="s">
        <v>2644</v>
      </c>
      <c r="G36" s="1455" t="s">
        <v>2645</v>
      </c>
      <c r="H36" s="1303" t="s">
        <v>97</v>
      </c>
      <c r="I36" s="1423" t="s">
        <v>2646</v>
      </c>
      <c r="J36" s="1440" t="s">
        <v>2545</v>
      </c>
      <c r="K36" s="1425">
        <v>44196</v>
      </c>
      <c r="L36" s="1486" t="s">
        <v>2647</v>
      </c>
      <c r="M36" s="1486" t="s">
        <v>2610</v>
      </c>
      <c r="N36" s="1426" t="s">
        <v>2648</v>
      </c>
      <c r="O36" s="1450">
        <v>1</v>
      </c>
      <c r="P36" s="1303" t="s">
        <v>102</v>
      </c>
      <c r="Q36" s="1426" t="s">
        <v>2649</v>
      </c>
      <c r="R36" s="1299" t="s">
        <v>2</v>
      </c>
    </row>
    <row r="37" spans="1:18" s="266" customFormat="1" ht="18" customHeight="1" thickBot="1" x14ac:dyDescent="0.3">
      <c r="A37" s="1444"/>
      <c r="B37" s="1445"/>
      <c r="C37" s="1445"/>
      <c r="D37" s="1445"/>
      <c r="E37" s="1445"/>
      <c r="F37" s="1445"/>
      <c r="G37" s="1445"/>
      <c r="H37" s="1445"/>
      <c r="I37" s="1445"/>
      <c r="J37" s="1445"/>
      <c r="K37" s="1445"/>
      <c r="L37" s="1445"/>
      <c r="M37" s="1445"/>
      <c r="N37" s="1445"/>
      <c r="O37" s="1445"/>
      <c r="P37" s="1445"/>
      <c r="Q37" s="1445"/>
      <c r="R37" s="1446"/>
    </row>
    <row r="38" spans="1:18" s="676" customFormat="1" ht="181.9" customHeight="1" thickBot="1" x14ac:dyDescent="0.3">
      <c r="A38" s="1478" t="s">
        <v>59</v>
      </c>
      <c r="B38" s="1479" t="s">
        <v>2539</v>
      </c>
      <c r="C38" s="1303">
        <v>11</v>
      </c>
      <c r="D38" s="1492" t="s">
        <v>2650</v>
      </c>
      <c r="E38" s="1492" t="s">
        <v>2651</v>
      </c>
      <c r="F38" s="1455" t="s">
        <v>2652</v>
      </c>
      <c r="G38" s="1422" t="s">
        <v>2653</v>
      </c>
      <c r="H38" s="1492" t="s">
        <v>210</v>
      </c>
      <c r="I38" s="1492" t="s">
        <v>2654</v>
      </c>
      <c r="J38" s="1500">
        <v>45107</v>
      </c>
      <c r="K38" s="1500">
        <v>45657</v>
      </c>
      <c r="L38" s="1486">
        <v>45449</v>
      </c>
      <c r="M38" s="1486" t="s">
        <v>2399</v>
      </c>
      <c r="N38" s="1426" t="s">
        <v>2655</v>
      </c>
      <c r="O38" s="1450"/>
      <c r="P38" s="1303" t="s">
        <v>236</v>
      </c>
      <c r="Q38" s="1426" t="s">
        <v>2656</v>
      </c>
      <c r="R38" s="1483" t="s">
        <v>1</v>
      </c>
    </row>
    <row r="39" spans="1:18" s="266" customFormat="1" ht="18" customHeight="1" thickBot="1" x14ac:dyDescent="0.3">
      <c r="A39" s="1444"/>
      <c r="B39" s="1445"/>
      <c r="C39" s="1445"/>
      <c r="D39" s="1445"/>
      <c r="E39" s="1445"/>
      <c r="F39" s="1445"/>
      <c r="G39" s="1445"/>
      <c r="H39" s="1445"/>
      <c r="I39" s="1445"/>
      <c r="J39" s="1445"/>
      <c r="K39" s="1445"/>
      <c r="L39" s="1445"/>
      <c r="M39" s="1445"/>
      <c r="N39" s="1445"/>
      <c r="O39" s="1445"/>
      <c r="P39" s="1445"/>
      <c r="Q39" s="1445"/>
      <c r="R39" s="1446"/>
    </row>
    <row r="40" spans="1:18" s="676" customFormat="1" ht="409.5" customHeight="1" thickBot="1" x14ac:dyDescent="0.3">
      <c r="A40" s="1473" t="s">
        <v>59</v>
      </c>
      <c r="B40" s="1474" t="s">
        <v>2539</v>
      </c>
      <c r="C40" s="1297">
        <v>12</v>
      </c>
      <c r="D40" s="1480" t="s">
        <v>2657</v>
      </c>
      <c r="E40" s="1492" t="s">
        <v>2658</v>
      </c>
      <c r="F40" s="1422" t="s">
        <v>2659</v>
      </c>
      <c r="G40" s="1422" t="s">
        <v>2660</v>
      </c>
      <c r="H40" s="1455" t="s">
        <v>1807</v>
      </c>
      <c r="I40" s="1455" t="s">
        <v>2565</v>
      </c>
      <c r="J40" s="1481" t="s">
        <v>2545</v>
      </c>
      <c r="K40" s="1501">
        <v>44196</v>
      </c>
      <c r="L40" s="1486" t="s">
        <v>2661</v>
      </c>
      <c r="M40" s="1486" t="s">
        <v>2639</v>
      </c>
      <c r="N40" s="1426" t="s">
        <v>2662</v>
      </c>
      <c r="O40" s="1182">
        <v>1</v>
      </c>
      <c r="P40" s="1476" t="s">
        <v>102</v>
      </c>
      <c r="Q40" s="1502" t="s">
        <v>2663</v>
      </c>
      <c r="R40" s="1299" t="s">
        <v>2</v>
      </c>
    </row>
    <row r="41" spans="1:18" s="266" customFormat="1" ht="18" customHeight="1" thickBot="1" x14ac:dyDescent="0.3">
      <c r="A41" s="292"/>
      <c r="B41" s="293"/>
      <c r="C41" s="293"/>
      <c r="D41" s="293"/>
      <c r="E41" s="293"/>
      <c r="F41" s="293"/>
      <c r="G41" s="293"/>
      <c r="H41" s="293"/>
      <c r="I41" s="293"/>
      <c r="J41" s="293"/>
      <c r="K41" s="293"/>
      <c r="L41" s="293"/>
      <c r="M41" s="293"/>
      <c r="N41" s="293"/>
      <c r="O41" s="293"/>
      <c r="P41" s="293"/>
      <c r="Q41" s="293"/>
      <c r="R41" s="294"/>
    </row>
    <row r="42" spans="1:18" s="676" customFormat="1" ht="32.25" customHeight="1" x14ac:dyDescent="0.25">
      <c r="A42" s="1503" t="s">
        <v>2349</v>
      </c>
      <c r="B42" s="1503"/>
      <c r="C42" s="1503"/>
      <c r="D42" s="1503"/>
      <c r="E42" s="1503"/>
      <c r="F42" s="1503"/>
      <c r="G42" s="1503"/>
      <c r="H42" s="1503"/>
      <c r="I42" s="1503"/>
      <c r="J42" s="1503"/>
      <c r="K42" s="1503"/>
      <c r="L42" s="1503"/>
      <c r="M42" s="1503"/>
      <c r="N42" s="1503"/>
      <c r="O42" s="1503"/>
      <c r="P42" s="1503"/>
      <c r="Q42" s="1503"/>
      <c r="R42" s="1503"/>
    </row>
    <row r="43" spans="1:18" s="1413" customFormat="1" ht="30.75" customHeight="1" x14ac:dyDescent="0.25">
      <c r="A43" s="1162" t="s">
        <v>72</v>
      </c>
      <c r="B43" s="1162" t="s">
        <v>73</v>
      </c>
      <c r="C43" s="1162" t="s">
        <v>74</v>
      </c>
      <c r="D43" s="1162" t="s">
        <v>75</v>
      </c>
      <c r="E43" s="1162" t="s">
        <v>76</v>
      </c>
      <c r="F43" s="1162" t="s">
        <v>77</v>
      </c>
      <c r="G43" s="1162" t="s">
        <v>78</v>
      </c>
      <c r="H43" s="1162" t="s">
        <v>79</v>
      </c>
      <c r="I43" s="1162" t="s">
        <v>80</v>
      </c>
      <c r="J43" s="1162" t="s">
        <v>81</v>
      </c>
      <c r="K43" s="1162" t="s">
        <v>82</v>
      </c>
      <c r="L43" s="1163" t="s">
        <v>83</v>
      </c>
      <c r="M43" s="1163"/>
      <c r="N43" s="1163"/>
      <c r="O43" s="1163"/>
      <c r="P43" s="1163"/>
      <c r="Q43" s="1163"/>
      <c r="R43" s="1163"/>
    </row>
    <row r="44" spans="1:18" s="1378" customFormat="1" ht="51" customHeight="1" x14ac:dyDescent="0.2">
      <c r="A44" s="1162"/>
      <c r="B44" s="1162"/>
      <c r="C44" s="1162"/>
      <c r="D44" s="1162"/>
      <c r="E44" s="1318"/>
      <c r="F44" s="1318"/>
      <c r="G44" s="1318"/>
      <c r="H44" s="1318"/>
      <c r="I44" s="1318"/>
      <c r="J44" s="1318"/>
      <c r="K44" s="1318"/>
      <c r="L44" s="1164" t="s">
        <v>501</v>
      </c>
      <c r="M44" s="1164" t="s">
        <v>85</v>
      </c>
      <c r="N44" s="1164" t="s">
        <v>86</v>
      </c>
      <c r="O44" s="1164" t="s">
        <v>2126</v>
      </c>
      <c r="P44" s="1164" t="s">
        <v>88</v>
      </c>
      <c r="Q44" s="1164" t="s">
        <v>89</v>
      </c>
      <c r="R44" s="911" t="s">
        <v>90</v>
      </c>
    </row>
    <row r="45" spans="1:18" s="1378" customFormat="1" ht="325.5" customHeight="1" x14ac:dyDescent="0.2">
      <c r="A45" s="1419" t="s">
        <v>5</v>
      </c>
      <c r="B45" s="1418" t="s">
        <v>2664</v>
      </c>
      <c r="C45" s="1461">
        <v>1</v>
      </c>
      <c r="D45" s="1504" t="s">
        <v>2665</v>
      </c>
      <c r="E45" s="1301" t="s">
        <v>2666</v>
      </c>
      <c r="F45" s="1301" t="s">
        <v>2667</v>
      </c>
      <c r="G45" s="1301" t="s">
        <v>2668</v>
      </c>
      <c r="H45" s="1476" t="s">
        <v>945</v>
      </c>
      <c r="I45" s="1301" t="s">
        <v>2669</v>
      </c>
      <c r="J45" s="1505">
        <v>44727</v>
      </c>
      <c r="K45" s="1505">
        <v>45092</v>
      </c>
      <c r="L45" s="1505" t="s">
        <v>2670</v>
      </c>
      <c r="M45" s="1476" t="s">
        <v>2671</v>
      </c>
      <c r="N45" s="1204" t="s">
        <v>2672</v>
      </c>
      <c r="O45" s="1506">
        <v>0.5</v>
      </c>
      <c r="P45" s="1476" t="s">
        <v>202</v>
      </c>
      <c r="Q45" s="1507" t="s">
        <v>2673</v>
      </c>
      <c r="R45" s="1428" t="s">
        <v>1</v>
      </c>
    </row>
    <row r="46" spans="1:18" s="1378" customFormat="1" ht="199.15" customHeight="1" thickBot="1" x14ac:dyDescent="0.25">
      <c r="A46" s="1452"/>
      <c r="B46" s="1437"/>
      <c r="C46" s="1461"/>
      <c r="D46" s="1504"/>
      <c r="E46" s="1300" t="s">
        <v>2674</v>
      </c>
      <c r="F46" s="1300" t="s">
        <v>2675</v>
      </c>
      <c r="G46" s="1300" t="s">
        <v>2676</v>
      </c>
      <c r="H46" s="1298" t="s">
        <v>945</v>
      </c>
      <c r="I46" s="1300" t="s">
        <v>2677</v>
      </c>
      <c r="J46" s="1508">
        <v>45107</v>
      </c>
      <c r="K46" s="1508">
        <v>45626</v>
      </c>
      <c r="L46" s="1305">
        <v>45450</v>
      </c>
      <c r="M46" s="1476" t="s">
        <v>2399</v>
      </c>
      <c r="N46" s="1426" t="s">
        <v>2678</v>
      </c>
      <c r="O46" s="1506"/>
      <c r="P46" s="302" t="s">
        <v>236</v>
      </c>
      <c r="Q46" s="1509"/>
      <c r="R46" s="1457"/>
    </row>
    <row r="47" spans="1:18" s="266" customFormat="1" ht="18" customHeight="1" thickBot="1" x14ac:dyDescent="0.3">
      <c r="A47" s="273"/>
      <c r="B47" s="274"/>
      <c r="C47" s="274"/>
      <c r="D47" s="274"/>
      <c r="E47" s="274"/>
      <c r="F47" s="274"/>
      <c r="G47" s="274"/>
      <c r="H47" s="274"/>
      <c r="I47" s="274"/>
      <c r="J47" s="274"/>
      <c r="K47" s="274"/>
      <c r="L47" s="274"/>
      <c r="M47" s="274"/>
      <c r="N47" s="274"/>
      <c r="O47" s="274"/>
      <c r="P47" s="274"/>
      <c r="Q47" s="274"/>
      <c r="R47" s="275"/>
    </row>
    <row r="48" spans="1:18" s="1378" customFormat="1" ht="346.5" customHeight="1" thickBot="1" x14ac:dyDescent="0.25">
      <c r="A48" s="1303" t="s">
        <v>5</v>
      </c>
      <c r="B48" s="1476" t="s">
        <v>2664</v>
      </c>
      <c r="C48" s="1303">
        <v>2</v>
      </c>
      <c r="D48" s="1476" t="s">
        <v>2479</v>
      </c>
      <c r="E48" s="1300" t="s">
        <v>2679</v>
      </c>
      <c r="F48" s="1300" t="s">
        <v>2680</v>
      </c>
      <c r="G48" s="1300" t="s">
        <v>2681</v>
      </c>
      <c r="H48" s="1298" t="s">
        <v>945</v>
      </c>
      <c r="I48" s="1298" t="s">
        <v>2682</v>
      </c>
      <c r="J48" s="1508">
        <v>44727</v>
      </c>
      <c r="K48" s="1508">
        <v>45092</v>
      </c>
      <c r="L48" s="1305">
        <v>45273</v>
      </c>
      <c r="M48" s="1476" t="s">
        <v>2399</v>
      </c>
      <c r="N48" s="1300" t="s">
        <v>2683</v>
      </c>
      <c r="O48" s="1506">
        <v>1</v>
      </c>
      <c r="P48" s="1476" t="s">
        <v>102</v>
      </c>
      <c r="Q48" s="1510" t="s">
        <v>2684</v>
      </c>
      <c r="R48" s="1299" t="s">
        <v>2</v>
      </c>
    </row>
    <row r="49" spans="1:18" s="266" customFormat="1" ht="18" customHeight="1" thickBot="1" x14ac:dyDescent="0.3">
      <c r="A49" s="273"/>
      <c r="B49" s="274"/>
      <c r="C49" s="274"/>
      <c r="D49" s="274"/>
      <c r="E49" s="274"/>
      <c r="F49" s="274"/>
      <c r="G49" s="274"/>
      <c r="H49" s="274"/>
      <c r="I49" s="274"/>
      <c r="J49" s="274"/>
      <c r="K49" s="274"/>
      <c r="L49" s="274"/>
      <c r="M49" s="274"/>
      <c r="N49" s="274"/>
      <c r="O49" s="274"/>
      <c r="P49" s="274"/>
      <c r="Q49" s="274"/>
      <c r="R49" s="275"/>
    </row>
    <row r="50" spans="1:18" s="1378" customFormat="1" ht="195.75" customHeight="1" x14ac:dyDescent="0.2">
      <c r="A50" s="1447" t="s">
        <v>5</v>
      </c>
      <c r="B50" s="1448" t="s">
        <v>2664</v>
      </c>
      <c r="C50" s="1461">
        <v>3</v>
      </c>
      <c r="D50" s="1462" t="s">
        <v>2685</v>
      </c>
      <c r="E50" s="1301" t="s">
        <v>2686</v>
      </c>
      <c r="F50" s="1301" t="s">
        <v>2687</v>
      </c>
      <c r="G50" s="1301" t="s">
        <v>2688</v>
      </c>
      <c r="H50" s="1476" t="s">
        <v>945</v>
      </c>
      <c r="I50" s="1476" t="s">
        <v>2689</v>
      </c>
      <c r="J50" s="1505">
        <v>44743</v>
      </c>
      <c r="K50" s="1505">
        <v>45108</v>
      </c>
      <c r="L50" s="1305">
        <v>45273</v>
      </c>
      <c r="M50" s="1476" t="s">
        <v>2399</v>
      </c>
      <c r="N50" s="1300" t="s">
        <v>2690</v>
      </c>
      <c r="O50" s="1506">
        <v>1</v>
      </c>
      <c r="P50" s="1476" t="s">
        <v>102</v>
      </c>
      <c r="Q50" s="1511" t="s">
        <v>2691</v>
      </c>
      <c r="R50" s="1512" t="s">
        <v>2</v>
      </c>
    </row>
    <row r="51" spans="1:18" s="1378" customFormat="1" ht="206.25" customHeight="1" x14ac:dyDescent="0.2">
      <c r="A51" s="1430"/>
      <c r="B51" s="1429"/>
      <c r="C51" s="1461"/>
      <c r="D51" s="1462"/>
      <c r="E51" s="1468" t="s">
        <v>2394</v>
      </c>
      <c r="F51" s="1504" t="s">
        <v>2692</v>
      </c>
      <c r="G51" s="1504" t="s">
        <v>2693</v>
      </c>
      <c r="H51" s="1462" t="s">
        <v>945</v>
      </c>
      <c r="I51" s="1462" t="s">
        <v>2689</v>
      </c>
      <c r="J51" s="1513">
        <v>44743</v>
      </c>
      <c r="K51" s="1513">
        <v>45108</v>
      </c>
      <c r="L51" s="1514">
        <v>45273</v>
      </c>
      <c r="M51" s="1418" t="s">
        <v>2399</v>
      </c>
      <c r="N51" s="1507" t="s">
        <v>2694</v>
      </c>
      <c r="O51" s="1515">
        <v>1</v>
      </c>
      <c r="P51" s="1418" t="s">
        <v>102</v>
      </c>
      <c r="Q51" s="1516"/>
      <c r="R51" s="1517"/>
    </row>
    <row r="52" spans="1:18" s="1378" customFormat="1" ht="335.25" customHeight="1" thickBot="1" x14ac:dyDescent="0.25">
      <c r="A52" s="1452"/>
      <c r="B52" s="1437"/>
      <c r="C52" s="1461"/>
      <c r="D52" s="1462"/>
      <c r="E52" s="1495" t="s">
        <v>2695</v>
      </c>
      <c r="F52" s="1420"/>
      <c r="G52" s="1420"/>
      <c r="H52" s="1418"/>
      <c r="I52" s="1418"/>
      <c r="J52" s="1518"/>
      <c r="K52" s="1518"/>
      <c r="L52" s="1519"/>
      <c r="M52" s="1453"/>
      <c r="N52" s="1509"/>
      <c r="O52" s="1438"/>
      <c r="P52" s="1437"/>
      <c r="Q52" s="1509"/>
      <c r="R52" s="1520"/>
    </row>
    <row r="53" spans="1:18" s="266" customFormat="1" ht="18" customHeight="1" thickBot="1" x14ac:dyDescent="0.3">
      <c r="A53" s="273"/>
      <c r="B53" s="274"/>
      <c r="C53" s="274"/>
      <c r="D53" s="274"/>
      <c r="E53" s="274"/>
      <c r="F53" s="274"/>
      <c r="G53" s="274"/>
      <c r="H53" s="274"/>
      <c r="I53" s="274"/>
      <c r="J53" s="274"/>
      <c r="K53" s="274"/>
      <c r="L53" s="274"/>
      <c r="M53" s="274"/>
      <c r="N53" s="274"/>
      <c r="O53" s="274"/>
      <c r="P53" s="274"/>
      <c r="Q53" s="274"/>
      <c r="R53" s="275"/>
    </row>
    <row r="54" spans="1:18" s="1378" customFormat="1" ht="222.75" customHeight="1" x14ac:dyDescent="0.2">
      <c r="A54" s="1447" t="s">
        <v>5</v>
      </c>
      <c r="B54" s="1448" t="s">
        <v>2664</v>
      </c>
      <c r="C54" s="1461">
        <v>4</v>
      </c>
      <c r="D54" s="1462" t="s">
        <v>2402</v>
      </c>
      <c r="E54" s="1301" t="s">
        <v>2674</v>
      </c>
      <c r="F54" s="1301" t="s">
        <v>2696</v>
      </c>
      <c r="G54" s="1301" t="s">
        <v>2697</v>
      </c>
      <c r="H54" s="1476" t="s">
        <v>945</v>
      </c>
      <c r="I54" s="1476" t="s">
        <v>2698</v>
      </c>
      <c r="J54" s="1505">
        <v>44743</v>
      </c>
      <c r="K54" s="1505">
        <v>45108</v>
      </c>
      <c r="L54" s="1305">
        <v>45274</v>
      </c>
      <c r="M54" s="1476" t="s">
        <v>2399</v>
      </c>
      <c r="N54" s="1468" t="s">
        <v>2699</v>
      </c>
      <c r="O54" s="1506">
        <v>1</v>
      </c>
      <c r="P54" s="1476" t="s">
        <v>102</v>
      </c>
      <c r="Q54" s="1521" t="s">
        <v>2700</v>
      </c>
      <c r="R54" s="1428" t="s">
        <v>2</v>
      </c>
    </row>
    <row r="55" spans="1:18" s="1378" customFormat="1" ht="292.89999999999998" customHeight="1" thickBot="1" x14ac:dyDescent="0.25">
      <c r="A55" s="1452"/>
      <c r="B55" s="1437"/>
      <c r="C55" s="1461"/>
      <c r="D55" s="1462"/>
      <c r="E55" s="1301" t="s">
        <v>2701</v>
      </c>
      <c r="F55" s="1301" t="s">
        <v>2702</v>
      </c>
      <c r="G55" s="1301" t="s">
        <v>2703</v>
      </c>
      <c r="H55" s="1476" t="s">
        <v>945</v>
      </c>
      <c r="I55" s="1476" t="s">
        <v>2698</v>
      </c>
      <c r="J55" s="1505">
        <v>44743</v>
      </c>
      <c r="K55" s="1505">
        <v>45108</v>
      </c>
      <c r="L55" s="1505" t="s">
        <v>2704</v>
      </c>
      <c r="M55" s="1476" t="s">
        <v>2671</v>
      </c>
      <c r="N55" s="1522" t="s">
        <v>2705</v>
      </c>
      <c r="O55" s="1506">
        <v>1</v>
      </c>
      <c r="P55" s="1476" t="s">
        <v>102</v>
      </c>
      <c r="Q55" s="1523"/>
      <c r="R55" s="1457"/>
    </row>
    <row r="56" spans="1:18" s="266" customFormat="1" ht="18" customHeight="1" thickBot="1" x14ac:dyDescent="0.3">
      <c r="A56" s="273"/>
      <c r="B56" s="274"/>
      <c r="C56" s="274"/>
      <c r="D56" s="274"/>
      <c r="E56" s="274"/>
      <c r="F56" s="274"/>
      <c r="G56" s="274"/>
      <c r="H56" s="274"/>
      <c r="I56" s="274"/>
      <c r="J56" s="274"/>
      <c r="K56" s="274"/>
      <c r="L56" s="274"/>
      <c r="M56" s="274"/>
      <c r="N56" s="274"/>
      <c r="O56" s="274"/>
      <c r="P56" s="274"/>
      <c r="Q56" s="274"/>
      <c r="R56" s="275"/>
    </row>
    <row r="58" spans="1:18" ht="15.75" x14ac:dyDescent="0.25">
      <c r="A58" s="1359" t="s">
        <v>2102</v>
      </c>
      <c r="B58" s="310"/>
      <c r="C58" s="310"/>
      <c r="D58" s="304"/>
      <c r="E58" s="304"/>
      <c r="F58" s="304"/>
      <c r="G58" s="304"/>
    </row>
    <row r="59" spans="1:18" ht="15.75" x14ac:dyDescent="0.25">
      <c r="A59" s="310"/>
      <c r="B59" s="310"/>
      <c r="C59" s="310"/>
      <c r="D59" s="304"/>
      <c r="E59" s="304"/>
      <c r="F59" s="304"/>
      <c r="G59" s="304"/>
    </row>
    <row r="60" spans="1:18" ht="15.75" x14ac:dyDescent="0.25">
      <c r="A60" s="1142" t="s">
        <v>263</v>
      </c>
      <c r="B60" s="1142"/>
      <c r="C60" s="304"/>
      <c r="D60" s="1142" t="s">
        <v>2706</v>
      </c>
      <c r="E60" s="1142"/>
      <c r="F60" s="1142" t="s">
        <v>2464</v>
      </c>
      <c r="G60" s="1142"/>
    </row>
    <row r="61" spans="1:18" ht="15.75" x14ac:dyDescent="0.25">
      <c r="A61" s="302" t="s">
        <v>236</v>
      </c>
      <c r="B61" s="1360">
        <f t="shared" ref="B61:B66" si="0">+COUNTIF($P$10:$P$112,A61)</f>
        <v>2</v>
      </c>
      <c r="C61" s="304"/>
      <c r="D61" s="308" t="s">
        <v>236</v>
      </c>
      <c r="E61" s="317">
        <f>+COUNTIF($P$6:$P$40,D61)</f>
        <v>1</v>
      </c>
      <c r="F61" s="308" t="s">
        <v>236</v>
      </c>
      <c r="G61" s="317">
        <f t="shared" ref="G61:G66" si="1">+COUNTIF($P$44:$P$57,F61)</f>
        <v>1</v>
      </c>
    </row>
    <row r="62" spans="1:18" ht="15.75" x14ac:dyDescent="0.25">
      <c r="A62" s="302" t="s">
        <v>102</v>
      </c>
      <c r="B62" s="1360">
        <f t="shared" si="0"/>
        <v>22</v>
      </c>
      <c r="C62" s="304"/>
      <c r="D62" s="308" t="s">
        <v>102</v>
      </c>
      <c r="E62" s="317">
        <f>+COUNTIF($P$6:$P$40,D62)</f>
        <v>17</v>
      </c>
      <c r="F62" s="308" t="s">
        <v>102</v>
      </c>
      <c r="G62" s="317">
        <f t="shared" si="1"/>
        <v>5</v>
      </c>
    </row>
    <row r="63" spans="1:18" ht="15.75" x14ac:dyDescent="0.25">
      <c r="A63" s="302" t="s">
        <v>266</v>
      </c>
      <c r="B63" s="1360">
        <f t="shared" si="0"/>
        <v>1</v>
      </c>
      <c r="C63" s="304"/>
      <c r="D63" s="308" t="s">
        <v>266</v>
      </c>
      <c r="E63" s="317">
        <f>+COUNTIF($P$6:$P$40,D63)</f>
        <v>1</v>
      </c>
      <c r="F63" s="308" t="s">
        <v>266</v>
      </c>
      <c r="G63" s="317">
        <f t="shared" si="1"/>
        <v>0</v>
      </c>
    </row>
    <row r="64" spans="1:18" ht="15.75" x14ac:dyDescent="0.25">
      <c r="A64" s="302" t="s">
        <v>201</v>
      </c>
      <c r="B64" s="1360">
        <f t="shared" si="0"/>
        <v>0</v>
      </c>
      <c r="C64" s="304"/>
      <c r="D64" s="308" t="s">
        <v>201</v>
      </c>
      <c r="E64" s="317">
        <f t="shared" ref="E64:E66" si="2">+COUNTIF($P$6:$P$40,D64)</f>
        <v>0</v>
      </c>
      <c r="F64" s="308" t="s">
        <v>201</v>
      </c>
      <c r="G64" s="317">
        <f t="shared" si="1"/>
        <v>0</v>
      </c>
    </row>
    <row r="65" spans="1:7" ht="15.75" x14ac:dyDescent="0.25">
      <c r="A65" s="302" t="s">
        <v>202</v>
      </c>
      <c r="B65" s="1360">
        <f t="shared" si="0"/>
        <v>1</v>
      </c>
      <c r="C65" s="304"/>
      <c r="D65" s="308" t="s">
        <v>202</v>
      </c>
      <c r="E65" s="317">
        <f t="shared" si="2"/>
        <v>0</v>
      </c>
      <c r="F65" s="308" t="s">
        <v>202</v>
      </c>
      <c r="G65" s="317">
        <f t="shared" si="1"/>
        <v>1</v>
      </c>
    </row>
    <row r="66" spans="1:7" ht="15.75" x14ac:dyDescent="0.25">
      <c r="A66" s="302" t="s">
        <v>4</v>
      </c>
      <c r="B66" s="1360">
        <f t="shared" si="0"/>
        <v>0</v>
      </c>
      <c r="C66" s="304"/>
      <c r="D66" s="308" t="s">
        <v>4</v>
      </c>
      <c r="E66" s="317">
        <f t="shared" si="2"/>
        <v>0</v>
      </c>
      <c r="F66" s="308" t="s">
        <v>4</v>
      </c>
      <c r="G66" s="317">
        <f t="shared" si="1"/>
        <v>0</v>
      </c>
    </row>
    <row r="67" spans="1:7" ht="15.75" x14ac:dyDescent="0.25">
      <c r="A67" s="1148" t="s">
        <v>6</v>
      </c>
      <c r="B67" s="1361">
        <f>SUM(B61:B66)</f>
        <v>26</v>
      </c>
      <c r="C67" s="304"/>
      <c r="D67" s="1143" t="s">
        <v>6</v>
      </c>
      <c r="E67" s="1144">
        <f>SUM(E61:E66)</f>
        <v>19</v>
      </c>
      <c r="F67" s="1143" t="s">
        <v>6</v>
      </c>
      <c r="G67" s="1144">
        <f>SUM(G61:G66)</f>
        <v>7</v>
      </c>
    </row>
    <row r="68" spans="1:7" ht="15.75" x14ac:dyDescent="0.25">
      <c r="A68" s="310"/>
      <c r="B68" s="310"/>
      <c r="C68" s="304"/>
      <c r="D68" s="315"/>
      <c r="E68" s="315"/>
      <c r="F68" s="315"/>
      <c r="G68" s="304"/>
    </row>
    <row r="69" spans="1:7" ht="15.75" x14ac:dyDescent="0.25">
      <c r="A69" s="1142" t="s">
        <v>203</v>
      </c>
      <c r="B69" s="1142"/>
      <c r="C69" s="304"/>
      <c r="D69" s="1142" t="s">
        <v>268</v>
      </c>
      <c r="E69" s="1142"/>
      <c r="F69" s="1142" t="s">
        <v>268</v>
      </c>
      <c r="G69" s="1142"/>
    </row>
    <row r="70" spans="1:7" ht="15.75" x14ac:dyDescent="0.25">
      <c r="A70" s="1360" t="s">
        <v>1</v>
      </c>
      <c r="B70" s="1360">
        <f>+COUNTIF($R$6:$R$108,"ABIERTO")</f>
        <v>3</v>
      </c>
      <c r="C70" s="304"/>
      <c r="D70" s="317" t="s">
        <v>1</v>
      </c>
      <c r="E70" s="317">
        <f>+COUNTIF($R$6:$R$40,D70)</f>
        <v>2</v>
      </c>
      <c r="F70" s="317" t="s">
        <v>1</v>
      </c>
      <c r="G70" s="317">
        <f>+COUNTIF($R$45:$R$55,F70)</f>
        <v>1</v>
      </c>
    </row>
    <row r="71" spans="1:7" ht="15.75" x14ac:dyDescent="0.25">
      <c r="A71" s="1360" t="s">
        <v>2</v>
      </c>
      <c r="B71" s="1360">
        <f>+COUNTIF($R$6:$R59,"CERRADO")</f>
        <v>13</v>
      </c>
      <c r="C71" s="304"/>
      <c r="D71" s="317" t="s">
        <v>2</v>
      </c>
      <c r="E71" s="317">
        <f>+COUNTIF($R$6:$R$40,D71)</f>
        <v>10</v>
      </c>
      <c r="F71" s="317" t="s">
        <v>2</v>
      </c>
      <c r="G71" s="317">
        <f>+COUNTIF($R$45:$R$55,F71)</f>
        <v>3</v>
      </c>
    </row>
    <row r="72" spans="1:7" ht="15.75" x14ac:dyDescent="0.25"/>
  </sheetData>
  <mergeCells count="121">
    <mergeCell ref="A56:R56"/>
    <mergeCell ref="A60:B60"/>
    <mergeCell ref="D60:E60"/>
    <mergeCell ref="F60:G60"/>
    <mergeCell ref="A69:B69"/>
    <mergeCell ref="D69:E69"/>
    <mergeCell ref="F69:G69"/>
    <mergeCell ref="N51:N52"/>
    <mergeCell ref="O51:O52"/>
    <mergeCell ref="P51:P52"/>
    <mergeCell ref="A53:R53"/>
    <mergeCell ref="A54:A55"/>
    <mergeCell ref="B54:B55"/>
    <mergeCell ref="C54:C55"/>
    <mergeCell ref="D54:D55"/>
    <mergeCell ref="Q54:Q55"/>
    <mergeCell ref="R54:R55"/>
    <mergeCell ref="H51:H52"/>
    <mergeCell ref="I51:I52"/>
    <mergeCell ref="J51:J52"/>
    <mergeCell ref="K51:K52"/>
    <mergeCell ref="L51:L52"/>
    <mergeCell ref="M51:M52"/>
    <mergeCell ref="A47:R47"/>
    <mergeCell ref="A49:R49"/>
    <mergeCell ref="A50:A52"/>
    <mergeCell ref="B50:B52"/>
    <mergeCell ref="C50:C52"/>
    <mergeCell ref="D50:D52"/>
    <mergeCell ref="Q50:Q52"/>
    <mergeCell ref="R50:R52"/>
    <mergeCell ref="F51:F52"/>
    <mergeCell ref="G51:G52"/>
    <mergeCell ref="A45:A46"/>
    <mergeCell ref="B45:B46"/>
    <mergeCell ref="C45:C46"/>
    <mergeCell ref="D45:D46"/>
    <mergeCell ref="Q45:Q46"/>
    <mergeCell ref="R45:R46"/>
    <mergeCell ref="G43:G44"/>
    <mergeCell ref="H43:H44"/>
    <mergeCell ref="I43:I44"/>
    <mergeCell ref="J43:J44"/>
    <mergeCell ref="K43:K44"/>
    <mergeCell ref="L43:R43"/>
    <mergeCell ref="A43:A44"/>
    <mergeCell ref="B43:B44"/>
    <mergeCell ref="C43:C44"/>
    <mergeCell ref="D43:D44"/>
    <mergeCell ref="E43:E44"/>
    <mergeCell ref="F43:F44"/>
    <mergeCell ref="A33:R33"/>
    <mergeCell ref="A35:R35"/>
    <mergeCell ref="A37:R37"/>
    <mergeCell ref="A39:R39"/>
    <mergeCell ref="A41:R41"/>
    <mergeCell ref="A42:R42"/>
    <mergeCell ref="A30:R30"/>
    <mergeCell ref="A31:A32"/>
    <mergeCell ref="B31:B32"/>
    <mergeCell ref="C31:C32"/>
    <mergeCell ref="D31:D32"/>
    <mergeCell ref="Q31:Q32"/>
    <mergeCell ref="R31:R32"/>
    <mergeCell ref="A27:A29"/>
    <mergeCell ref="B27:B29"/>
    <mergeCell ref="C27:C29"/>
    <mergeCell ref="D27:D29"/>
    <mergeCell ref="Q27:Q29"/>
    <mergeCell ref="R27:R29"/>
    <mergeCell ref="Q18:Q19"/>
    <mergeCell ref="R18:R19"/>
    <mergeCell ref="A20:R20"/>
    <mergeCell ref="A22:R22"/>
    <mergeCell ref="A24:R24"/>
    <mergeCell ref="A26:R26"/>
    <mergeCell ref="A17:R17"/>
    <mergeCell ref="A18:A19"/>
    <mergeCell ref="B18:B19"/>
    <mergeCell ref="C18:C19"/>
    <mergeCell ref="D18:D19"/>
    <mergeCell ref="E18:E19"/>
    <mergeCell ref="H18:H19"/>
    <mergeCell ref="I18:I19"/>
    <mergeCell ref="J18:J19"/>
    <mergeCell ref="K18:K19"/>
    <mergeCell ref="A14:R14"/>
    <mergeCell ref="A15:A16"/>
    <mergeCell ref="B15:B16"/>
    <mergeCell ref="C15:C16"/>
    <mergeCell ref="D15:D16"/>
    <mergeCell ref="Q15:Q16"/>
    <mergeCell ref="R15:R16"/>
    <mergeCell ref="A11:A13"/>
    <mergeCell ref="B11:B13"/>
    <mergeCell ref="C11:C13"/>
    <mergeCell ref="D11:D13"/>
    <mergeCell ref="Q11:Q13"/>
    <mergeCell ref="R11:R13"/>
    <mergeCell ref="G9:G10"/>
    <mergeCell ref="H9:H10"/>
    <mergeCell ref="I9:I10"/>
    <mergeCell ref="J9:J10"/>
    <mergeCell ref="K9:K10"/>
    <mergeCell ref="L9:R9"/>
    <mergeCell ref="A9:A10"/>
    <mergeCell ref="B9:B10"/>
    <mergeCell ref="C9:C10"/>
    <mergeCell ref="D9:D10"/>
    <mergeCell ref="E9:E10"/>
    <mergeCell ref="F9:F10"/>
    <mergeCell ref="A1:H3"/>
    <mergeCell ref="A7:D7"/>
    <mergeCell ref="E7:O7"/>
    <mergeCell ref="P7:R7"/>
    <mergeCell ref="A8:B8"/>
    <mergeCell ref="C8:D8"/>
    <mergeCell ref="E8:I8"/>
    <mergeCell ref="J8:M8"/>
    <mergeCell ref="N8:O8"/>
    <mergeCell ref="P8:R8"/>
  </mergeCells>
  <dataValidations count="4">
    <dataValidation type="list" allowBlank="1" showInputMessage="1" showErrorMessage="1" sqref="R50:R1048576 R1:R46 R48">
      <formula1>$A$70:$A$71</formula1>
    </dataValidation>
    <dataValidation type="list" allowBlank="1" showInputMessage="1" showErrorMessage="1" sqref="P1:P46 P48 P50:P51 P53:P1048576">
      <formula1>$A$61:$A$66</formula1>
    </dataValidation>
    <dataValidation type="list" allowBlank="1" showInputMessage="1" showErrorMessage="1" sqref="H57:H1048576">
      <formula1>#REF!</formula1>
    </dataValidation>
    <dataValidation type="list" allowBlank="1" showInputMessage="1" showErrorMessage="1" sqref="H15:H16 H31:H32 H11:H13 H36 H34 H25 H27:H29 H21">
      <formula1>$AC$2:$AC$6</formula1>
    </dataValidation>
  </dataValidations>
  <pageMargins left="0.39370078740157483" right="0.39370078740157483" top="0.39370078740157483" bottom="0.39370078740157483" header="0.31496062992125984" footer="0.31496062992125984"/>
  <pageSetup paperSize="5" scale="70" orientation="landscape" verticalDpi="599" r:id="rId1"/>
  <drawing r:id="rId2"/>
  <extLst>
    <ext xmlns:x14="http://schemas.microsoft.com/office/spreadsheetml/2009/9/main" uri="{78C0D931-6437-407d-A8EE-F0AAD7539E65}">
      <x14:conditionalFormattings>
        <x14:conditionalFormatting xmlns:xm="http://schemas.microsoft.com/office/excel/2006/main">
          <x14:cfRule type="containsText" priority="33" operator="containsText" id="{4C255954-A278-4BBE-82A5-8D1ED23703AA}">
            <xm:f>NOT(ISERROR(SEARCH($A$66,P1)))</xm:f>
            <xm:f>$A$66</xm:f>
            <x14:dxf>
              <fill>
                <patternFill>
                  <bgColor rgb="FFFF0000"/>
                </patternFill>
              </fill>
            </x14:dxf>
          </x14:cfRule>
          <x14:cfRule type="containsText" priority="34" operator="containsText" id="{595373AE-C7A0-46BD-9F11-BAB981B4BCB0}">
            <xm:f>NOT(ISERROR(SEARCH($A$65,P1)))</xm:f>
            <xm:f>$A$65</xm:f>
            <x14:dxf>
              <fill>
                <patternFill>
                  <bgColor rgb="FFFF0000"/>
                </patternFill>
              </fill>
            </x14:dxf>
          </x14:cfRule>
          <x14:cfRule type="containsText" priority="35" operator="containsText" id="{BD2B2E93-B8F9-4D0C-9CA9-9FDE7608BDC5}">
            <xm:f>NOT(ISERROR(SEARCH($A$64,P1)))</xm:f>
            <xm:f>$A$64</xm:f>
            <x14:dxf>
              <fill>
                <patternFill>
                  <bgColor rgb="FFFFC000"/>
                </patternFill>
              </fill>
            </x14:dxf>
          </x14:cfRule>
          <x14:cfRule type="containsText" priority="36" operator="containsText" id="{7DA9D97B-8FA0-4CFE-B3E5-F59852001AAD}">
            <xm:f>NOT(ISERROR(SEARCH($A$63,P1)))</xm:f>
            <xm:f>$A$63</xm:f>
            <x14:dxf>
              <fill>
                <patternFill>
                  <bgColor theme="7" tint="0.39994506668294322"/>
                </patternFill>
              </fill>
            </x14:dxf>
          </x14:cfRule>
          <x14:cfRule type="containsText" priority="37" stopIfTrue="1" operator="containsText" id="{97D32740-81DB-4C62-9968-EC73BFC2FB73}">
            <xm:f>NOT(ISERROR(SEARCH($A$62,P1)))</xm:f>
            <xm:f>$A$62</xm:f>
            <x14:dxf>
              <fill>
                <patternFill>
                  <bgColor theme="9" tint="0.39994506668294322"/>
                </patternFill>
              </fill>
            </x14:dxf>
          </x14:cfRule>
          <x14:cfRule type="containsText" priority="38" operator="containsText" id="{CA1CE284-8929-4541-9BAB-D201240ED7E5}">
            <xm:f>NOT(ISERROR(SEARCH($A$61,P1)))</xm:f>
            <xm:f>$A$61</xm:f>
            <x14:dxf>
              <fill>
                <patternFill>
                  <bgColor theme="0"/>
                </patternFill>
              </fill>
            </x14:dxf>
          </x14:cfRule>
          <xm:sqref>P1:P37 P39:P45 P53:P1048576</xm:sqref>
        </x14:conditionalFormatting>
        <x14:conditionalFormatting xmlns:xm="http://schemas.microsoft.com/office/excel/2006/main">
          <x14:cfRule type="containsText" priority="31" operator="containsText" id="{0AED299D-952B-4FBE-940F-A1982B353D6F}">
            <xm:f>NOT(ISERROR(SEARCH($A$70,R1)))</xm:f>
            <xm:f>$A$70</xm:f>
            <x14:dxf>
              <fill>
                <patternFill>
                  <bgColor theme="0"/>
                </patternFill>
              </fill>
            </x14:dxf>
          </x14:cfRule>
          <x14:cfRule type="containsText" priority="32" operator="containsText" id="{072AAC56-9E20-41C7-B19B-E97B6E94FC94}">
            <xm:f>NOT(ISERROR(SEARCH($A$71,R1)))</xm:f>
            <xm:f>$A$71</xm:f>
            <x14:dxf>
              <fill>
                <patternFill>
                  <bgColor theme="9" tint="0.39994506668294322"/>
                </patternFill>
              </fill>
            </x14:dxf>
          </x14:cfRule>
          <xm:sqref>R1:R11 R14:R15 R17:R18 R20:R31 R33:R46 R53:R1048576</xm:sqref>
        </x14:conditionalFormatting>
        <x14:conditionalFormatting xmlns:xm="http://schemas.microsoft.com/office/excel/2006/main">
          <x14:cfRule type="containsText" priority="23" operator="containsText" id="{B6717153-6B73-47E9-BC6B-2A5EDF1C11E3}">
            <xm:f>NOT(ISERROR(SEARCH($A$74,P49)))</xm:f>
            <xm:f>$A$74</xm:f>
            <x14:dxf>
              <fill>
                <patternFill>
                  <bgColor rgb="FFFF0000"/>
                </patternFill>
              </fill>
            </x14:dxf>
          </x14:cfRule>
          <x14:cfRule type="containsText" priority="24" operator="containsText" id="{25480C1B-E4B5-4C9A-8E67-77D801778996}">
            <xm:f>NOT(ISERROR(SEARCH($A$73,P49)))</xm:f>
            <xm:f>$A$73</xm:f>
            <x14:dxf>
              <fill>
                <patternFill>
                  <bgColor rgb="FFFF0000"/>
                </patternFill>
              </fill>
            </x14:dxf>
          </x14:cfRule>
          <x14:cfRule type="containsText" priority="25" operator="containsText" id="{361EBD33-178E-4386-AE8F-5483F509C21A}">
            <xm:f>NOT(ISERROR(SEARCH($A$72,P49)))</xm:f>
            <xm:f>$A$72</xm:f>
            <x14:dxf>
              <fill>
                <patternFill>
                  <bgColor rgb="FFFFC000"/>
                </patternFill>
              </fill>
            </x14:dxf>
          </x14:cfRule>
          <x14:cfRule type="containsText" priority="26" operator="containsText" id="{F6E3AFBF-A04C-406F-9679-E58DA56FF1CE}">
            <xm:f>NOT(ISERROR(SEARCH($A$71,P49)))</xm:f>
            <xm:f>$A$71</xm:f>
            <x14:dxf>
              <fill>
                <patternFill>
                  <bgColor theme="8" tint="0.39994506668294322"/>
                </patternFill>
              </fill>
            </x14:dxf>
          </x14:cfRule>
          <x14:cfRule type="containsText" priority="27" operator="containsText" id="{649217D4-56D6-4D61-8FF3-FBEBBB4E52B9}">
            <xm:f>NOT(ISERROR(SEARCH($A$70,P49)))</xm:f>
            <xm:f>$A$70</xm:f>
            <x14:dxf>
              <fill>
                <patternFill>
                  <bgColor theme="9" tint="0.39994506668294322"/>
                </patternFill>
              </fill>
            </x14:dxf>
          </x14:cfRule>
          <x14:cfRule type="containsText" priority="28" operator="containsText" id="{71ED4152-8CA0-45FD-A1FA-49E6C7233F61}">
            <xm:f>NOT(ISERROR(SEARCH($A$69,P49)))</xm:f>
            <xm:f>$A$69</xm:f>
            <x14:dxf>
              <fill>
                <patternFill>
                  <bgColor theme="0"/>
                </patternFill>
              </fill>
            </x14:dxf>
          </x14:cfRule>
          <xm:sqref>P49</xm:sqref>
        </x14:conditionalFormatting>
        <x14:conditionalFormatting xmlns:xm="http://schemas.microsoft.com/office/excel/2006/main">
          <x14:cfRule type="containsText" priority="29" operator="containsText" id="{978CE230-3754-4715-BD1D-2683050E230F}">
            <xm:f>NOT(ISERROR(SEARCH($A$78,R49)))</xm:f>
            <xm:f>$A$78</xm:f>
            <x14:dxf>
              <fill>
                <patternFill>
                  <bgColor theme="0"/>
                </patternFill>
              </fill>
            </x14:dxf>
          </x14:cfRule>
          <x14:cfRule type="containsText" priority="30" stopIfTrue="1" operator="containsText" id="{E851E3BC-149C-4421-8A7F-89D855777F0A}">
            <xm:f>NOT(ISERROR(SEARCH($A$71,R49)))</xm:f>
            <xm:f>$A$71</xm:f>
            <x14:dxf>
              <fill>
                <patternFill>
                  <bgColor theme="9" tint="0.39994506668294322"/>
                </patternFill>
              </fill>
            </x14:dxf>
          </x14:cfRule>
          <xm:sqref>R49</xm:sqref>
        </x14:conditionalFormatting>
        <x14:conditionalFormatting xmlns:xm="http://schemas.microsoft.com/office/excel/2006/main">
          <x14:cfRule type="containsText" priority="15" operator="containsText" id="{1BB01BD2-8B63-4F30-9645-C32ED415FD18}">
            <xm:f>NOT(ISERROR(SEARCH($A$74,P47)))</xm:f>
            <xm:f>$A$74</xm:f>
            <x14:dxf>
              <fill>
                <patternFill>
                  <bgColor rgb="FFFF0000"/>
                </patternFill>
              </fill>
            </x14:dxf>
          </x14:cfRule>
          <x14:cfRule type="containsText" priority="16" operator="containsText" id="{4562E8AE-8662-4C82-9D86-A50C3E030A60}">
            <xm:f>NOT(ISERROR(SEARCH($A$73,P47)))</xm:f>
            <xm:f>$A$73</xm:f>
            <x14:dxf>
              <fill>
                <patternFill>
                  <bgColor rgb="FFFF0000"/>
                </patternFill>
              </fill>
            </x14:dxf>
          </x14:cfRule>
          <x14:cfRule type="containsText" priority="17" operator="containsText" id="{76DC171E-EBE2-4903-B551-852FA01D0479}">
            <xm:f>NOT(ISERROR(SEARCH($A$72,P47)))</xm:f>
            <xm:f>$A$72</xm:f>
            <x14:dxf>
              <fill>
                <patternFill>
                  <bgColor rgb="FFFFC000"/>
                </patternFill>
              </fill>
            </x14:dxf>
          </x14:cfRule>
          <x14:cfRule type="containsText" priority="18" operator="containsText" id="{3B883713-06F7-4A43-A4AD-2DFB6AACF72B}">
            <xm:f>NOT(ISERROR(SEARCH($A$71,P47)))</xm:f>
            <xm:f>$A$71</xm:f>
            <x14:dxf>
              <fill>
                <patternFill>
                  <bgColor theme="8" tint="0.39994506668294322"/>
                </patternFill>
              </fill>
            </x14:dxf>
          </x14:cfRule>
          <x14:cfRule type="containsText" priority="19" operator="containsText" id="{04C8EF0E-4B4E-463C-86FB-5990AAEC5C07}">
            <xm:f>NOT(ISERROR(SEARCH($A$70,P47)))</xm:f>
            <xm:f>$A$70</xm:f>
            <x14:dxf>
              <fill>
                <patternFill>
                  <bgColor theme="9" tint="0.39994506668294322"/>
                </patternFill>
              </fill>
            </x14:dxf>
          </x14:cfRule>
          <x14:cfRule type="containsText" priority="20" operator="containsText" id="{8C905522-FD37-42A1-A6D0-E9947F88AABB}">
            <xm:f>NOT(ISERROR(SEARCH($A$69,P47)))</xm:f>
            <xm:f>$A$69</xm:f>
            <x14:dxf>
              <fill>
                <patternFill>
                  <bgColor theme="0"/>
                </patternFill>
              </fill>
            </x14:dxf>
          </x14:cfRule>
          <xm:sqref>P47</xm:sqref>
        </x14:conditionalFormatting>
        <x14:conditionalFormatting xmlns:xm="http://schemas.microsoft.com/office/excel/2006/main">
          <x14:cfRule type="containsText" priority="21" operator="containsText" id="{453C9DAE-5969-4E59-93CC-807A3B39A2C4}">
            <xm:f>NOT(ISERROR(SEARCH($A$78,R47)))</xm:f>
            <xm:f>$A$78</xm:f>
            <x14:dxf>
              <fill>
                <patternFill>
                  <bgColor theme="0"/>
                </patternFill>
              </fill>
            </x14:dxf>
          </x14:cfRule>
          <x14:cfRule type="containsText" priority="22" operator="containsText" id="{569C1D4C-9299-43FD-B003-D2C44526EE1E}">
            <xm:f>NOT(ISERROR(SEARCH($A$79,R47)))</xm:f>
            <xm:f>$A$79</xm:f>
            <x14:dxf>
              <fill>
                <patternFill>
                  <bgColor theme="9" tint="0.39994506668294322"/>
                </patternFill>
              </fill>
            </x14:dxf>
          </x14:cfRule>
          <xm:sqref>R47</xm:sqref>
        </x14:conditionalFormatting>
        <x14:conditionalFormatting xmlns:xm="http://schemas.microsoft.com/office/excel/2006/main">
          <x14:cfRule type="containsText" priority="9" operator="containsText" id="{2F627CAA-A082-4EC8-9378-9C59394A3D58}">
            <xm:f>NOT(ISERROR(SEARCH($A$66,P48)))</xm:f>
            <xm:f>$A$66</xm:f>
            <x14:dxf>
              <fill>
                <patternFill>
                  <bgColor rgb="FFFF0000"/>
                </patternFill>
              </fill>
            </x14:dxf>
          </x14:cfRule>
          <x14:cfRule type="containsText" priority="10" operator="containsText" id="{80A84303-A3B5-4DC4-B444-9F0626489D31}">
            <xm:f>NOT(ISERROR(SEARCH($A$65,P48)))</xm:f>
            <xm:f>$A$65</xm:f>
            <x14:dxf>
              <fill>
                <patternFill>
                  <bgColor rgb="FFFF0000"/>
                </patternFill>
              </fill>
            </x14:dxf>
          </x14:cfRule>
          <x14:cfRule type="containsText" priority="11" operator="containsText" id="{4E48CCFE-7923-47BD-BBDE-B32E1124A8BE}">
            <xm:f>NOT(ISERROR(SEARCH($A$64,P48)))</xm:f>
            <xm:f>$A$64</xm:f>
            <x14:dxf>
              <fill>
                <patternFill>
                  <bgColor rgb="FFFFC000"/>
                </patternFill>
              </fill>
            </x14:dxf>
          </x14:cfRule>
          <x14:cfRule type="containsText" priority="12" operator="containsText" id="{C0398648-E720-42EC-AC8A-69C9AAA490C2}">
            <xm:f>NOT(ISERROR(SEARCH($A$63,P48)))</xm:f>
            <xm:f>$A$63</xm:f>
            <x14:dxf>
              <fill>
                <patternFill>
                  <bgColor theme="7" tint="0.39994506668294322"/>
                </patternFill>
              </fill>
            </x14:dxf>
          </x14:cfRule>
          <x14:cfRule type="containsText" priority="13" stopIfTrue="1" operator="containsText" id="{C6CB7DCA-4A97-4480-BFAF-E193CD5B9A23}">
            <xm:f>NOT(ISERROR(SEARCH($A$62,P48)))</xm:f>
            <xm:f>$A$62</xm:f>
            <x14:dxf>
              <fill>
                <patternFill>
                  <bgColor theme="9" tint="0.39994506668294322"/>
                </patternFill>
              </fill>
            </x14:dxf>
          </x14:cfRule>
          <x14:cfRule type="containsText" priority="14" operator="containsText" id="{8F744669-ADCF-45CC-8E99-21CB4120D6B0}">
            <xm:f>NOT(ISERROR(SEARCH($A$61,P48)))</xm:f>
            <xm:f>$A$61</xm:f>
            <x14:dxf>
              <fill>
                <patternFill>
                  <bgColor theme="0"/>
                </patternFill>
              </fill>
            </x14:dxf>
          </x14:cfRule>
          <xm:sqref>P48</xm:sqref>
        </x14:conditionalFormatting>
        <x14:conditionalFormatting xmlns:xm="http://schemas.microsoft.com/office/excel/2006/main">
          <x14:cfRule type="containsText" priority="7" operator="containsText" id="{E9C00D80-DC27-4C8E-8AA6-239A7293F4CD}">
            <xm:f>NOT(ISERROR(SEARCH($A$70,R48)))</xm:f>
            <xm:f>$A$70</xm:f>
            <x14:dxf>
              <fill>
                <patternFill>
                  <bgColor theme="0"/>
                </patternFill>
              </fill>
            </x14:dxf>
          </x14:cfRule>
          <x14:cfRule type="containsText" priority="8" stopIfTrue="1" operator="containsText" id="{98F0EA73-22CB-4C32-8093-61BE3458A8EC}">
            <xm:f>NOT(ISERROR(SEARCH($A$71,R48)))</xm:f>
            <xm:f>$A$71</xm:f>
            <x14:dxf>
              <fill>
                <patternFill>
                  <bgColor theme="9" tint="0.39994506668294322"/>
                </patternFill>
              </fill>
            </x14:dxf>
          </x14:cfRule>
          <xm:sqref>R48</xm:sqref>
        </x14:conditionalFormatting>
        <x14:conditionalFormatting xmlns:xm="http://schemas.microsoft.com/office/excel/2006/main">
          <x14:cfRule type="containsText" priority="1" operator="containsText" id="{9833BD9F-ADE5-48D4-88A2-F3221AFDE0B7}">
            <xm:f>NOT(ISERROR(SEARCH($A$66,P50)))</xm:f>
            <xm:f>$A$66</xm:f>
            <x14:dxf>
              <fill>
                <patternFill>
                  <bgColor rgb="FFFF0000"/>
                </patternFill>
              </fill>
            </x14:dxf>
          </x14:cfRule>
          <x14:cfRule type="containsText" priority="2" operator="containsText" id="{D26A3E3B-1AA0-4BB2-99E2-50BFFDDED091}">
            <xm:f>NOT(ISERROR(SEARCH($A$65,P50)))</xm:f>
            <xm:f>$A$65</xm:f>
            <x14:dxf>
              <fill>
                <patternFill>
                  <bgColor rgb="FFFF0000"/>
                </patternFill>
              </fill>
            </x14:dxf>
          </x14:cfRule>
          <x14:cfRule type="containsText" priority="3" operator="containsText" id="{F3DE38C8-BB9F-40A7-9393-B697A10D4416}">
            <xm:f>NOT(ISERROR(SEARCH($A$64,P50)))</xm:f>
            <xm:f>$A$64</xm:f>
            <x14:dxf>
              <fill>
                <patternFill>
                  <bgColor rgb="FFFFC000"/>
                </patternFill>
              </fill>
            </x14:dxf>
          </x14:cfRule>
          <x14:cfRule type="containsText" priority="4" operator="containsText" id="{27CD4B74-62D2-4CCF-B2EF-FA32C3AE517F}">
            <xm:f>NOT(ISERROR(SEARCH($A$63,P50)))</xm:f>
            <xm:f>$A$63</xm:f>
            <x14:dxf>
              <fill>
                <patternFill>
                  <bgColor theme="7" tint="0.39994506668294322"/>
                </patternFill>
              </fill>
            </x14:dxf>
          </x14:cfRule>
          <x14:cfRule type="containsText" priority="5" stopIfTrue="1" operator="containsText" id="{468065B2-4418-45B0-85D4-5FBB808FB940}">
            <xm:f>NOT(ISERROR(SEARCH($A$62,P50)))</xm:f>
            <xm:f>$A$62</xm:f>
            <x14:dxf>
              <fill>
                <patternFill>
                  <bgColor theme="9" tint="0.39994506668294322"/>
                </patternFill>
              </fill>
            </x14:dxf>
          </x14:cfRule>
          <x14:cfRule type="containsText" priority="6" operator="containsText" id="{23FB1FC0-B3BA-4463-B059-A1DB48754FD7}">
            <xm:f>NOT(ISERROR(SEARCH($A$61,P50)))</xm:f>
            <xm:f>$A$61</xm:f>
            <x14:dxf>
              <fill>
                <patternFill>
                  <bgColor theme="0"/>
                </patternFill>
              </fill>
            </x14:dxf>
          </x14:cfRule>
          <xm:sqref>P50:P51</xm:sqref>
        </x14:conditionalFormatting>
      </x14:conditionalFormattings>
    </ext>
  </extLs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W55"/>
  <sheetViews>
    <sheetView tabSelected="1" zoomScale="70" zoomScaleNormal="70" workbookViewId="0">
      <selection sqref="A1:D1"/>
    </sheetView>
  </sheetViews>
  <sheetFormatPr baseColWidth="10" defaultColWidth="11.42578125" defaultRowHeight="12.75" outlineLevelRow="1" x14ac:dyDescent="0.2"/>
  <cols>
    <col min="1" max="1" width="14.7109375" style="1378" customWidth="1"/>
    <col min="2" max="2" width="21" style="1378" customWidth="1"/>
    <col min="3" max="3" width="14.42578125" style="1378" customWidth="1"/>
    <col min="4" max="4" width="32.42578125" style="1378" customWidth="1"/>
    <col min="5" max="5" width="44.42578125" style="1688" customWidth="1"/>
    <col min="6" max="6" width="45.42578125" style="1378" customWidth="1"/>
    <col min="7" max="7" width="39.42578125" style="1378" bestFit="1" customWidth="1"/>
    <col min="8" max="8" width="25" style="1378" bestFit="1" customWidth="1"/>
    <col min="9" max="9" width="25.85546875" style="1378" bestFit="1" customWidth="1"/>
    <col min="10" max="10" width="23.140625" style="1378" bestFit="1" customWidth="1"/>
    <col min="11" max="11" width="22.140625" style="1378" customWidth="1"/>
    <col min="12" max="12" width="29.42578125" style="1378" customWidth="1"/>
    <col min="13" max="13" width="27.42578125" style="1378" bestFit="1" customWidth="1"/>
    <col min="14" max="14" width="14.140625" style="1378" customWidth="1"/>
    <col min="15" max="15" width="150.7109375" style="1378" customWidth="1"/>
    <col min="16" max="16" width="25.140625" style="1378" customWidth="1"/>
    <col min="17" max="17" width="30.42578125" style="1687" customWidth="1"/>
    <col min="18" max="18" width="142.5703125" style="1378" customWidth="1"/>
    <col min="19" max="19" width="27.85546875" style="1414" customWidth="1"/>
    <col min="20" max="20" width="61.42578125" style="1378" customWidth="1"/>
    <col min="21" max="21" width="11.42578125" style="1378"/>
    <col min="22" max="22" width="18.140625" style="1378" hidden="1" customWidth="1"/>
    <col min="23" max="23" width="14.7109375" style="1378" hidden="1" customWidth="1"/>
    <col min="24" max="16384" width="11.42578125" style="1378"/>
  </cols>
  <sheetData>
    <row r="1" spans="1:23" ht="57" customHeight="1" x14ac:dyDescent="0.2">
      <c r="A1" s="1155"/>
      <c r="B1" s="1155"/>
      <c r="C1" s="1155"/>
      <c r="D1" s="1155"/>
      <c r="E1" s="1524" t="s">
        <v>66</v>
      </c>
      <c r="F1" s="1525"/>
      <c r="G1" s="1525"/>
      <c r="H1" s="1525"/>
      <c r="I1" s="1525"/>
      <c r="J1" s="1525"/>
      <c r="K1" s="1525"/>
      <c r="L1" s="1526"/>
      <c r="M1" s="1155"/>
      <c r="N1" s="1155"/>
      <c r="O1" s="1155"/>
      <c r="P1" s="1155"/>
      <c r="Q1" s="1155"/>
      <c r="R1" s="1155"/>
      <c r="S1" s="1155"/>
    </row>
    <row r="2" spans="1:23" ht="15.75" customHeight="1" x14ac:dyDescent="0.2">
      <c r="A2" s="1155" t="s">
        <v>1292</v>
      </c>
      <c r="B2" s="1155"/>
      <c r="C2" s="1155"/>
      <c r="D2" s="1155"/>
      <c r="E2" s="1156" t="s">
        <v>2124</v>
      </c>
      <c r="F2" s="1157"/>
      <c r="G2" s="1157"/>
      <c r="H2" s="1157"/>
      <c r="I2" s="1157"/>
      <c r="J2" s="1157"/>
      <c r="K2" s="1157"/>
      <c r="L2" s="1158"/>
      <c r="M2" s="1527" t="s">
        <v>1294</v>
      </c>
      <c r="N2" s="1527"/>
      <c r="O2" s="1527"/>
      <c r="P2" s="1527"/>
      <c r="Q2" s="1527"/>
      <c r="R2" s="1527"/>
      <c r="S2" s="1527"/>
    </row>
    <row r="3" spans="1:23" ht="30" customHeight="1" x14ac:dyDescent="0.2">
      <c r="A3" s="1162" t="s">
        <v>72</v>
      </c>
      <c r="B3" s="1162" t="s">
        <v>0</v>
      </c>
      <c r="C3" s="1162" t="s">
        <v>74</v>
      </c>
      <c r="D3" s="1162" t="s">
        <v>75</v>
      </c>
      <c r="E3" s="1318" t="s">
        <v>76</v>
      </c>
      <c r="F3" s="1162" t="s">
        <v>77</v>
      </c>
      <c r="G3" s="1162" t="s">
        <v>78</v>
      </c>
      <c r="H3" s="1162" t="s">
        <v>79</v>
      </c>
      <c r="I3" s="1162" t="s">
        <v>80</v>
      </c>
      <c r="J3" s="1162" t="s">
        <v>81</v>
      </c>
      <c r="K3" s="1162" t="s">
        <v>82</v>
      </c>
      <c r="L3" s="1528" t="s">
        <v>2707</v>
      </c>
      <c r="M3" s="1529" t="s">
        <v>83</v>
      </c>
      <c r="N3" s="1530"/>
      <c r="O3" s="1530"/>
      <c r="P3" s="1530"/>
      <c r="Q3" s="1530"/>
      <c r="R3" s="1530"/>
      <c r="S3" s="1531"/>
      <c r="V3" s="1532" t="s">
        <v>199</v>
      </c>
      <c r="W3" s="1533" t="s">
        <v>1</v>
      </c>
    </row>
    <row r="4" spans="1:23" ht="55.5" customHeight="1" x14ac:dyDescent="0.2">
      <c r="A4" s="1162"/>
      <c r="B4" s="1162"/>
      <c r="C4" s="1162"/>
      <c r="D4" s="1162"/>
      <c r="E4" s="1316"/>
      <c r="F4" s="1162"/>
      <c r="G4" s="1162"/>
      <c r="H4" s="1162"/>
      <c r="I4" s="1162"/>
      <c r="J4" s="1162"/>
      <c r="K4" s="1162"/>
      <c r="L4" s="1534"/>
      <c r="M4" s="1164" t="s">
        <v>85</v>
      </c>
      <c r="N4" s="1164" t="s">
        <v>2708</v>
      </c>
      <c r="O4" s="1164" t="s">
        <v>2709</v>
      </c>
      <c r="P4" s="1166" t="s">
        <v>2126</v>
      </c>
      <c r="Q4" s="1164" t="s">
        <v>88</v>
      </c>
      <c r="R4" s="1164" t="s">
        <v>2710</v>
      </c>
      <c r="S4" s="911" t="s">
        <v>90</v>
      </c>
      <c r="V4" s="1533" t="s">
        <v>2711</v>
      </c>
      <c r="W4" s="1533" t="s">
        <v>2</v>
      </c>
    </row>
    <row r="5" spans="1:23" ht="31.5" customHeight="1" thickBot="1" x14ac:dyDescent="0.25">
      <c r="A5" s="1535" t="s">
        <v>2712</v>
      </c>
      <c r="B5" s="1536"/>
      <c r="C5" s="1536"/>
      <c r="D5" s="1536"/>
      <c r="E5" s="1536"/>
      <c r="F5" s="1536"/>
      <c r="G5" s="1536"/>
      <c r="H5" s="1536"/>
      <c r="I5" s="1536"/>
      <c r="J5" s="1536"/>
      <c r="K5" s="1536"/>
      <c r="L5" s="1536"/>
      <c r="M5" s="1536"/>
      <c r="N5" s="1536"/>
      <c r="O5" s="1536"/>
      <c r="P5" s="1536"/>
      <c r="Q5" s="1536"/>
      <c r="R5" s="1536"/>
      <c r="S5" s="1537"/>
      <c r="V5" s="1533"/>
      <c r="W5" s="1533"/>
    </row>
    <row r="6" spans="1:23" s="1547" customFormat="1" ht="227.25" customHeight="1" outlineLevel="1" thickBot="1" x14ac:dyDescent="0.3">
      <c r="A6" s="1538" t="s">
        <v>3</v>
      </c>
      <c r="B6" s="1539" t="s">
        <v>2713</v>
      </c>
      <c r="C6" s="1538">
        <v>1</v>
      </c>
      <c r="D6" s="1539" t="s">
        <v>2714</v>
      </c>
      <c r="E6" s="1540" t="s">
        <v>2715</v>
      </c>
      <c r="F6" s="1540" t="s">
        <v>2716</v>
      </c>
      <c r="G6" s="1540" t="s">
        <v>2717</v>
      </c>
      <c r="H6" s="1541" t="s">
        <v>97</v>
      </c>
      <c r="I6" s="1539" t="s">
        <v>2718</v>
      </c>
      <c r="J6" s="1542">
        <v>45474</v>
      </c>
      <c r="K6" s="1542">
        <v>45565</v>
      </c>
      <c r="L6" s="1542" t="s">
        <v>2719</v>
      </c>
      <c r="M6" s="1543" t="s">
        <v>234</v>
      </c>
      <c r="N6" s="1544">
        <v>45450</v>
      </c>
      <c r="O6" s="1540" t="s">
        <v>2720</v>
      </c>
      <c r="P6" s="1545">
        <v>0</v>
      </c>
      <c r="Q6" s="1546" t="s">
        <v>199</v>
      </c>
      <c r="R6" s="1540" t="s">
        <v>2721</v>
      </c>
      <c r="S6" s="1546" t="s">
        <v>1</v>
      </c>
      <c r="V6" s="1548" t="s">
        <v>2722</v>
      </c>
      <c r="W6" s="1548" t="s">
        <v>2723</v>
      </c>
    </row>
    <row r="7" spans="1:23" s="1555" customFormat="1" ht="11.45" customHeight="1" thickBot="1" x14ac:dyDescent="0.3">
      <c r="A7" s="1549"/>
      <c r="B7" s="1550"/>
      <c r="C7" s="1550"/>
      <c r="D7" s="1550"/>
      <c r="E7" s="1551"/>
      <c r="F7" s="1550"/>
      <c r="G7" s="1550"/>
      <c r="H7" s="1550"/>
      <c r="I7" s="1550"/>
      <c r="J7" s="1550"/>
      <c r="K7" s="1550"/>
      <c r="L7" s="1550"/>
      <c r="M7" s="1550"/>
      <c r="N7" s="1552"/>
      <c r="O7" s="1552"/>
      <c r="P7" s="1552"/>
      <c r="Q7" s="1553"/>
      <c r="R7" s="1552"/>
      <c r="S7" s="1554"/>
      <c r="V7" s="1533" t="s">
        <v>2724</v>
      </c>
      <c r="W7" s="1533" t="s">
        <v>708</v>
      </c>
    </row>
    <row r="8" spans="1:23" s="744" customFormat="1" ht="171.95" customHeight="1" outlineLevel="1" x14ac:dyDescent="0.25">
      <c r="A8" s="1556" t="s">
        <v>3</v>
      </c>
      <c r="B8" s="1557" t="s">
        <v>2713</v>
      </c>
      <c r="C8" s="1556">
        <v>2</v>
      </c>
      <c r="D8" s="1558" t="s">
        <v>2725</v>
      </c>
      <c r="E8" s="1559" t="s">
        <v>2726</v>
      </c>
      <c r="F8" s="1559"/>
      <c r="G8" s="1559"/>
      <c r="H8" s="1559"/>
      <c r="I8" s="1559"/>
      <c r="J8" s="1559"/>
      <c r="K8" s="1559"/>
      <c r="L8" s="1560" t="s">
        <v>1373</v>
      </c>
      <c r="M8" s="1561" t="s">
        <v>234</v>
      </c>
      <c r="N8" s="1562">
        <v>45450</v>
      </c>
      <c r="O8" s="1563" t="s">
        <v>2727</v>
      </c>
      <c r="P8" s="1564">
        <v>1</v>
      </c>
      <c r="Q8" s="1565" t="s">
        <v>102</v>
      </c>
      <c r="R8" s="1566" t="s">
        <v>2728</v>
      </c>
      <c r="S8" s="1567" t="s">
        <v>2</v>
      </c>
      <c r="T8" s="765"/>
      <c r="V8" s="744" t="s">
        <v>267</v>
      </c>
    </row>
    <row r="9" spans="1:23" s="744" customFormat="1" ht="240.6" customHeight="1" outlineLevel="1" x14ac:dyDescent="0.25">
      <c r="A9" s="1568"/>
      <c r="B9" s="1569"/>
      <c r="C9" s="1568"/>
      <c r="D9" s="1570"/>
      <c r="E9" s="1571"/>
      <c r="F9" s="1571"/>
      <c r="G9" s="1571"/>
      <c r="H9" s="1571"/>
      <c r="I9" s="1571"/>
      <c r="J9" s="1571"/>
      <c r="K9" s="1571"/>
      <c r="L9" s="1572"/>
      <c r="M9" s="1573"/>
      <c r="N9" s="1574"/>
      <c r="O9" s="1575"/>
      <c r="P9" s="1576"/>
      <c r="Q9" s="1577"/>
      <c r="R9" s="1578"/>
      <c r="S9" s="1579"/>
      <c r="T9" s="765"/>
    </row>
    <row r="10" spans="1:23" s="744" customFormat="1" ht="251.1" customHeight="1" outlineLevel="1" thickBot="1" x14ac:dyDescent="0.3">
      <c r="A10" s="1580"/>
      <c r="B10" s="1581"/>
      <c r="C10" s="1580"/>
      <c r="D10" s="1582"/>
      <c r="E10" s="1583"/>
      <c r="F10" s="1583"/>
      <c r="G10" s="1583"/>
      <c r="H10" s="1583"/>
      <c r="I10" s="1583"/>
      <c r="J10" s="1583"/>
      <c r="K10" s="1583"/>
      <c r="L10" s="1584"/>
      <c r="M10" s="1585"/>
      <c r="N10" s="1586"/>
      <c r="O10" s="1587"/>
      <c r="P10" s="1588"/>
      <c r="Q10" s="1589"/>
      <c r="R10" s="1590"/>
      <c r="S10" s="1591"/>
      <c r="T10" s="765"/>
    </row>
    <row r="11" spans="1:23" s="1555" customFormat="1" ht="13.5" customHeight="1" thickBot="1" x14ac:dyDescent="0.3">
      <c r="A11" s="1549"/>
      <c r="B11" s="1592"/>
      <c r="C11" s="1592"/>
      <c r="D11" s="1592"/>
      <c r="E11" s="1593"/>
      <c r="F11" s="1592"/>
      <c r="G11" s="1592"/>
      <c r="H11" s="1592"/>
      <c r="I11" s="1592"/>
      <c r="J11" s="1592"/>
      <c r="K11" s="1592"/>
      <c r="L11" s="1592"/>
      <c r="M11" s="1592"/>
      <c r="N11" s="1552"/>
      <c r="O11" s="1552"/>
      <c r="P11" s="1552"/>
      <c r="Q11" s="1553"/>
      <c r="R11" s="1552"/>
      <c r="S11" s="1554"/>
      <c r="V11" s="1533" t="s">
        <v>4</v>
      </c>
    </row>
    <row r="12" spans="1:23" s="744" customFormat="1" ht="278.25" customHeight="1" outlineLevel="1" thickBot="1" x14ac:dyDescent="0.3">
      <c r="A12" s="1594" t="s">
        <v>3</v>
      </c>
      <c r="B12" s="1595" t="s">
        <v>2713</v>
      </c>
      <c r="C12" s="1594">
        <v>3</v>
      </c>
      <c r="D12" s="1596" t="s">
        <v>2729</v>
      </c>
      <c r="E12" s="1597" t="s">
        <v>2730</v>
      </c>
      <c r="F12" s="1597"/>
      <c r="G12" s="1597"/>
      <c r="H12" s="1597"/>
      <c r="I12" s="1597"/>
      <c r="J12" s="1597"/>
      <c r="K12" s="1597"/>
      <c r="L12" s="1598" t="s">
        <v>1373</v>
      </c>
      <c r="M12" s="1599" t="s">
        <v>528</v>
      </c>
      <c r="N12" s="1600">
        <v>45450</v>
      </c>
      <c r="O12" s="1601" t="s">
        <v>2731</v>
      </c>
      <c r="P12" s="1602">
        <v>0</v>
      </c>
      <c r="Q12" s="1603" t="s">
        <v>4</v>
      </c>
      <c r="R12" s="1601" t="s">
        <v>2732</v>
      </c>
      <c r="S12" s="1603" t="s">
        <v>1</v>
      </c>
      <c r="T12" s="765"/>
    </row>
    <row r="13" spans="1:23" s="1555" customFormat="1" ht="13.5" thickBot="1" x14ac:dyDescent="0.3">
      <c r="A13" s="1604"/>
      <c r="B13" s="1605"/>
      <c r="C13" s="1605"/>
      <c r="D13" s="1605"/>
      <c r="E13" s="1606"/>
      <c r="F13" s="1605"/>
      <c r="G13" s="1605"/>
      <c r="H13" s="1605"/>
      <c r="I13" s="1605"/>
      <c r="J13" s="1605"/>
      <c r="K13" s="1605"/>
      <c r="L13" s="1605"/>
      <c r="M13" s="1605"/>
      <c r="N13" s="1607"/>
      <c r="O13" s="1607"/>
      <c r="P13" s="1607"/>
      <c r="Q13" s="1608"/>
      <c r="R13" s="1607"/>
      <c r="S13" s="1609"/>
    </row>
    <row r="14" spans="1:23" s="1621" customFormat="1" ht="290.45" customHeight="1" outlineLevel="1" thickBot="1" x14ac:dyDescent="0.3">
      <c r="A14" s="1610" t="s">
        <v>3</v>
      </c>
      <c r="B14" s="1611" t="s">
        <v>2713</v>
      </c>
      <c r="C14" s="1610">
        <v>4</v>
      </c>
      <c r="D14" s="1598" t="s">
        <v>2733</v>
      </c>
      <c r="E14" s="1612" t="s">
        <v>2734</v>
      </c>
      <c r="F14" s="1613"/>
      <c r="G14" s="1613"/>
      <c r="H14" s="1613"/>
      <c r="I14" s="1613"/>
      <c r="J14" s="1613"/>
      <c r="K14" s="1614"/>
      <c r="L14" s="1615" t="s">
        <v>1373</v>
      </c>
      <c r="M14" s="1616" t="s">
        <v>234</v>
      </c>
      <c r="N14" s="1617">
        <v>45450</v>
      </c>
      <c r="O14" s="1618" t="s">
        <v>2735</v>
      </c>
      <c r="P14" s="271">
        <v>0</v>
      </c>
      <c r="Q14" s="1619" t="s">
        <v>4</v>
      </c>
      <c r="R14" s="301" t="s">
        <v>2736</v>
      </c>
      <c r="S14" s="1619" t="s">
        <v>1</v>
      </c>
      <c r="T14" s="1620"/>
    </row>
    <row r="15" spans="1:23" s="1555" customFormat="1" ht="13.5" thickBot="1" x14ac:dyDescent="0.3">
      <c r="A15" s="1622"/>
      <c r="B15" s="1623"/>
      <c r="C15" s="1623"/>
      <c r="D15" s="1623"/>
      <c r="E15" s="1624"/>
      <c r="F15" s="1623"/>
      <c r="G15" s="1623"/>
      <c r="H15" s="1623"/>
      <c r="I15" s="1623"/>
      <c r="J15" s="1623"/>
      <c r="K15" s="1623"/>
      <c r="L15" s="1623"/>
      <c r="M15" s="1623"/>
      <c r="N15" s="1625"/>
      <c r="O15" s="1625"/>
      <c r="P15" s="1625"/>
      <c r="Q15" s="1626"/>
      <c r="R15" s="1625"/>
      <c r="S15" s="1627"/>
    </row>
    <row r="16" spans="1:23" s="744" customFormat="1" ht="409.5" customHeight="1" outlineLevel="1" thickBot="1" x14ac:dyDescent="0.3">
      <c r="A16" s="1610" t="s">
        <v>3</v>
      </c>
      <c r="B16" s="1611" t="s">
        <v>2713</v>
      </c>
      <c r="C16" s="1610">
        <v>5</v>
      </c>
      <c r="D16" s="1601" t="s">
        <v>2737</v>
      </c>
      <c r="E16" s="1601" t="s">
        <v>2738</v>
      </c>
      <c r="F16" s="1601" t="s">
        <v>2739</v>
      </c>
      <c r="G16" s="1601" t="s">
        <v>2740</v>
      </c>
      <c r="H16" s="1598" t="s">
        <v>97</v>
      </c>
      <c r="I16" s="1595" t="s">
        <v>2741</v>
      </c>
      <c r="J16" s="1617">
        <v>44117</v>
      </c>
      <c r="K16" s="1617">
        <v>44155</v>
      </c>
      <c r="L16" s="1615" t="s">
        <v>1373</v>
      </c>
      <c r="M16" s="1601" t="s">
        <v>2742</v>
      </c>
      <c r="N16" s="1628" t="s">
        <v>2743</v>
      </c>
      <c r="O16" s="1618" t="s">
        <v>2744</v>
      </c>
      <c r="P16" s="1602">
        <v>1</v>
      </c>
      <c r="Q16" s="1629" t="s">
        <v>102</v>
      </c>
      <c r="R16" s="1601" t="s">
        <v>2745</v>
      </c>
      <c r="S16" s="1603" t="s">
        <v>2</v>
      </c>
      <c r="T16" s="765"/>
    </row>
    <row r="17" spans="1:20" s="1555" customFormat="1" ht="13.5" thickBot="1" x14ac:dyDescent="0.3">
      <c r="A17" s="1630" t="s">
        <v>2746</v>
      </c>
      <c r="B17" s="1631"/>
      <c r="C17" s="1631"/>
      <c r="D17" s="1631"/>
      <c r="E17" s="1632"/>
      <c r="F17" s="1631"/>
      <c r="G17" s="1631"/>
      <c r="H17" s="1631"/>
      <c r="I17" s="1631"/>
      <c r="J17" s="1631"/>
      <c r="K17" s="1631"/>
      <c r="L17" s="1631"/>
      <c r="M17" s="1631"/>
      <c r="N17" s="1633"/>
      <c r="O17" s="1633"/>
      <c r="P17" s="1633"/>
      <c r="Q17" s="1634"/>
      <c r="R17" s="1633"/>
      <c r="S17" s="1635"/>
    </row>
    <row r="18" spans="1:20" s="1643" customFormat="1" ht="167.1" customHeight="1" outlineLevel="1" thickBot="1" x14ac:dyDescent="0.3">
      <c r="A18" s="1538" t="s">
        <v>3</v>
      </c>
      <c r="B18" s="1539" t="s">
        <v>2713</v>
      </c>
      <c r="C18" s="1538">
        <v>6</v>
      </c>
      <c r="D18" s="1540" t="s">
        <v>2583</v>
      </c>
      <c r="E18" s="1636" t="s">
        <v>2747</v>
      </c>
      <c r="F18" s="1636" t="s">
        <v>2748</v>
      </c>
      <c r="G18" s="1636" t="s">
        <v>2749</v>
      </c>
      <c r="H18" s="1541" t="s">
        <v>97</v>
      </c>
      <c r="I18" s="1539" t="s">
        <v>2750</v>
      </c>
      <c r="J18" s="1544">
        <v>45352</v>
      </c>
      <c r="K18" s="1544">
        <v>45450</v>
      </c>
      <c r="L18" s="1637" t="s">
        <v>2719</v>
      </c>
      <c r="M18" s="1638" t="s">
        <v>234</v>
      </c>
      <c r="N18" s="1639">
        <v>45450</v>
      </c>
      <c r="O18" s="1540" t="s">
        <v>2751</v>
      </c>
      <c r="P18" s="1602">
        <v>0</v>
      </c>
      <c r="Q18" s="1640" t="s">
        <v>199</v>
      </c>
      <c r="R18" s="1641" t="s">
        <v>2752</v>
      </c>
      <c r="S18" s="1640" t="s">
        <v>1</v>
      </c>
      <c r="T18" s="1642"/>
    </row>
    <row r="19" spans="1:20" s="1555" customFormat="1" ht="13.5" thickBot="1" x14ac:dyDescent="0.3">
      <c r="A19" s="1604"/>
      <c r="B19" s="1605"/>
      <c r="C19" s="1605"/>
      <c r="D19" s="1605"/>
      <c r="E19" s="1606"/>
      <c r="F19" s="1605"/>
      <c r="G19" s="1605"/>
      <c r="H19" s="1605"/>
      <c r="I19" s="1605"/>
      <c r="J19" s="1605"/>
      <c r="K19" s="1605"/>
      <c r="L19" s="1605"/>
      <c r="M19" s="1605"/>
      <c r="N19" s="1607"/>
      <c r="O19" s="1607"/>
      <c r="P19" s="1607"/>
      <c r="Q19" s="1608"/>
      <c r="R19" s="1607"/>
      <c r="S19" s="1609"/>
    </row>
    <row r="20" spans="1:20" s="744" customFormat="1" ht="409.6" customHeight="1" outlineLevel="1" thickBot="1" x14ac:dyDescent="0.3">
      <c r="A20" s="1610" t="s">
        <v>3</v>
      </c>
      <c r="B20" s="1611" t="s">
        <v>2713</v>
      </c>
      <c r="C20" s="1610">
        <v>7</v>
      </c>
      <c r="D20" s="1618" t="s">
        <v>2591</v>
      </c>
      <c r="E20" s="1596" t="s">
        <v>2753</v>
      </c>
      <c r="F20" s="1596" t="s">
        <v>2754</v>
      </c>
      <c r="G20" s="1596" t="s">
        <v>2755</v>
      </c>
      <c r="H20" s="1598" t="s">
        <v>97</v>
      </c>
      <c r="I20" s="1611" t="s">
        <v>2750</v>
      </c>
      <c r="J20" s="1617">
        <v>45292</v>
      </c>
      <c r="K20" s="1617">
        <v>45412</v>
      </c>
      <c r="L20" s="1644" t="s">
        <v>2719</v>
      </c>
      <c r="M20" s="1599" t="s">
        <v>234</v>
      </c>
      <c r="N20" s="1600">
        <v>45450</v>
      </c>
      <c r="O20" s="1618" t="s">
        <v>2756</v>
      </c>
      <c r="P20" s="1602">
        <v>1</v>
      </c>
      <c r="Q20" s="1603" t="s">
        <v>102</v>
      </c>
      <c r="R20" s="1645" t="s">
        <v>2757</v>
      </c>
      <c r="S20" s="1603" t="s">
        <v>2</v>
      </c>
      <c r="T20" s="765"/>
    </row>
    <row r="21" spans="1:20" s="1555" customFormat="1" ht="13.5" thickBot="1" x14ac:dyDescent="0.3">
      <c r="A21" s="1604"/>
      <c r="B21" s="1605"/>
      <c r="C21" s="1605"/>
      <c r="D21" s="1605"/>
      <c r="E21" s="1606"/>
      <c r="F21" s="1605"/>
      <c r="G21" s="1605"/>
      <c r="H21" s="1605"/>
      <c r="I21" s="1605"/>
      <c r="J21" s="1605"/>
      <c r="K21" s="1605"/>
      <c r="L21" s="1605"/>
      <c r="M21" s="1605"/>
      <c r="N21" s="1625"/>
      <c r="O21" s="1625"/>
      <c r="P21" s="1625"/>
      <c r="Q21" s="1626"/>
      <c r="R21" s="1625"/>
      <c r="S21" s="1627"/>
    </row>
    <row r="22" spans="1:20" s="1643" customFormat="1" ht="409.5" customHeight="1" outlineLevel="1" thickBot="1" x14ac:dyDescent="0.3">
      <c r="A22" s="1007" t="s">
        <v>3</v>
      </c>
      <c r="B22" s="1646" t="s">
        <v>2713</v>
      </c>
      <c r="C22" s="1007">
        <v>8</v>
      </c>
      <c r="D22" s="1540" t="s">
        <v>2758</v>
      </c>
      <c r="E22" s="1647" t="s">
        <v>2759</v>
      </c>
      <c r="F22" s="1648"/>
      <c r="G22" s="1648"/>
      <c r="H22" s="1648"/>
      <c r="I22" s="1648"/>
      <c r="J22" s="1648"/>
      <c r="K22" s="1649"/>
      <c r="L22" s="1650" t="s">
        <v>1373</v>
      </c>
      <c r="M22" s="1641" t="s">
        <v>2742</v>
      </c>
      <c r="N22" s="1651" t="s">
        <v>2743</v>
      </c>
      <c r="O22" s="290" t="s">
        <v>2760</v>
      </c>
      <c r="P22" s="271">
        <v>1</v>
      </c>
      <c r="Q22" s="1652" t="s">
        <v>102</v>
      </c>
      <c r="R22" s="290" t="s">
        <v>2761</v>
      </c>
      <c r="S22" s="1652" t="s">
        <v>2</v>
      </c>
    </row>
    <row r="23" spans="1:20" s="1555" customFormat="1" ht="13.5" thickBot="1" x14ac:dyDescent="0.3">
      <c r="A23" s="1630"/>
      <c r="B23" s="1631"/>
      <c r="C23" s="1631"/>
      <c r="D23" s="1631"/>
      <c r="E23" s="1632"/>
      <c r="F23" s="1631"/>
      <c r="G23" s="1631"/>
      <c r="H23" s="1631"/>
      <c r="I23" s="1631"/>
      <c r="J23" s="1631"/>
      <c r="K23" s="1631"/>
      <c r="L23" s="1631"/>
      <c r="M23" s="1631"/>
      <c r="N23" s="1633"/>
      <c r="O23" s="1633"/>
      <c r="P23" s="1633"/>
      <c r="Q23" s="1634"/>
      <c r="R23" s="1633"/>
      <c r="S23" s="1635"/>
    </row>
    <row r="24" spans="1:20" s="744" customFormat="1" ht="296.45" customHeight="1" outlineLevel="1" thickBot="1" x14ac:dyDescent="0.3">
      <c r="A24" s="1653" t="s">
        <v>3</v>
      </c>
      <c r="B24" s="1654" t="s">
        <v>2713</v>
      </c>
      <c r="C24" s="1653">
        <v>9</v>
      </c>
      <c r="D24" s="1655" t="s">
        <v>2762</v>
      </c>
      <c r="E24" s="1656" t="s">
        <v>2763</v>
      </c>
      <c r="F24" s="1656" t="s">
        <v>2764</v>
      </c>
      <c r="G24" s="1656" t="s">
        <v>2765</v>
      </c>
      <c r="H24" s="1653" t="s">
        <v>122</v>
      </c>
      <c r="I24" s="1657" t="s">
        <v>2766</v>
      </c>
      <c r="J24" s="1658">
        <v>44197</v>
      </c>
      <c r="K24" s="1659">
        <v>44926</v>
      </c>
      <c r="L24" s="1644" t="s">
        <v>2719</v>
      </c>
      <c r="M24" s="1599" t="s">
        <v>234</v>
      </c>
      <c r="N24" s="1600">
        <v>45450</v>
      </c>
      <c r="O24" s="1618" t="s">
        <v>2767</v>
      </c>
      <c r="P24" s="1660">
        <v>1</v>
      </c>
      <c r="Q24" s="1629" t="s">
        <v>102</v>
      </c>
      <c r="R24" s="1645" t="s">
        <v>2768</v>
      </c>
      <c r="S24" s="1603" t="s">
        <v>2</v>
      </c>
      <c r="T24" s="765"/>
    </row>
    <row r="25" spans="1:20" s="1555" customFormat="1" ht="13.5" thickBot="1" x14ac:dyDescent="0.3">
      <c r="A25" s="1549"/>
      <c r="B25" s="1592"/>
      <c r="C25" s="1592"/>
      <c r="D25" s="1592"/>
      <c r="E25" s="1593"/>
      <c r="F25" s="1592"/>
      <c r="G25" s="1592"/>
      <c r="H25" s="1592"/>
      <c r="I25" s="1592"/>
      <c r="J25" s="1592"/>
      <c r="K25" s="1592"/>
      <c r="L25" s="1592"/>
      <c r="M25" s="1592"/>
      <c r="N25" s="1552"/>
      <c r="O25" s="1552"/>
      <c r="P25" s="1552"/>
      <c r="Q25" s="1553"/>
      <c r="R25" s="1552"/>
      <c r="S25" s="1554"/>
    </row>
    <row r="26" spans="1:20" s="744" customFormat="1" ht="195.6" customHeight="1" outlineLevel="1" thickBot="1" x14ac:dyDescent="0.3">
      <c r="A26" s="1653" t="s">
        <v>3</v>
      </c>
      <c r="B26" s="1654" t="s">
        <v>2713</v>
      </c>
      <c r="C26" s="1653">
        <v>10</v>
      </c>
      <c r="D26" s="1656" t="s">
        <v>2769</v>
      </c>
      <c r="E26" s="1656" t="s">
        <v>2770</v>
      </c>
      <c r="F26" s="1656" t="s">
        <v>2771</v>
      </c>
      <c r="G26" s="1656" t="s">
        <v>2772</v>
      </c>
      <c r="H26" s="1661" t="s">
        <v>97</v>
      </c>
      <c r="I26" s="1662" t="s">
        <v>2773</v>
      </c>
      <c r="J26" s="1662">
        <v>44197</v>
      </c>
      <c r="K26" s="1662">
        <v>44926</v>
      </c>
      <c r="L26" s="1644" t="s">
        <v>2719</v>
      </c>
      <c r="M26" s="1599" t="s">
        <v>234</v>
      </c>
      <c r="N26" s="1600">
        <v>45450</v>
      </c>
      <c r="O26" s="1618" t="s">
        <v>2774</v>
      </c>
      <c r="P26" s="1660">
        <v>1</v>
      </c>
      <c r="Q26" s="1603" t="s">
        <v>102</v>
      </c>
      <c r="R26" s="1645" t="s">
        <v>2775</v>
      </c>
      <c r="S26" s="1603" t="s">
        <v>2</v>
      </c>
      <c r="T26" s="765"/>
    </row>
    <row r="27" spans="1:20" s="1555" customFormat="1" ht="13.5" thickBot="1" x14ac:dyDescent="0.3">
      <c r="A27" s="1604"/>
      <c r="B27" s="1605"/>
      <c r="C27" s="1605"/>
      <c r="D27" s="1605"/>
      <c r="E27" s="1606"/>
      <c r="F27" s="1605"/>
      <c r="G27" s="1605"/>
      <c r="H27" s="1605"/>
      <c r="I27" s="1605"/>
      <c r="J27" s="1605"/>
      <c r="K27" s="1605"/>
      <c r="L27" s="1605"/>
      <c r="M27" s="1605"/>
      <c r="N27" s="1607"/>
      <c r="O27" s="1607"/>
      <c r="P27" s="1607"/>
      <c r="Q27" s="1608"/>
      <c r="R27" s="1607"/>
      <c r="S27" s="1609"/>
    </row>
    <row r="28" spans="1:20" s="1643" customFormat="1" ht="324" customHeight="1" outlineLevel="1" thickBot="1" x14ac:dyDescent="0.3">
      <c r="A28" s="1538" t="s">
        <v>3</v>
      </c>
      <c r="B28" s="1539" t="s">
        <v>2713</v>
      </c>
      <c r="C28" s="1538">
        <v>11</v>
      </c>
      <c r="D28" s="1541" t="s">
        <v>2605</v>
      </c>
      <c r="E28" s="1636" t="s">
        <v>2776</v>
      </c>
      <c r="F28" s="1636" t="s">
        <v>2777</v>
      </c>
      <c r="G28" s="1636" t="s">
        <v>2778</v>
      </c>
      <c r="H28" s="1663" t="s">
        <v>122</v>
      </c>
      <c r="I28" s="1664" t="s">
        <v>2779</v>
      </c>
      <c r="J28" s="1651">
        <v>45047</v>
      </c>
      <c r="K28" s="1651">
        <v>45291</v>
      </c>
      <c r="L28" s="1644" t="s">
        <v>2719</v>
      </c>
      <c r="M28" s="1599" t="s">
        <v>234</v>
      </c>
      <c r="N28" s="1600">
        <v>45450</v>
      </c>
      <c r="O28" s="1540" t="s">
        <v>2780</v>
      </c>
      <c r="P28" s="1602">
        <v>1</v>
      </c>
      <c r="Q28" s="1665" t="s">
        <v>102</v>
      </c>
      <c r="R28" s="1666" t="s">
        <v>2781</v>
      </c>
      <c r="S28" s="1640" t="s">
        <v>2</v>
      </c>
      <c r="T28" s="1642"/>
    </row>
    <row r="29" spans="1:20" s="1555" customFormat="1" ht="13.5" thickBot="1" x14ac:dyDescent="0.3">
      <c r="A29" s="1630"/>
      <c r="B29" s="1631"/>
      <c r="C29" s="1631"/>
      <c r="D29" s="1631"/>
      <c r="E29" s="1631"/>
      <c r="F29" s="1631"/>
      <c r="G29" s="1631"/>
      <c r="H29" s="1631"/>
      <c r="I29" s="1631"/>
      <c r="J29" s="1631"/>
      <c r="K29" s="1631"/>
      <c r="L29" s="1631"/>
      <c r="M29" s="1631"/>
      <c r="N29" s="1633"/>
      <c r="O29" s="1633"/>
      <c r="P29" s="1633"/>
      <c r="Q29" s="1634"/>
      <c r="R29" s="1633"/>
      <c r="S29" s="1635"/>
    </row>
    <row r="30" spans="1:20" s="744" customFormat="1" ht="409.6" customHeight="1" outlineLevel="1" thickBot="1" x14ac:dyDescent="0.3">
      <c r="A30" s="1653" t="s">
        <v>3</v>
      </c>
      <c r="B30" s="1664" t="s">
        <v>2713</v>
      </c>
      <c r="C30" s="1663">
        <v>12</v>
      </c>
      <c r="D30" s="1541" t="s">
        <v>2782</v>
      </c>
      <c r="E30" s="1667" t="s">
        <v>2783</v>
      </c>
      <c r="F30" s="1667"/>
      <c r="G30" s="1667"/>
      <c r="H30" s="1667"/>
      <c r="I30" s="1667"/>
      <c r="J30" s="1667"/>
      <c r="K30" s="1667"/>
      <c r="L30" s="1541" t="s">
        <v>1373</v>
      </c>
      <c r="M30" s="1655" t="s">
        <v>2742</v>
      </c>
      <c r="N30" s="1628" t="s">
        <v>2784</v>
      </c>
      <c r="O30" s="1601" t="s">
        <v>2785</v>
      </c>
      <c r="P30" s="1660">
        <v>1</v>
      </c>
      <c r="Q30" s="1603" t="s">
        <v>102</v>
      </c>
      <c r="R30" s="1601" t="s">
        <v>2786</v>
      </c>
      <c r="S30" s="1603" t="s">
        <v>2</v>
      </c>
    </row>
    <row r="31" spans="1:20" s="1555" customFormat="1" ht="13.5" thickBot="1" x14ac:dyDescent="0.3">
      <c r="A31" s="1549"/>
      <c r="B31" s="1592"/>
      <c r="C31" s="1592"/>
      <c r="D31" s="1592"/>
      <c r="E31" s="1593"/>
      <c r="F31" s="1592"/>
      <c r="G31" s="1592"/>
      <c r="H31" s="1592"/>
      <c r="I31" s="1592"/>
      <c r="J31" s="1592"/>
      <c r="K31" s="1592"/>
      <c r="L31" s="1592"/>
      <c r="M31" s="1592"/>
      <c r="N31" s="1607"/>
      <c r="O31" s="1607"/>
      <c r="P31" s="1607"/>
      <c r="Q31" s="1608"/>
      <c r="R31" s="1607"/>
      <c r="S31" s="1609"/>
    </row>
    <row r="32" spans="1:20" s="1643" customFormat="1" ht="324" customHeight="1" outlineLevel="1" thickBot="1" x14ac:dyDescent="0.3">
      <c r="A32" s="1538" t="s">
        <v>3</v>
      </c>
      <c r="B32" s="1539" t="s">
        <v>2713</v>
      </c>
      <c r="C32" s="1538">
        <v>13</v>
      </c>
      <c r="D32" s="1541" t="s">
        <v>2787</v>
      </c>
      <c r="E32" s="1641" t="s">
        <v>2788</v>
      </c>
      <c r="F32" s="1641" t="s">
        <v>2789</v>
      </c>
      <c r="G32" s="1641" t="s">
        <v>2790</v>
      </c>
      <c r="H32" s="1541" t="s">
        <v>122</v>
      </c>
      <c r="I32" s="1664" t="s">
        <v>2791</v>
      </c>
      <c r="J32" s="1651">
        <v>45444</v>
      </c>
      <c r="K32" s="1651">
        <v>45626</v>
      </c>
      <c r="L32" s="1637" t="s">
        <v>2719</v>
      </c>
      <c r="M32" s="1638" t="s">
        <v>234</v>
      </c>
      <c r="N32" s="1639">
        <v>45450</v>
      </c>
      <c r="O32" s="1540" t="s">
        <v>2720</v>
      </c>
      <c r="P32" s="1545">
        <v>0</v>
      </c>
      <c r="Q32" s="1546" t="s">
        <v>199</v>
      </c>
      <c r="R32" s="1540" t="s">
        <v>2721</v>
      </c>
      <c r="S32" s="1546" t="s">
        <v>1</v>
      </c>
      <c r="T32" s="1642"/>
    </row>
    <row r="33" spans="1:20" s="1555" customFormat="1" ht="13.5" thickBot="1" x14ac:dyDescent="0.3">
      <c r="A33" s="1630"/>
      <c r="B33" s="1631"/>
      <c r="C33" s="1631"/>
      <c r="D33" s="1631"/>
      <c r="E33" s="1632"/>
      <c r="F33" s="1631"/>
      <c r="G33" s="1631"/>
      <c r="H33" s="1631"/>
      <c r="I33" s="1631"/>
      <c r="J33" s="1631"/>
      <c r="K33" s="1631"/>
      <c r="L33" s="1631"/>
      <c r="M33" s="1631"/>
      <c r="N33" s="1625"/>
      <c r="O33" s="1625"/>
      <c r="P33" s="1625"/>
      <c r="Q33" s="1626"/>
      <c r="R33" s="1625"/>
      <c r="S33" s="1627"/>
    </row>
    <row r="34" spans="1:20" s="1547" customFormat="1" ht="221.1" customHeight="1" outlineLevel="1" thickBot="1" x14ac:dyDescent="0.3">
      <c r="A34" s="1538" t="s">
        <v>3</v>
      </c>
      <c r="B34" s="1539" t="s">
        <v>2713</v>
      </c>
      <c r="C34" s="1538">
        <v>14</v>
      </c>
      <c r="D34" s="1541" t="s">
        <v>2792</v>
      </c>
      <c r="E34" s="1540" t="s">
        <v>2793</v>
      </c>
      <c r="F34" s="1540" t="s">
        <v>2794</v>
      </c>
      <c r="G34" s="1540" t="s">
        <v>2795</v>
      </c>
      <c r="H34" s="1541" t="s">
        <v>122</v>
      </c>
      <c r="I34" s="1539" t="s">
        <v>2796</v>
      </c>
      <c r="J34" s="1542">
        <v>45292</v>
      </c>
      <c r="K34" s="1542">
        <v>45442</v>
      </c>
      <c r="L34" s="1637" t="s">
        <v>2719</v>
      </c>
      <c r="M34" s="1543" t="s">
        <v>234</v>
      </c>
      <c r="N34" s="1544">
        <v>45450</v>
      </c>
      <c r="O34" s="1540" t="s">
        <v>2797</v>
      </c>
      <c r="P34" s="1668">
        <v>1</v>
      </c>
      <c r="Q34" s="1669" t="s">
        <v>102</v>
      </c>
      <c r="R34" s="1666" t="s">
        <v>2798</v>
      </c>
      <c r="S34" s="1546" t="s">
        <v>2</v>
      </c>
      <c r="T34" s="1670"/>
    </row>
    <row r="35" spans="1:20" s="1555" customFormat="1" x14ac:dyDescent="0.25">
      <c r="A35" s="1671"/>
      <c r="B35" s="1672"/>
      <c r="C35" s="1672"/>
      <c r="D35" s="1672"/>
      <c r="E35" s="1672"/>
      <c r="F35" s="1672"/>
      <c r="G35" s="1672"/>
      <c r="H35" s="1672"/>
      <c r="I35" s="1672"/>
      <c r="J35" s="1672"/>
      <c r="K35" s="1672"/>
      <c r="L35" s="1672"/>
      <c r="M35" s="1672"/>
      <c r="N35" s="1673"/>
      <c r="O35" s="1673"/>
      <c r="P35" s="1673"/>
      <c r="Q35" s="1674"/>
      <c r="R35" s="1673"/>
      <c r="S35" s="1675"/>
    </row>
    <row r="36" spans="1:20" ht="34.5" customHeight="1" x14ac:dyDescent="0.2">
      <c r="A36" s="1676" t="s">
        <v>2799</v>
      </c>
      <c r="B36" s="1677"/>
      <c r="C36" s="1677"/>
      <c r="D36" s="1677"/>
      <c r="E36" s="1677"/>
      <c r="F36" s="1677"/>
      <c r="G36" s="1677"/>
      <c r="H36" s="1677"/>
      <c r="I36" s="1677"/>
      <c r="J36" s="1677"/>
      <c r="K36" s="1677"/>
      <c r="L36" s="1677"/>
      <c r="M36" s="1677"/>
      <c r="N36" s="1677"/>
      <c r="O36" s="1677"/>
      <c r="P36" s="1677"/>
      <c r="Q36" s="1677"/>
      <c r="R36" s="1677"/>
      <c r="S36" s="1677"/>
    </row>
    <row r="37" spans="1:20" ht="15" customHeight="1" x14ac:dyDescent="0.2">
      <c r="A37" s="142" t="s">
        <v>72</v>
      </c>
      <c r="B37" s="142" t="s">
        <v>73</v>
      </c>
      <c r="C37" s="142" t="s">
        <v>74</v>
      </c>
      <c r="D37" s="142" t="s">
        <v>75</v>
      </c>
      <c r="E37" s="142" t="s">
        <v>76</v>
      </c>
      <c r="F37" s="1678" t="s">
        <v>2800</v>
      </c>
      <c r="G37" s="1678" t="s">
        <v>78</v>
      </c>
      <c r="H37" s="142" t="s">
        <v>79</v>
      </c>
      <c r="I37" s="142" t="s">
        <v>80</v>
      </c>
      <c r="J37" s="142" t="s">
        <v>81</v>
      </c>
      <c r="K37" s="142" t="s">
        <v>82</v>
      </c>
      <c r="L37" s="1679"/>
      <c r="M37" s="1529" t="s">
        <v>83</v>
      </c>
      <c r="N37" s="1530"/>
      <c r="O37" s="1530"/>
      <c r="P37" s="1530"/>
      <c r="Q37" s="1530"/>
      <c r="R37" s="1530"/>
      <c r="S37" s="1531"/>
    </row>
    <row r="38" spans="1:20" ht="56.25" customHeight="1" thickBot="1" x14ac:dyDescent="0.25">
      <c r="A38" s="142"/>
      <c r="B38" s="142"/>
      <c r="C38" s="1678"/>
      <c r="D38" s="1678"/>
      <c r="E38" s="1678"/>
      <c r="F38" s="1680"/>
      <c r="G38" s="1680"/>
      <c r="H38" s="1678"/>
      <c r="I38" s="1678"/>
      <c r="J38" s="1678"/>
      <c r="K38" s="1678"/>
      <c r="L38" s="1681"/>
      <c r="M38" s="1682" t="s">
        <v>85</v>
      </c>
      <c r="N38" s="1682" t="s">
        <v>2708</v>
      </c>
      <c r="O38" s="1682" t="s">
        <v>2709</v>
      </c>
      <c r="P38" s="1683" t="s">
        <v>2126</v>
      </c>
      <c r="Q38" s="1682" t="s">
        <v>88</v>
      </c>
      <c r="R38" s="1682" t="s">
        <v>2710</v>
      </c>
      <c r="S38" s="1684" t="s">
        <v>90</v>
      </c>
    </row>
    <row r="39" spans="1:20" s="304" customFormat="1" ht="210" customHeight="1" thickBot="1" x14ac:dyDescent="0.25">
      <c r="A39" s="1601" t="s">
        <v>5</v>
      </c>
      <c r="B39" s="1601" t="s">
        <v>2801</v>
      </c>
      <c r="C39" s="1595">
        <v>1</v>
      </c>
      <c r="D39" s="1601" t="s">
        <v>2491</v>
      </c>
      <c r="E39" s="1601" t="s">
        <v>2403</v>
      </c>
      <c r="F39" s="1601" t="s">
        <v>2404</v>
      </c>
      <c r="G39" s="1601" t="s">
        <v>2405</v>
      </c>
      <c r="H39" s="1595" t="s">
        <v>2802</v>
      </c>
      <c r="I39" s="1595" t="s">
        <v>2803</v>
      </c>
      <c r="J39" s="1628">
        <v>44986</v>
      </c>
      <c r="K39" s="1628">
        <v>45291</v>
      </c>
      <c r="L39" s="1644" t="s">
        <v>2719</v>
      </c>
      <c r="M39" s="1599" t="s">
        <v>234</v>
      </c>
      <c r="N39" s="1600">
        <v>45450</v>
      </c>
      <c r="O39" s="1618" t="s">
        <v>2804</v>
      </c>
      <c r="P39" s="1685">
        <v>1</v>
      </c>
      <c r="Q39" s="1629" t="s">
        <v>102</v>
      </c>
      <c r="R39" s="1686" t="s">
        <v>2805</v>
      </c>
      <c r="S39" s="1603" t="s">
        <v>2</v>
      </c>
    </row>
    <row r="43" spans="1:20" ht="15" x14ac:dyDescent="0.25">
      <c r="A43" s="219" t="s">
        <v>2806</v>
      </c>
      <c r="B43" s="219"/>
      <c r="D43" s="219" t="s">
        <v>2806</v>
      </c>
      <c r="E43" s="219"/>
      <c r="F43" s="219" t="s">
        <v>2464</v>
      </c>
      <c r="G43" s="219"/>
    </row>
    <row r="44" spans="1:20" ht="15" x14ac:dyDescent="0.25">
      <c r="A44" s="222" t="s">
        <v>199</v>
      </c>
      <c r="B44" s="223">
        <f>+COUNTIF($Q$6:$Q$89,"ABIERTA")</f>
        <v>3</v>
      </c>
      <c r="D44" s="222" t="s">
        <v>199</v>
      </c>
      <c r="E44" s="223">
        <f>+COUNTIF($Q$6:$Q$34,"ABIERTA")</f>
        <v>3</v>
      </c>
      <c r="F44" s="222" t="s">
        <v>199</v>
      </c>
      <c r="G44" s="223">
        <f>+COUNTIF($Q$39:$Q$39,"ABIERTA")</f>
        <v>0</v>
      </c>
    </row>
    <row r="45" spans="1:20" ht="15" x14ac:dyDescent="0.25">
      <c r="A45" s="222" t="s">
        <v>102</v>
      </c>
      <c r="B45" s="223">
        <f>+COUNTIF($Q$6:$Q$89,"CUMPLIDA - EFECTIVA")</f>
        <v>10</v>
      </c>
      <c r="D45" s="222" t="s">
        <v>102</v>
      </c>
      <c r="E45" s="223">
        <f>+COUNTIF($Q$6:$Q$34,"CUMPLIDA - EFECTIVA")</f>
        <v>9</v>
      </c>
      <c r="F45" s="222" t="s">
        <v>102</v>
      </c>
      <c r="G45" s="223">
        <f>+COUNTIF($Q$39:$Q$39,"CUMPLIDA - EFECTIVA")</f>
        <v>1</v>
      </c>
    </row>
    <row r="46" spans="1:20" ht="15" x14ac:dyDescent="0.25">
      <c r="A46" s="222" t="s">
        <v>200</v>
      </c>
      <c r="B46" s="223">
        <f>+COUNTIF($Q$6:$Q$89,"CUMPLIDA - PENDIENTE DE EFECTIVIDAD")</f>
        <v>0</v>
      </c>
      <c r="D46" s="222" t="s">
        <v>200</v>
      </c>
      <c r="E46" s="223">
        <f>+COUNTIF($Q$6:$Q$34,"CUMPLIDA - PENDIENTE DE EFECTIVIDAD")</f>
        <v>0</v>
      </c>
      <c r="F46" s="222" t="s">
        <v>200</v>
      </c>
      <c r="G46" s="223">
        <f>+COUNTIF($Q$39:$Q$39,"CUMPLIDA - PENDIENTE DE EFECTIVIDAD")</f>
        <v>0</v>
      </c>
    </row>
    <row r="47" spans="1:20" ht="15" x14ac:dyDescent="0.25">
      <c r="A47" s="222" t="s">
        <v>201</v>
      </c>
      <c r="B47" s="223">
        <f>+COUNTIF($Q$6:$Q$89,"CUMPLIDA - INEFECTIVA")</f>
        <v>0</v>
      </c>
      <c r="D47" s="222" t="s">
        <v>201</v>
      </c>
      <c r="E47" s="223">
        <f>+COUNTIF($Q$6:$Q$34,"CUMPLIDA - INEFECTIVA")</f>
        <v>0</v>
      </c>
      <c r="F47" s="222" t="s">
        <v>201</v>
      </c>
      <c r="G47" s="223">
        <f>+COUNTIF($Q$39:$Q$39,"CUMPLIDA - INEFECTIVA")</f>
        <v>0</v>
      </c>
    </row>
    <row r="48" spans="1:20" ht="15" x14ac:dyDescent="0.25">
      <c r="A48" s="222" t="s">
        <v>202</v>
      </c>
      <c r="B48" s="223">
        <f>+COUNTIF($Q$6:$Q$89,"INCUMPLIDA - VENCIDA")</f>
        <v>0</v>
      </c>
      <c r="D48" s="222" t="s">
        <v>202</v>
      </c>
      <c r="E48" s="223">
        <f>+COUNTIF($Q$6:$Q$34,"INCUMPLIDA - VENCIDA")</f>
        <v>0</v>
      </c>
      <c r="F48" s="222" t="s">
        <v>202</v>
      </c>
      <c r="G48" s="223">
        <f>+COUNTIF($Q$39:$Q$39,"INCUMPLIDA - VENCIDA")</f>
        <v>0</v>
      </c>
    </row>
    <row r="49" spans="1:7" ht="15" x14ac:dyDescent="0.25">
      <c r="A49" s="222" t="s">
        <v>4</v>
      </c>
      <c r="B49" s="223">
        <f>+COUNTIF($Q$6:$Q$89,"INCALIFICABLE")</f>
        <v>2</v>
      </c>
      <c r="D49" s="222" t="s">
        <v>4</v>
      </c>
      <c r="E49" s="223">
        <f>+COUNTIF($Q$6:$Q$34,"INCALIFICABLE")</f>
        <v>2</v>
      </c>
      <c r="F49" s="222" t="s">
        <v>4</v>
      </c>
      <c r="G49" s="223">
        <f>+COUNTIF($Q$39:$Q$39,"INCALIFICABLE")</f>
        <v>0</v>
      </c>
    </row>
    <row r="50" spans="1:7" ht="15" x14ac:dyDescent="0.25">
      <c r="A50" s="224" t="s">
        <v>6</v>
      </c>
      <c r="B50" s="225">
        <f>SUM(B44:B49)</f>
        <v>15</v>
      </c>
      <c r="D50" s="224" t="s">
        <v>6</v>
      </c>
      <c r="E50" s="225">
        <f>SUM(E44:E49)</f>
        <v>14</v>
      </c>
      <c r="F50" s="224" t="s">
        <v>6</v>
      </c>
      <c r="G50" s="225">
        <f>SUM(G44:G49)</f>
        <v>1</v>
      </c>
    </row>
    <row r="51" spans="1:7" ht="15" x14ac:dyDescent="0.25">
      <c r="A51" s="220"/>
      <c r="B51" s="220"/>
    </row>
    <row r="52" spans="1:7" ht="15" x14ac:dyDescent="0.25">
      <c r="A52" s="219" t="s">
        <v>203</v>
      </c>
      <c r="B52" s="219"/>
      <c r="D52" s="219" t="s">
        <v>203</v>
      </c>
      <c r="E52" s="219"/>
      <c r="F52" s="219" t="s">
        <v>203</v>
      </c>
      <c r="G52" s="219"/>
    </row>
    <row r="53" spans="1:7" ht="15" x14ac:dyDescent="0.25">
      <c r="A53" s="223" t="s">
        <v>1</v>
      </c>
      <c r="B53" s="223">
        <f>+COUNTIF($S$6:$S$39,"ABIERTO")</f>
        <v>5</v>
      </c>
      <c r="D53" s="223" t="s">
        <v>1</v>
      </c>
      <c r="E53" s="223">
        <f>+COUNTIF($S$6:$S$34,"ABIERTO")</f>
        <v>5</v>
      </c>
      <c r="F53" s="223" t="s">
        <v>1</v>
      </c>
      <c r="G53" s="223">
        <f>+COUNTIF($S$39:$S$39,"ABIERTO")</f>
        <v>0</v>
      </c>
    </row>
    <row r="54" spans="1:7" ht="15" x14ac:dyDescent="0.25">
      <c r="A54" s="223" t="s">
        <v>2</v>
      </c>
      <c r="B54" s="223">
        <f>+COUNTIF($S$6:$S$39,"CERRADO")</f>
        <v>10</v>
      </c>
      <c r="D54" s="223" t="s">
        <v>2</v>
      </c>
      <c r="E54" s="223">
        <f>+COUNTIF($S$6:$S$34,"CERRADO")</f>
        <v>9</v>
      </c>
      <c r="F54" s="223" t="s">
        <v>2</v>
      </c>
      <c r="G54" s="223">
        <f>+COUNTIF($S$39:$S$39,"CERRADO")</f>
        <v>1</v>
      </c>
    </row>
    <row r="55" spans="1:7" ht="15" x14ac:dyDescent="0.25">
      <c r="A55" s="225" t="s">
        <v>6</v>
      </c>
      <c r="B55" s="225">
        <f>B53+B54</f>
        <v>15</v>
      </c>
      <c r="D55" s="225" t="s">
        <v>6</v>
      </c>
      <c r="E55" s="225">
        <f>E53+E54</f>
        <v>14</v>
      </c>
      <c r="F55" s="225" t="s">
        <v>6</v>
      </c>
      <c r="G55" s="225">
        <f>G53+G54</f>
        <v>1</v>
      </c>
    </row>
  </sheetData>
  <mergeCells count="56">
    <mergeCell ref="A43:B43"/>
    <mergeCell ref="D43:E43"/>
    <mergeCell ref="F43:G43"/>
    <mergeCell ref="A52:B52"/>
    <mergeCell ref="D52:E52"/>
    <mergeCell ref="F52:G52"/>
    <mergeCell ref="G37:G38"/>
    <mergeCell ref="H37:H38"/>
    <mergeCell ref="I37:I38"/>
    <mergeCell ref="J37:J38"/>
    <mergeCell ref="K37:K38"/>
    <mergeCell ref="M37:S37"/>
    <mergeCell ref="E14:K14"/>
    <mergeCell ref="E22:K22"/>
    <mergeCell ref="E30:K30"/>
    <mergeCell ref="A36:S36"/>
    <mergeCell ref="A37:A38"/>
    <mergeCell ref="B37:B38"/>
    <mergeCell ref="C37:C38"/>
    <mergeCell ref="D37:D38"/>
    <mergeCell ref="E37:E38"/>
    <mergeCell ref="F37:F38"/>
    <mergeCell ref="O8:O10"/>
    <mergeCell ref="P8:P10"/>
    <mergeCell ref="Q8:Q10"/>
    <mergeCell ref="R8:R10"/>
    <mergeCell ref="S8:S10"/>
    <mergeCell ref="E12:K12"/>
    <mergeCell ref="M3:S3"/>
    <mergeCell ref="A5:S5"/>
    <mergeCell ref="A8:A10"/>
    <mergeCell ref="B8:B10"/>
    <mergeCell ref="C8:C10"/>
    <mergeCell ref="D8:D10"/>
    <mergeCell ref="E8:K10"/>
    <mergeCell ref="L8:L10"/>
    <mergeCell ref="M8:M10"/>
    <mergeCell ref="N8:N10"/>
    <mergeCell ref="G3:G4"/>
    <mergeCell ref="H3:H4"/>
    <mergeCell ref="I3:I4"/>
    <mergeCell ref="J3:J4"/>
    <mergeCell ref="K3:K4"/>
    <mergeCell ref="L3:L4"/>
    <mergeCell ref="A3:A4"/>
    <mergeCell ref="B3:B4"/>
    <mergeCell ref="C3:C4"/>
    <mergeCell ref="D3:D4"/>
    <mergeCell ref="E3:E4"/>
    <mergeCell ref="F3:F4"/>
    <mergeCell ref="A1:D1"/>
    <mergeCell ref="E1:L1"/>
    <mergeCell ref="M1:S1"/>
    <mergeCell ref="A2:D2"/>
    <mergeCell ref="E2:L2"/>
    <mergeCell ref="M2:S2"/>
  </mergeCells>
  <dataValidations count="3">
    <dataValidation type="list" allowBlank="1" showInputMessage="1" showErrorMessage="1" sqref="Q1:Q8 Q11:Q1048576">
      <formula1>$A$44:$A$49</formula1>
    </dataValidation>
    <dataValidation type="list" allowBlank="1" showInputMessage="1" showErrorMessage="1" sqref="S1:S8 S11:S1048576">
      <formula1>$A$53:$A$54</formula1>
    </dataValidation>
    <dataValidation type="list" allowBlank="1" showInputMessage="1" showErrorMessage="1" sqref="H18 H24 H16 H20 H28">
      <formula1>#REF!</formula1>
    </dataValidation>
  </dataValidations>
  <pageMargins left="0.70866141732283472" right="0.70866141732283472" top="0.74803149606299213" bottom="0.74803149606299213" header="0.31496062992125984" footer="0.31496062992125984"/>
  <pageSetup paperSize="5" scale="90" orientation="landscape" r:id="rId1"/>
  <drawing r:id="rId2"/>
  <legacyDrawing r:id="rId3"/>
  <extLst>
    <ext xmlns:x14="http://schemas.microsoft.com/office/spreadsheetml/2009/9/main" uri="{78C0D931-6437-407d-A8EE-F0AAD7539E65}">
      <x14:conditionalFormattings>
        <x14:conditionalFormatting xmlns:xm="http://schemas.microsoft.com/office/excel/2006/main">
          <x14:cfRule type="containsText" priority="1" operator="containsText" id="{1392ADB7-3030-48F6-A976-1989215EA956}">
            <xm:f>NOT(ISERROR(SEARCH($A$49,Q1)))</xm:f>
            <xm:f>$A$49</xm:f>
            <x14:dxf>
              <fill>
                <patternFill>
                  <bgColor rgb="FFFF0000"/>
                </patternFill>
              </fill>
            </x14:dxf>
          </x14:cfRule>
          <x14:cfRule type="containsText" priority="2" operator="containsText" id="{E56D9D4D-CDD6-4778-91E1-9E25657F7079}">
            <xm:f>NOT(ISERROR(SEARCH($A$48,Q1)))</xm:f>
            <xm:f>$A$48</xm:f>
            <x14:dxf>
              <fill>
                <patternFill>
                  <bgColor rgb="FFFF0000"/>
                </patternFill>
              </fill>
            </x14:dxf>
          </x14:cfRule>
          <x14:cfRule type="containsText" priority="3" operator="containsText" id="{0680C74D-29D6-4C53-B707-EA05963D7E68}">
            <xm:f>NOT(ISERROR(SEARCH($A$47,Q1)))</xm:f>
            <xm:f>$A$47</xm:f>
            <x14:dxf>
              <fill>
                <patternFill>
                  <bgColor rgb="FFFFC000"/>
                </patternFill>
              </fill>
            </x14:dxf>
          </x14:cfRule>
          <x14:cfRule type="containsText" priority="4" operator="containsText" id="{503DE3B9-85F5-4191-AA57-B805790DE924}">
            <xm:f>NOT(ISERROR(SEARCH($A$46,Q1)))</xm:f>
            <xm:f>$A$46</xm:f>
            <x14:dxf>
              <fill>
                <patternFill>
                  <bgColor theme="8" tint="0.39994506668294322"/>
                </patternFill>
              </fill>
            </x14:dxf>
          </x14:cfRule>
          <x14:cfRule type="containsText" priority="5" operator="containsText" id="{1A7F50E1-52E4-4993-AE25-2130AF7DE025}">
            <xm:f>NOT(ISERROR(SEARCH($A$45,Q1)))</xm:f>
            <xm:f>$A$45</xm:f>
            <x14:dxf>
              <fill>
                <patternFill>
                  <bgColor theme="9" tint="0.39994506668294322"/>
                </patternFill>
              </fill>
            </x14:dxf>
          </x14:cfRule>
          <x14:cfRule type="containsText" priority="6" operator="containsText" id="{3C3D9E50-662D-4553-8CE2-8EA5EF25A2F4}">
            <xm:f>NOT(ISERROR(SEARCH($A$44,Q1)))</xm:f>
            <xm:f>$A$44</xm:f>
            <x14:dxf>
              <fill>
                <patternFill>
                  <bgColor theme="0"/>
                </patternFill>
              </fill>
            </x14:dxf>
          </x14:cfRule>
          <xm:sqref>Q1:Q8 Q11:Q1048576</xm:sqref>
        </x14:conditionalFormatting>
        <x14:conditionalFormatting xmlns:xm="http://schemas.microsoft.com/office/excel/2006/main">
          <x14:cfRule type="containsText" priority="7" operator="containsText" id="{2DDC13DC-1883-4DB8-9C3C-F0E84756E43B}">
            <xm:f>NOT(ISERROR(SEARCH($A$54,S1)))</xm:f>
            <xm:f>$A$54</xm:f>
            <x14:dxf>
              <fill>
                <patternFill>
                  <bgColor theme="9" tint="0.39994506668294322"/>
                </patternFill>
              </fill>
            </x14:dxf>
          </x14:cfRule>
          <x14:cfRule type="containsText" priority="8" operator="containsText" id="{221401B7-F01D-4344-BBEC-0348A0124D39}">
            <xm:f>NOT(ISERROR(SEARCH($A$53,S1)))</xm:f>
            <xm:f>$A$53</xm:f>
            <x14:dxf>
              <fill>
                <patternFill>
                  <bgColor theme="0"/>
                </patternFill>
              </fill>
            </x14:dxf>
          </x14:cfRule>
          <xm:sqref>S1:S8 S11:S1048576</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pageSetUpPr fitToPage="1"/>
  </sheetPr>
  <dimension ref="A1:XFD92"/>
  <sheetViews>
    <sheetView topLeftCell="B1" zoomScale="70" zoomScaleNormal="70" workbookViewId="0">
      <selection activeCell="U1" sqref="U1:U1048576"/>
    </sheetView>
  </sheetViews>
  <sheetFormatPr baseColWidth="10" defaultColWidth="11.42578125" defaultRowHeight="15.75" outlineLevelRow="2" x14ac:dyDescent="0.25"/>
  <cols>
    <col min="1" max="1" width="22.7109375" style="236" customWidth="1"/>
    <col min="2" max="2" width="18.7109375" style="236" customWidth="1"/>
    <col min="3" max="3" width="17.7109375" style="236" customWidth="1"/>
    <col min="4" max="4" width="39.140625" style="1093" customWidth="1"/>
    <col min="5" max="5" width="43.140625" style="1093" customWidth="1"/>
    <col min="6" max="6" width="50.28515625" style="236" customWidth="1"/>
    <col min="7" max="7" width="28.7109375" style="236" customWidth="1"/>
    <col min="8" max="8" width="26.28515625" style="236" customWidth="1"/>
    <col min="9" max="9" width="40.28515625" style="236" customWidth="1"/>
    <col min="10" max="10" width="16.28515625" style="236" customWidth="1"/>
    <col min="11" max="11" width="24.28515625" style="236" customWidth="1"/>
    <col min="12" max="12" width="16.5703125" style="236" bestFit="1" customWidth="1"/>
    <col min="13" max="13" width="16.5703125" style="236" customWidth="1"/>
    <col min="14" max="14" width="96" style="1091" customWidth="1"/>
    <col min="15" max="15" width="32.7109375" customWidth="1"/>
    <col min="16" max="16" width="19.85546875" style="1092" customWidth="1"/>
    <col min="17" max="17" width="101.5703125" style="236" customWidth="1"/>
    <col min="18" max="18" width="24.85546875" style="236" customWidth="1"/>
    <col min="19" max="16384" width="11.42578125" style="236"/>
  </cols>
  <sheetData>
    <row r="1" spans="1:21 16384:16384" ht="57" customHeight="1" x14ac:dyDescent="0.25">
      <c r="A1" s="229"/>
      <c r="B1" s="229"/>
      <c r="C1" s="229"/>
      <c r="D1" s="229"/>
      <c r="E1" s="230" t="s">
        <v>66</v>
      </c>
      <c r="F1" s="231"/>
      <c r="G1" s="231"/>
      <c r="H1" s="231"/>
      <c r="I1" s="231"/>
      <c r="J1" s="231"/>
      <c r="K1" s="231"/>
      <c r="L1" s="231"/>
      <c r="M1" s="231"/>
      <c r="N1" s="231"/>
      <c r="O1" s="232"/>
      <c r="P1" s="233"/>
      <c r="Q1" s="234"/>
      <c r="R1" s="235"/>
      <c r="XFD1" s="1034" t="s">
        <v>199</v>
      </c>
    </row>
    <row r="2" spans="1:21 16384:16384" ht="27.75" customHeight="1" x14ac:dyDescent="0.25">
      <c r="A2" s="237" t="s">
        <v>67</v>
      </c>
      <c r="B2" s="238"/>
      <c r="C2" s="239" t="s">
        <v>68</v>
      </c>
      <c r="D2" s="128"/>
      <c r="E2" s="237" t="s">
        <v>69</v>
      </c>
      <c r="F2" s="240"/>
      <c r="G2" s="240"/>
      <c r="H2" s="240"/>
      <c r="I2" s="238"/>
      <c r="J2" s="241">
        <v>6</v>
      </c>
      <c r="K2" s="241"/>
      <c r="L2" s="241"/>
      <c r="M2" s="241"/>
      <c r="N2" s="237" t="s">
        <v>70</v>
      </c>
      <c r="O2" s="238"/>
      <c r="P2" s="242" t="s">
        <v>71</v>
      </c>
      <c r="Q2" s="243"/>
      <c r="R2" s="244"/>
      <c r="XFD2" s="1035" t="s">
        <v>1679</v>
      </c>
    </row>
    <row r="3" spans="1:21 16384:16384" s="247" customFormat="1" ht="59.25" customHeight="1" x14ac:dyDescent="0.25">
      <c r="A3" s="245" t="s">
        <v>72</v>
      </c>
      <c r="B3" s="245" t="s">
        <v>73</v>
      </c>
      <c r="C3" s="245" t="s">
        <v>74</v>
      </c>
      <c r="D3" s="245" t="s">
        <v>75</v>
      </c>
      <c r="E3" s="245" t="s">
        <v>76</v>
      </c>
      <c r="F3" s="245" t="s">
        <v>77</v>
      </c>
      <c r="G3" s="245" t="s">
        <v>78</v>
      </c>
      <c r="H3" s="245" t="s">
        <v>79</v>
      </c>
      <c r="I3" s="245" t="s">
        <v>80</v>
      </c>
      <c r="J3" s="245" t="s">
        <v>81</v>
      </c>
      <c r="K3" s="245" t="s">
        <v>82</v>
      </c>
      <c r="L3" s="246" t="s">
        <v>83</v>
      </c>
      <c r="M3" s="246"/>
      <c r="N3" s="246"/>
      <c r="O3" s="246"/>
      <c r="P3" s="246"/>
      <c r="Q3" s="246"/>
      <c r="R3" s="246"/>
      <c r="U3" s="236"/>
      <c r="XFD3" s="1035" t="s">
        <v>1680</v>
      </c>
    </row>
    <row r="4" spans="1:21 16384:16384" s="247" customFormat="1" ht="93.95" customHeight="1" thickBot="1" x14ac:dyDescent="0.3">
      <c r="A4" s="248"/>
      <c r="B4" s="248"/>
      <c r="C4" s="248"/>
      <c r="D4" s="248"/>
      <c r="E4" s="248"/>
      <c r="F4" s="248"/>
      <c r="G4" s="248"/>
      <c r="H4" s="248"/>
      <c r="I4" s="248"/>
      <c r="J4" s="248"/>
      <c r="K4" s="248"/>
      <c r="L4" s="249" t="s">
        <v>84</v>
      </c>
      <c r="M4" s="249" t="s">
        <v>85</v>
      </c>
      <c r="N4" s="249" t="s">
        <v>86</v>
      </c>
      <c r="O4" s="249" t="s">
        <v>204</v>
      </c>
      <c r="P4" s="249" t="s">
        <v>88</v>
      </c>
      <c r="Q4" s="249" t="s">
        <v>89</v>
      </c>
      <c r="R4" s="250" t="s">
        <v>90</v>
      </c>
      <c r="XFD4" s="1035" t="s">
        <v>266</v>
      </c>
    </row>
    <row r="5" spans="1:21 16384:16384" ht="34.5" customHeight="1" thickBot="1" x14ac:dyDescent="0.3">
      <c r="A5" s="1036" t="s">
        <v>1681</v>
      </c>
      <c r="B5" s="1037"/>
      <c r="C5" s="1037"/>
      <c r="D5" s="1037"/>
      <c r="E5" s="1037"/>
      <c r="F5" s="1037"/>
      <c r="G5" s="1037"/>
      <c r="H5" s="1037"/>
      <c r="I5" s="1037"/>
      <c r="J5" s="1037"/>
      <c r="K5" s="1037"/>
      <c r="L5" s="1037"/>
      <c r="M5" s="1037"/>
      <c r="N5" s="1037"/>
      <c r="O5" s="1037"/>
      <c r="P5" s="1037"/>
      <c r="Q5" s="1037"/>
      <c r="R5" s="1038"/>
      <c r="XFD5" s="1035" t="s">
        <v>201</v>
      </c>
    </row>
    <row r="6" spans="1:21 16384:16384" ht="177.75" customHeight="1" outlineLevel="1" x14ac:dyDescent="0.25">
      <c r="A6" s="254" t="s">
        <v>44</v>
      </c>
      <c r="B6" s="256" t="s">
        <v>1682</v>
      </c>
      <c r="C6" s="254">
        <v>1</v>
      </c>
      <c r="D6" s="436" t="s">
        <v>1683</v>
      </c>
      <c r="E6" s="429" t="s">
        <v>1684</v>
      </c>
      <c r="F6" s="258" t="s">
        <v>1685</v>
      </c>
      <c r="G6" s="429" t="s">
        <v>1686</v>
      </c>
      <c r="H6" s="259" t="s">
        <v>97</v>
      </c>
      <c r="I6" s="258" t="s">
        <v>1687</v>
      </c>
      <c r="J6" s="554" t="s">
        <v>1688</v>
      </c>
      <c r="K6" s="554">
        <v>43465</v>
      </c>
      <c r="L6" s="1039">
        <v>43682</v>
      </c>
      <c r="M6" s="531" t="s">
        <v>523</v>
      </c>
      <c r="N6" s="564" t="s">
        <v>1689</v>
      </c>
      <c r="O6" s="1040">
        <v>1</v>
      </c>
      <c r="P6" s="1041" t="s">
        <v>1679</v>
      </c>
      <c r="Q6" s="531" t="s">
        <v>1690</v>
      </c>
      <c r="R6" s="410" t="s">
        <v>2</v>
      </c>
      <c r="XFD6" s="1042" t="s">
        <v>4</v>
      </c>
    </row>
    <row r="7" spans="1:21 16384:16384" ht="351" customHeight="1" outlineLevel="1" x14ac:dyDescent="0.25">
      <c r="A7" s="254"/>
      <c r="B7" s="256"/>
      <c r="C7" s="254"/>
      <c r="D7" s="436"/>
      <c r="E7" s="402" t="s">
        <v>1691</v>
      </c>
      <c r="F7" s="301" t="s">
        <v>1692</v>
      </c>
      <c r="G7" s="402" t="s">
        <v>1693</v>
      </c>
      <c r="H7" s="302" t="s">
        <v>97</v>
      </c>
      <c r="I7" s="301" t="s">
        <v>1694</v>
      </c>
      <c r="J7" s="567">
        <v>43404</v>
      </c>
      <c r="K7" s="567" t="s">
        <v>1695</v>
      </c>
      <c r="L7" s="437">
        <v>44056</v>
      </c>
      <c r="M7" s="540" t="s">
        <v>528</v>
      </c>
      <c r="N7" s="321" t="s">
        <v>1696</v>
      </c>
      <c r="O7" s="460">
        <v>1</v>
      </c>
      <c r="P7" s="328" t="s">
        <v>1679</v>
      </c>
      <c r="Q7" s="540" t="s">
        <v>1690</v>
      </c>
      <c r="R7" s="410"/>
      <c r="XFD7" s="568" t="s">
        <v>1</v>
      </c>
    </row>
    <row r="8" spans="1:21 16384:16384" ht="139.5" customHeight="1" outlineLevel="1" thickBot="1" x14ac:dyDescent="0.3">
      <c r="A8" s="254"/>
      <c r="B8" s="256"/>
      <c r="C8" s="254"/>
      <c r="D8" s="436"/>
      <c r="E8" s="416" t="s">
        <v>1697</v>
      </c>
      <c r="F8" s="542" t="s">
        <v>1698</v>
      </c>
      <c r="G8" s="416" t="s">
        <v>1699</v>
      </c>
      <c r="H8" s="305" t="s">
        <v>122</v>
      </c>
      <c r="I8" s="542" t="s">
        <v>1700</v>
      </c>
      <c r="J8" s="518">
        <v>43480</v>
      </c>
      <c r="K8" s="518" t="s">
        <v>1701</v>
      </c>
      <c r="L8" s="544">
        <v>44323</v>
      </c>
      <c r="M8" s="545" t="s">
        <v>1702</v>
      </c>
      <c r="N8" s="333" t="s">
        <v>1703</v>
      </c>
      <c r="O8" s="1043">
        <v>1</v>
      </c>
      <c r="P8" s="347" t="s">
        <v>1679</v>
      </c>
      <c r="Q8" s="574" t="s">
        <v>1690</v>
      </c>
      <c r="R8" s="410"/>
      <c r="XFD8" s="568" t="s">
        <v>2</v>
      </c>
    </row>
    <row r="9" spans="1:21 16384:16384" s="526" customFormat="1" ht="15" customHeight="1" thickBot="1" x14ac:dyDescent="0.3">
      <c r="A9" s="273"/>
      <c r="B9" s="274"/>
      <c r="C9" s="274"/>
      <c r="D9" s="274"/>
      <c r="E9" s="274"/>
      <c r="F9" s="274"/>
      <c r="G9" s="274"/>
      <c r="H9" s="274"/>
      <c r="I9" s="274"/>
      <c r="J9" s="274"/>
      <c r="K9" s="274"/>
      <c r="L9" s="274"/>
      <c r="M9" s="274"/>
      <c r="N9" s="274"/>
      <c r="O9" s="274"/>
      <c r="P9" s="274"/>
      <c r="Q9" s="274"/>
      <c r="R9" s="275"/>
    </row>
    <row r="10" spans="1:21 16384:16384" ht="408.75" customHeight="1" outlineLevel="1" x14ac:dyDescent="0.25">
      <c r="A10" s="254" t="s">
        <v>44</v>
      </c>
      <c r="B10" s="256" t="s">
        <v>1682</v>
      </c>
      <c r="C10" s="254">
        <v>2</v>
      </c>
      <c r="D10" s="436" t="s">
        <v>1704</v>
      </c>
      <c r="E10" s="429" t="s">
        <v>1691</v>
      </c>
      <c r="F10" s="258" t="s">
        <v>1705</v>
      </c>
      <c r="G10" s="429" t="s">
        <v>1693</v>
      </c>
      <c r="H10" s="259" t="s">
        <v>97</v>
      </c>
      <c r="I10" s="258" t="s">
        <v>1694</v>
      </c>
      <c r="J10" s="554">
        <v>43404</v>
      </c>
      <c r="K10" s="554" t="s">
        <v>1695</v>
      </c>
      <c r="L10" s="1039">
        <v>44056</v>
      </c>
      <c r="M10" s="531" t="s">
        <v>528</v>
      </c>
      <c r="N10" s="375" t="s">
        <v>1696</v>
      </c>
      <c r="O10" s="1044">
        <v>1</v>
      </c>
      <c r="P10" s="1041" t="s">
        <v>1679</v>
      </c>
      <c r="Q10" s="531" t="s">
        <v>1706</v>
      </c>
      <c r="R10" s="410" t="s">
        <v>2</v>
      </c>
    </row>
    <row r="11" spans="1:21 16384:16384" ht="275.25" customHeight="1" outlineLevel="1" thickBot="1" x14ac:dyDescent="0.3">
      <c r="A11" s="254"/>
      <c r="B11" s="256"/>
      <c r="C11" s="254"/>
      <c r="D11" s="436"/>
      <c r="E11" s="416" t="s">
        <v>1697</v>
      </c>
      <c r="F11" s="542" t="s">
        <v>1707</v>
      </c>
      <c r="G11" s="416" t="s">
        <v>1699</v>
      </c>
      <c r="H11" s="305" t="s">
        <v>97</v>
      </c>
      <c r="I11" s="542" t="s">
        <v>1700</v>
      </c>
      <c r="J11" s="518">
        <v>43480</v>
      </c>
      <c r="K11" s="518" t="s">
        <v>1701</v>
      </c>
      <c r="L11" s="544">
        <v>44323</v>
      </c>
      <c r="M11" s="545" t="s">
        <v>1702</v>
      </c>
      <c r="N11" s="333" t="s">
        <v>1703</v>
      </c>
      <c r="O11" s="1043">
        <v>1</v>
      </c>
      <c r="P11" s="347" t="s">
        <v>1679</v>
      </c>
      <c r="Q11" s="574" t="s">
        <v>1706</v>
      </c>
      <c r="R11" s="410"/>
    </row>
    <row r="12" spans="1:21 16384:16384" s="526" customFormat="1" ht="15" customHeight="1" thickBot="1" x14ac:dyDescent="0.3">
      <c r="A12" s="273"/>
      <c r="B12" s="274"/>
      <c r="C12" s="274"/>
      <c r="D12" s="274"/>
      <c r="E12" s="274"/>
      <c r="F12" s="274"/>
      <c r="G12" s="274"/>
      <c r="H12" s="274"/>
      <c r="I12" s="274"/>
      <c r="J12" s="274"/>
      <c r="K12" s="274"/>
      <c r="L12" s="274"/>
      <c r="M12" s="274"/>
      <c r="N12" s="274"/>
      <c r="O12" s="274"/>
      <c r="P12" s="274"/>
      <c r="Q12" s="274"/>
      <c r="R12" s="275"/>
    </row>
    <row r="13" spans="1:21 16384:16384" ht="394.5" customHeight="1" outlineLevel="1" x14ac:dyDescent="0.25">
      <c r="A13" s="254" t="s">
        <v>44</v>
      </c>
      <c r="B13" s="256" t="s">
        <v>1682</v>
      </c>
      <c r="C13" s="254">
        <v>3</v>
      </c>
      <c r="D13" s="436" t="s">
        <v>1708</v>
      </c>
      <c r="E13" s="428" t="s">
        <v>1709</v>
      </c>
      <c r="F13" s="258" t="s">
        <v>1710</v>
      </c>
      <c r="G13" s="429" t="s">
        <v>1693</v>
      </c>
      <c r="H13" s="259" t="s">
        <v>97</v>
      </c>
      <c r="I13" s="258" t="s">
        <v>1694</v>
      </c>
      <c r="J13" s="554">
        <v>43404</v>
      </c>
      <c r="K13" s="554" t="s">
        <v>1711</v>
      </c>
      <c r="L13" s="1039">
        <v>44056</v>
      </c>
      <c r="M13" s="531" t="s">
        <v>528</v>
      </c>
      <c r="N13" s="375" t="s">
        <v>1696</v>
      </c>
      <c r="O13" s="1044">
        <v>1</v>
      </c>
      <c r="P13" s="1041" t="s">
        <v>1679</v>
      </c>
      <c r="Q13" s="531" t="s">
        <v>1706</v>
      </c>
      <c r="R13" s="410" t="s">
        <v>2</v>
      </c>
    </row>
    <row r="14" spans="1:21 16384:16384" ht="139.5" customHeight="1" outlineLevel="1" thickBot="1" x14ac:dyDescent="0.3">
      <c r="A14" s="254"/>
      <c r="B14" s="256"/>
      <c r="C14" s="254"/>
      <c r="D14" s="436"/>
      <c r="E14" s="428"/>
      <c r="F14" s="542" t="s">
        <v>1712</v>
      </c>
      <c r="G14" s="416" t="s">
        <v>1699</v>
      </c>
      <c r="H14" s="305" t="s">
        <v>122</v>
      </c>
      <c r="I14" s="542" t="s">
        <v>1694</v>
      </c>
      <c r="J14" s="518">
        <v>43480</v>
      </c>
      <c r="K14" s="518">
        <v>43524</v>
      </c>
      <c r="L14" s="544">
        <v>44323</v>
      </c>
      <c r="M14" s="545" t="s">
        <v>1702</v>
      </c>
      <c r="N14" s="333" t="s">
        <v>1703</v>
      </c>
      <c r="O14" s="1043">
        <v>1</v>
      </c>
      <c r="P14" s="347" t="s">
        <v>1679</v>
      </c>
      <c r="Q14" s="574" t="s">
        <v>1706</v>
      </c>
      <c r="R14" s="410"/>
    </row>
    <row r="15" spans="1:21 16384:16384" s="526" customFormat="1" ht="15" customHeight="1" thickBot="1" x14ac:dyDescent="0.3">
      <c r="A15" s="273"/>
      <c r="B15" s="274"/>
      <c r="C15" s="274"/>
      <c r="D15" s="274"/>
      <c r="E15" s="274"/>
      <c r="F15" s="274"/>
      <c r="G15" s="274"/>
      <c r="H15" s="274"/>
      <c r="I15" s="274"/>
      <c r="J15" s="274"/>
      <c r="K15" s="274"/>
      <c r="L15" s="274"/>
      <c r="M15" s="274"/>
      <c r="N15" s="274"/>
      <c r="O15" s="274"/>
      <c r="P15" s="274"/>
      <c r="Q15" s="274"/>
      <c r="R15" s="275"/>
    </row>
    <row r="16" spans="1:21 16384:16384" ht="123.95" customHeight="1" outlineLevel="1" x14ac:dyDescent="0.25">
      <c r="A16" s="254" t="s">
        <v>44</v>
      </c>
      <c r="B16" s="256" t="s">
        <v>1682</v>
      </c>
      <c r="C16" s="254">
        <v>4</v>
      </c>
      <c r="D16" s="436" t="s">
        <v>1713</v>
      </c>
      <c r="E16" s="436" t="s">
        <v>1714</v>
      </c>
      <c r="F16" s="258" t="s">
        <v>1715</v>
      </c>
      <c r="G16" s="429" t="s">
        <v>1716</v>
      </c>
      <c r="H16" s="259" t="s">
        <v>122</v>
      </c>
      <c r="I16" s="258" t="s">
        <v>1717</v>
      </c>
      <c r="J16" s="554">
        <v>43374</v>
      </c>
      <c r="K16" s="554">
        <v>43465</v>
      </c>
      <c r="L16" s="1039">
        <v>43682</v>
      </c>
      <c r="M16" s="531" t="s">
        <v>523</v>
      </c>
      <c r="N16" s="564" t="s">
        <v>1718</v>
      </c>
      <c r="O16" s="1040">
        <v>1</v>
      </c>
      <c r="P16" s="1041" t="s">
        <v>1679</v>
      </c>
      <c r="Q16" s="531" t="s">
        <v>1719</v>
      </c>
      <c r="R16" s="410" t="s">
        <v>2</v>
      </c>
    </row>
    <row r="17" spans="1:19" ht="209.25" customHeight="1" outlineLevel="1" thickBot="1" x14ac:dyDescent="0.3">
      <c r="A17" s="254"/>
      <c r="B17" s="256"/>
      <c r="C17" s="254"/>
      <c r="D17" s="436"/>
      <c r="E17" s="436"/>
      <c r="F17" s="542" t="s">
        <v>1720</v>
      </c>
      <c r="G17" s="416" t="s">
        <v>1721</v>
      </c>
      <c r="H17" s="305" t="s">
        <v>122</v>
      </c>
      <c r="I17" s="542" t="s">
        <v>1722</v>
      </c>
      <c r="J17" s="518">
        <v>43405</v>
      </c>
      <c r="K17" s="518">
        <v>43465</v>
      </c>
      <c r="L17" s="1045">
        <v>43682</v>
      </c>
      <c r="M17" s="574" t="s">
        <v>523</v>
      </c>
      <c r="N17" s="333" t="s">
        <v>1703</v>
      </c>
      <c r="O17" s="421">
        <v>1</v>
      </c>
      <c r="P17" s="347" t="s">
        <v>1679</v>
      </c>
      <c r="Q17" s="574" t="s">
        <v>1719</v>
      </c>
      <c r="R17" s="410"/>
    </row>
    <row r="18" spans="1:19" s="526" customFormat="1" ht="15" customHeight="1" thickBot="1" x14ac:dyDescent="0.3">
      <c r="A18" s="273"/>
      <c r="B18" s="274"/>
      <c r="C18" s="274"/>
      <c r="D18" s="274"/>
      <c r="E18" s="274"/>
      <c r="F18" s="274"/>
      <c r="G18" s="274"/>
      <c r="H18" s="274"/>
      <c r="I18" s="274"/>
      <c r="J18" s="274"/>
      <c r="K18" s="274"/>
      <c r="L18" s="274"/>
      <c r="M18" s="274"/>
      <c r="N18" s="274"/>
      <c r="O18" s="274"/>
      <c r="P18" s="274"/>
      <c r="Q18" s="274"/>
      <c r="R18" s="275"/>
    </row>
    <row r="19" spans="1:19" ht="322.5" customHeight="1" outlineLevel="1" thickBot="1" x14ac:dyDescent="0.3">
      <c r="A19" s="551" t="s">
        <v>44</v>
      </c>
      <c r="B19" s="550" t="s">
        <v>1682</v>
      </c>
      <c r="C19" s="551">
        <v>5</v>
      </c>
      <c r="D19" s="1046" t="s">
        <v>1723</v>
      </c>
      <c r="E19" s="1047" t="s">
        <v>1724</v>
      </c>
      <c r="F19" s="1048"/>
      <c r="G19" s="1048"/>
      <c r="H19" s="1048"/>
      <c r="I19" s="1048"/>
      <c r="J19" s="1048"/>
      <c r="K19" s="1049"/>
      <c r="L19" s="1050">
        <v>44056</v>
      </c>
      <c r="M19" s="1051" t="s">
        <v>1702</v>
      </c>
      <c r="N19" s="1046" t="s">
        <v>1725</v>
      </c>
      <c r="O19" s="1052" t="s">
        <v>1726</v>
      </c>
      <c r="P19" s="1053" t="s">
        <v>1679</v>
      </c>
      <c r="Q19" s="1054" t="s">
        <v>1727</v>
      </c>
      <c r="R19" s="1055" t="s">
        <v>2</v>
      </c>
    </row>
    <row r="20" spans="1:19" s="526" customFormat="1" thickBot="1" x14ac:dyDescent="0.3">
      <c r="A20" s="292"/>
      <c r="B20" s="293"/>
      <c r="C20" s="293"/>
      <c r="D20" s="293"/>
      <c r="E20" s="293"/>
      <c r="F20" s="293"/>
      <c r="G20" s="293"/>
      <c r="H20" s="293"/>
      <c r="I20" s="293"/>
      <c r="J20" s="293"/>
      <c r="K20" s="293"/>
      <c r="L20" s="293"/>
      <c r="M20" s="293"/>
      <c r="N20" s="293"/>
      <c r="O20" s="293"/>
      <c r="P20" s="293"/>
      <c r="Q20" s="293"/>
      <c r="R20" s="294"/>
    </row>
    <row r="21" spans="1:19" ht="33" customHeight="1" thickBot="1" x14ac:dyDescent="0.3">
      <c r="A21" s="486" t="s">
        <v>1728</v>
      </c>
      <c r="B21" s="487"/>
      <c r="C21" s="487"/>
      <c r="D21" s="487"/>
      <c r="E21" s="487"/>
      <c r="F21" s="487"/>
      <c r="G21" s="487"/>
      <c r="H21" s="487"/>
      <c r="I21" s="487"/>
      <c r="J21" s="487"/>
      <c r="K21" s="487"/>
      <c r="L21" s="487"/>
      <c r="M21" s="487"/>
      <c r="N21" s="487"/>
      <c r="O21" s="487"/>
      <c r="P21" s="487"/>
      <c r="Q21" s="487"/>
      <c r="R21" s="655"/>
    </row>
    <row r="22" spans="1:19" ht="408.75" customHeight="1" outlineLevel="1" thickBot="1" x14ac:dyDescent="0.3">
      <c r="A22" s="1056" t="s">
        <v>45</v>
      </c>
      <c r="B22" s="550" t="s">
        <v>1682</v>
      </c>
      <c r="C22" s="551">
        <v>1</v>
      </c>
      <c r="D22" s="1046" t="s">
        <v>1729</v>
      </c>
      <c r="E22" s="1046" t="s">
        <v>1730</v>
      </c>
      <c r="F22" s="1046" t="s">
        <v>1731</v>
      </c>
      <c r="G22" s="1052" t="s">
        <v>1732</v>
      </c>
      <c r="H22" s="551" t="s">
        <v>97</v>
      </c>
      <c r="I22" s="550" t="s">
        <v>1733</v>
      </c>
      <c r="J22" s="605">
        <v>44835</v>
      </c>
      <c r="K22" s="605">
        <v>45107</v>
      </c>
      <c r="L22" s="1018" t="s">
        <v>1734</v>
      </c>
      <c r="M22" s="1057" t="s">
        <v>1735</v>
      </c>
      <c r="N22" s="1054" t="s">
        <v>1736</v>
      </c>
      <c r="O22" s="1058">
        <v>1</v>
      </c>
      <c r="P22" s="1059" t="s">
        <v>102</v>
      </c>
      <c r="Q22" s="1019" t="s">
        <v>1737</v>
      </c>
      <c r="R22" s="1055" t="s">
        <v>2</v>
      </c>
      <c r="S22" s="1060"/>
    </row>
    <row r="23" spans="1:19" s="526" customFormat="1" thickBot="1" x14ac:dyDescent="0.3">
      <c r="A23" s="273"/>
      <c r="B23" s="274"/>
      <c r="C23" s="274"/>
      <c r="D23" s="274"/>
      <c r="E23" s="274"/>
      <c r="F23" s="274"/>
      <c r="G23" s="274"/>
      <c r="H23" s="274"/>
      <c r="I23" s="274"/>
      <c r="J23" s="274"/>
      <c r="K23" s="274"/>
      <c r="L23" s="274"/>
      <c r="M23" s="274"/>
      <c r="N23" s="274"/>
      <c r="O23" s="274"/>
      <c r="P23" s="274"/>
      <c r="Q23" s="274"/>
      <c r="R23" s="275"/>
    </row>
    <row r="24" spans="1:19" ht="409.6" customHeight="1" outlineLevel="2" thickBot="1" x14ac:dyDescent="0.3">
      <c r="A24" s="1056" t="s">
        <v>45</v>
      </c>
      <c r="B24" s="550" t="s">
        <v>1682</v>
      </c>
      <c r="C24" s="551">
        <v>2</v>
      </c>
      <c r="D24" s="1046" t="s">
        <v>1738</v>
      </c>
      <c r="E24" s="1046" t="s">
        <v>1739</v>
      </c>
      <c r="F24" s="1046" t="s">
        <v>1740</v>
      </c>
      <c r="G24" s="1052" t="s">
        <v>1741</v>
      </c>
      <c r="H24" s="551" t="s">
        <v>97</v>
      </c>
      <c r="I24" s="550" t="s">
        <v>1733</v>
      </c>
      <c r="J24" s="605">
        <v>44927</v>
      </c>
      <c r="K24" s="605">
        <v>45350</v>
      </c>
      <c r="L24" s="1018" t="s">
        <v>1734</v>
      </c>
      <c r="M24" s="1057" t="s">
        <v>1735</v>
      </c>
      <c r="N24" s="1061" t="s">
        <v>1742</v>
      </c>
      <c r="O24" s="557">
        <v>1</v>
      </c>
      <c r="P24" s="1059" t="s">
        <v>102</v>
      </c>
      <c r="Q24" s="1062" t="s">
        <v>1743</v>
      </c>
      <c r="R24" s="1055" t="s">
        <v>2</v>
      </c>
    </row>
    <row r="25" spans="1:19" s="526" customFormat="1" thickBot="1" x14ac:dyDescent="0.3">
      <c r="A25" s="273"/>
      <c r="B25" s="274"/>
      <c r="C25" s="274"/>
      <c r="D25" s="274"/>
      <c r="E25" s="274"/>
      <c r="F25" s="274"/>
      <c r="G25" s="274"/>
      <c r="H25" s="274"/>
      <c r="I25" s="274"/>
      <c r="J25" s="274"/>
      <c r="K25" s="274"/>
      <c r="L25" s="274"/>
      <c r="M25" s="274"/>
      <c r="N25" s="274"/>
      <c r="O25" s="274"/>
      <c r="P25" s="274"/>
      <c r="Q25" s="274"/>
      <c r="R25" s="275"/>
    </row>
    <row r="26" spans="1:19" ht="139.5" customHeight="1" outlineLevel="1" thickBot="1" x14ac:dyDescent="0.3">
      <c r="A26" s="1056" t="s">
        <v>45</v>
      </c>
      <c r="B26" s="550" t="s">
        <v>1682</v>
      </c>
      <c r="C26" s="551">
        <v>3</v>
      </c>
      <c r="D26" s="1046" t="s">
        <v>1744</v>
      </c>
      <c r="E26" s="1046" t="s">
        <v>1745</v>
      </c>
      <c r="F26" s="1063" t="s">
        <v>1746</v>
      </c>
      <c r="G26" s="1052" t="s">
        <v>1747</v>
      </c>
      <c r="H26" s="551" t="s">
        <v>97</v>
      </c>
      <c r="I26" s="516" t="s">
        <v>1748</v>
      </c>
      <c r="J26" s="605">
        <v>45413</v>
      </c>
      <c r="K26" s="605">
        <v>45641</v>
      </c>
      <c r="L26" s="1018">
        <v>45481</v>
      </c>
      <c r="M26" s="1057" t="s">
        <v>1749</v>
      </c>
      <c r="N26" s="1061" t="s">
        <v>1750</v>
      </c>
      <c r="O26" s="1058">
        <v>0</v>
      </c>
      <c r="P26" s="1059" t="s">
        <v>199</v>
      </c>
      <c r="Q26" s="550" t="s">
        <v>1751</v>
      </c>
      <c r="R26" s="1055" t="s">
        <v>1</v>
      </c>
    </row>
    <row r="27" spans="1:19" s="526" customFormat="1" thickBot="1" x14ac:dyDescent="0.3">
      <c r="A27" s="273"/>
      <c r="B27" s="274"/>
      <c r="C27" s="274"/>
      <c r="D27" s="274"/>
      <c r="E27" s="274"/>
      <c r="F27" s="274"/>
      <c r="G27" s="274"/>
      <c r="H27" s="274"/>
      <c r="I27" s="274"/>
      <c r="J27" s="274"/>
      <c r="K27" s="274"/>
      <c r="L27" s="274"/>
      <c r="M27" s="274"/>
      <c r="N27" s="274"/>
      <c r="O27" s="274"/>
      <c r="P27" s="274"/>
      <c r="Q27" s="274"/>
      <c r="R27" s="275"/>
    </row>
    <row r="28" spans="1:19" ht="390" outlineLevel="1" x14ac:dyDescent="0.25">
      <c r="A28" s="254" t="s">
        <v>45</v>
      </c>
      <c r="B28" s="256" t="s">
        <v>1682</v>
      </c>
      <c r="C28" s="254">
        <v>4</v>
      </c>
      <c r="D28" s="436" t="s">
        <v>1752</v>
      </c>
      <c r="E28" s="429" t="s">
        <v>1753</v>
      </c>
      <c r="F28" s="429" t="s">
        <v>1754</v>
      </c>
      <c r="G28" s="262" t="s">
        <v>1755</v>
      </c>
      <c r="H28" s="259" t="s">
        <v>97</v>
      </c>
      <c r="I28" s="258" t="s">
        <v>1756</v>
      </c>
      <c r="J28" s="554">
        <v>43752</v>
      </c>
      <c r="K28" s="554">
        <v>43830</v>
      </c>
      <c r="L28" s="1064">
        <v>44025</v>
      </c>
      <c r="M28" s="564" t="s">
        <v>1702</v>
      </c>
      <c r="N28" s="257" t="s">
        <v>1757</v>
      </c>
      <c r="O28" s="565">
        <v>1</v>
      </c>
      <c r="P28" s="1041" t="s">
        <v>1679</v>
      </c>
      <c r="Q28" s="375" t="s">
        <v>1758</v>
      </c>
      <c r="R28" s="410" t="s">
        <v>2</v>
      </c>
    </row>
    <row r="29" spans="1:19" ht="409.6" customHeight="1" outlineLevel="1" thickBot="1" x14ac:dyDescent="0.3">
      <c r="A29" s="254"/>
      <c r="B29" s="256"/>
      <c r="C29" s="254"/>
      <c r="D29" s="436"/>
      <c r="E29" s="416" t="s">
        <v>1759</v>
      </c>
      <c r="F29" s="416" t="s">
        <v>1760</v>
      </c>
      <c r="G29" s="418" t="s">
        <v>1761</v>
      </c>
      <c r="H29" s="305" t="s">
        <v>97</v>
      </c>
      <c r="I29" s="542" t="s">
        <v>1762</v>
      </c>
      <c r="J29" s="518">
        <v>43752</v>
      </c>
      <c r="K29" s="518">
        <v>43830</v>
      </c>
      <c r="L29" s="687">
        <v>43915</v>
      </c>
      <c r="M29" s="545" t="s">
        <v>1702</v>
      </c>
      <c r="N29" s="284" t="s">
        <v>1763</v>
      </c>
      <c r="O29" s="520">
        <v>1</v>
      </c>
      <c r="P29" s="347" t="s">
        <v>1679</v>
      </c>
      <c r="Q29" s="333" t="s">
        <v>1758</v>
      </c>
      <c r="R29" s="410"/>
    </row>
    <row r="30" spans="1:19" s="526" customFormat="1" thickBot="1" x14ac:dyDescent="0.3">
      <c r="A30" s="273"/>
      <c r="B30" s="274"/>
      <c r="C30" s="274"/>
      <c r="D30" s="274"/>
      <c r="E30" s="274"/>
      <c r="F30" s="274"/>
      <c r="G30" s="274"/>
      <c r="H30" s="274"/>
      <c r="I30" s="274"/>
      <c r="J30" s="274"/>
      <c r="K30" s="274"/>
      <c r="L30" s="274"/>
      <c r="M30" s="274"/>
      <c r="N30" s="274"/>
      <c r="O30" s="274"/>
      <c r="P30" s="274"/>
      <c r="Q30" s="274"/>
      <c r="R30" s="275"/>
    </row>
    <row r="31" spans="1:19" ht="120" outlineLevel="1" x14ac:dyDescent="0.25">
      <c r="A31" s="254" t="s">
        <v>45</v>
      </c>
      <c r="B31" s="256" t="s">
        <v>1682</v>
      </c>
      <c r="C31" s="254">
        <v>5</v>
      </c>
      <c r="D31" s="436" t="s">
        <v>1764</v>
      </c>
      <c r="E31" s="429" t="s">
        <v>1765</v>
      </c>
      <c r="F31" s="429" t="s">
        <v>1766</v>
      </c>
      <c r="G31" s="262" t="s">
        <v>1767</v>
      </c>
      <c r="H31" s="259" t="s">
        <v>97</v>
      </c>
      <c r="I31" s="258" t="s">
        <v>1768</v>
      </c>
      <c r="J31" s="554">
        <v>43759</v>
      </c>
      <c r="K31" s="554">
        <v>43830</v>
      </c>
      <c r="L31" s="1064">
        <v>44056</v>
      </c>
      <c r="M31" s="1065" t="s">
        <v>528</v>
      </c>
      <c r="N31" s="1065" t="s">
        <v>1769</v>
      </c>
      <c r="O31" s="565">
        <v>1</v>
      </c>
      <c r="P31" s="1041" t="s">
        <v>1679</v>
      </c>
      <c r="Q31" s="1065" t="s">
        <v>1770</v>
      </c>
      <c r="R31" s="410" t="s">
        <v>2</v>
      </c>
    </row>
    <row r="32" spans="1:19" ht="409.5" outlineLevel="1" x14ac:dyDescent="0.25">
      <c r="A32" s="254"/>
      <c r="B32" s="256"/>
      <c r="C32" s="254"/>
      <c r="D32" s="436"/>
      <c r="E32" s="402" t="s">
        <v>1771</v>
      </c>
      <c r="F32" s="402" t="s">
        <v>1772</v>
      </c>
      <c r="G32" s="270" t="s">
        <v>1767</v>
      </c>
      <c r="H32" s="302" t="s">
        <v>97</v>
      </c>
      <c r="I32" s="301" t="s">
        <v>1768</v>
      </c>
      <c r="J32" s="567">
        <v>43759</v>
      </c>
      <c r="K32" s="567">
        <v>43830</v>
      </c>
      <c r="L32" s="281">
        <v>44056</v>
      </c>
      <c r="M32" s="279" t="s">
        <v>528</v>
      </c>
      <c r="N32" s="326" t="s">
        <v>1773</v>
      </c>
      <c r="O32" s="537">
        <v>1</v>
      </c>
      <c r="P32" s="328" t="s">
        <v>1679</v>
      </c>
      <c r="Q32" s="279" t="s">
        <v>1770</v>
      </c>
      <c r="R32" s="410"/>
    </row>
    <row r="33" spans="1:18" ht="120.75" outlineLevel="1" thickBot="1" x14ac:dyDescent="0.3">
      <c r="A33" s="267"/>
      <c r="B33" s="269"/>
      <c r="C33" s="267"/>
      <c r="D33" s="1066"/>
      <c r="E33" s="402" t="s">
        <v>1774</v>
      </c>
      <c r="F33" s="402" t="s">
        <v>1775</v>
      </c>
      <c r="G33" s="270" t="s">
        <v>1776</v>
      </c>
      <c r="H33" s="302" t="s">
        <v>97</v>
      </c>
      <c r="I33" s="301" t="s">
        <v>1777</v>
      </c>
      <c r="J33" s="567">
        <v>43759</v>
      </c>
      <c r="K33" s="567">
        <v>43830</v>
      </c>
      <c r="L33" s="281">
        <v>44056</v>
      </c>
      <c r="M33" s="279" t="s">
        <v>528</v>
      </c>
      <c r="N33" s="326" t="s">
        <v>1778</v>
      </c>
      <c r="O33" s="537">
        <v>1</v>
      </c>
      <c r="P33" s="328" t="s">
        <v>1679</v>
      </c>
      <c r="Q33" s="279" t="s">
        <v>1770</v>
      </c>
      <c r="R33" s="426"/>
    </row>
    <row r="34" spans="1:18" s="526" customFormat="1" thickBot="1" x14ac:dyDescent="0.3">
      <c r="A34" s="292"/>
      <c r="B34" s="293"/>
      <c r="C34" s="293"/>
      <c r="D34" s="293"/>
      <c r="E34" s="293"/>
      <c r="F34" s="293"/>
      <c r="G34" s="293"/>
      <c r="H34" s="293"/>
      <c r="I34" s="293"/>
      <c r="J34" s="293"/>
      <c r="K34" s="293"/>
      <c r="L34" s="293"/>
      <c r="M34" s="293"/>
      <c r="N34" s="293"/>
      <c r="O34" s="293"/>
      <c r="P34" s="293"/>
      <c r="Q34" s="293"/>
      <c r="R34" s="294"/>
    </row>
    <row r="35" spans="1:18" s="1070" customFormat="1" ht="36.75" customHeight="1" thickBot="1" x14ac:dyDescent="0.3">
      <c r="A35" s="1067" t="s">
        <v>1779</v>
      </c>
      <c r="B35" s="1068"/>
      <c r="C35" s="1068"/>
      <c r="D35" s="1068"/>
      <c r="E35" s="1068"/>
      <c r="F35" s="1068"/>
      <c r="G35" s="1068"/>
      <c r="H35" s="1068"/>
      <c r="I35" s="1068"/>
      <c r="J35" s="1068"/>
      <c r="K35" s="1068"/>
      <c r="L35" s="1068"/>
      <c r="M35" s="1068"/>
      <c r="N35" s="1068"/>
      <c r="O35" s="1068"/>
      <c r="P35" s="1068"/>
      <c r="Q35" s="1068"/>
      <c r="R35" s="1069"/>
    </row>
    <row r="36" spans="1:18" ht="313.5" customHeight="1" thickBot="1" x14ac:dyDescent="0.3">
      <c r="A36" s="1071" t="s">
        <v>46</v>
      </c>
      <c r="B36" s="516" t="s">
        <v>1682</v>
      </c>
      <c r="C36" s="516">
        <v>1</v>
      </c>
      <c r="D36" s="550" t="s">
        <v>1780</v>
      </c>
      <c r="E36" s="550" t="s">
        <v>1781</v>
      </c>
      <c r="F36" s="550" t="s">
        <v>1782</v>
      </c>
      <c r="G36" s="516" t="s">
        <v>1783</v>
      </c>
      <c r="H36" s="516" t="s">
        <v>945</v>
      </c>
      <c r="I36" s="516" t="s">
        <v>1733</v>
      </c>
      <c r="J36" s="914">
        <v>44835</v>
      </c>
      <c r="K36" s="914">
        <v>45107</v>
      </c>
      <c r="L36" s="1018" t="s">
        <v>1784</v>
      </c>
      <c r="M36" s="1057" t="s">
        <v>1785</v>
      </c>
      <c r="N36" s="1072" t="s">
        <v>1786</v>
      </c>
      <c r="O36" s="1073">
        <v>1</v>
      </c>
      <c r="P36" s="1059" t="s">
        <v>200</v>
      </c>
      <c r="Q36" s="550" t="s">
        <v>1787</v>
      </c>
      <c r="R36" s="1055" t="s">
        <v>1</v>
      </c>
    </row>
    <row r="37" spans="1:18" ht="22.5" customHeight="1" thickBot="1" x14ac:dyDescent="0.3">
      <c r="A37" s="273"/>
      <c r="B37" s="274"/>
      <c r="C37" s="274"/>
      <c r="D37" s="274"/>
      <c r="E37" s="274"/>
      <c r="F37" s="274"/>
      <c r="G37" s="274"/>
      <c r="H37" s="274"/>
      <c r="I37" s="274"/>
      <c r="J37" s="274"/>
      <c r="K37" s="274"/>
      <c r="L37" s="274"/>
      <c r="M37" s="274"/>
      <c r="N37" s="274"/>
      <c r="O37" s="274"/>
      <c r="P37" s="274"/>
      <c r="Q37" s="274"/>
      <c r="R37" s="275"/>
    </row>
    <row r="38" spans="1:18" ht="309" customHeight="1" thickBot="1" x14ac:dyDescent="0.3">
      <c r="A38" s="1071" t="s">
        <v>46</v>
      </c>
      <c r="B38" s="516" t="s">
        <v>1682</v>
      </c>
      <c r="C38" s="516">
        <v>2</v>
      </c>
      <c r="D38" s="516" t="s">
        <v>1788</v>
      </c>
      <c r="E38" s="550" t="s">
        <v>1789</v>
      </c>
      <c r="F38" s="550" t="s">
        <v>1790</v>
      </c>
      <c r="G38" s="550" t="s">
        <v>1791</v>
      </c>
      <c r="H38" s="516" t="s">
        <v>945</v>
      </c>
      <c r="I38" s="516" t="s">
        <v>1792</v>
      </c>
      <c r="J38" s="1018">
        <v>44958</v>
      </c>
      <c r="K38" s="1018">
        <v>45230</v>
      </c>
      <c r="L38" s="1018" t="s">
        <v>1793</v>
      </c>
      <c r="M38" s="1057" t="s">
        <v>1735</v>
      </c>
      <c r="N38" s="1061" t="s">
        <v>1794</v>
      </c>
      <c r="O38" s="1073">
        <v>1</v>
      </c>
      <c r="P38" s="1074" t="s">
        <v>102</v>
      </c>
      <c r="Q38" s="550" t="s">
        <v>1795</v>
      </c>
      <c r="R38" s="1055" t="s">
        <v>2</v>
      </c>
    </row>
    <row r="39" spans="1:18" ht="18.95" customHeight="1" thickBot="1" x14ac:dyDescent="0.3">
      <c r="A39" s="273"/>
      <c r="B39" s="274"/>
      <c r="C39" s="274"/>
      <c r="D39" s="274"/>
      <c r="E39" s="274"/>
      <c r="F39" s="274"/>
      <c r="G39" s="274"/>
      <c r="H39" s="274"/>
      <c r="I39" s="274"/>
      <c r="J39" s="274"/>
      <c r="K39" s="274"/>
      <c r="L39" s="274"/>
      <c r="M39" s="274"/>
      <c r="N39" s="274"/>
      <c r="O39" s="274"/>
      <c r="P39" s="274"/>
      <c r="Q39" s="274"/>
      <c r="R39" s="275"/>
    </row>
    <row r="40" spans="1:18" ht="169.5" customHeight="1" x14ac:dyDescent="0.25">
      <c r="A40" s="1075" t="s">
        <v>46</v>
      </c>
      <c r="B40" s="268" t="s">
        <v>1682</v>
      </c>
      <c r="C40" s="267">
        <v>3</v>
      </c>
      <c r="D40" s="256" t="s">
        <v>1796</v>
      </c>
      <c r="E40" s="256" t="s">
        <v>1797</v>
      </c>
      <c r="F40" s="258" t="s">
        <v>1798</v>
      </c>
      <c r="G40" s="258" t="s">
        <v>1799</v>
      </c>
      <c r="H40" s="596" t="s">
        <v>945</v>
      </c>
      <c r="I40" s="268" t="s">
        <v>1800</v>
      </c>
      <c r="J40" s="261" t="s">
        <v>1801</v>
      </c>
      <c r="K40" s="261">
        <v>45230</v>
      </c>
      <c r="L40" s="261" t="s">
        <v>1802</v>
      </c>
      <c r="M40" s="1076" t="s">
        <v>1735</v>
      </c>
      <c r="N40" s="257" t="s">
        <v>1803</v>
      </c>
      <c r="O40" s="693">
        <v>1</v>
      </c>
      <c r="P40" s="1077" t="s">
        <v>200</v>
      </c>
      <c r="Q40" s="258" t="s">
        <v>1804</v>
      </c>
      <c r="R40" s="410" t="s">
        <v>1</v>
      </c>
    </row>
    <row r="41" spans="1:18" ht="179.45" customHeight="1" x14ac:dyDescent="0.25">
      <c r="A41" s="1078"/>
      <c r="B41" s="451"/>
      <c r="C41" s="276"/>
      <c r="D41" s="256"/>
      <c r="E41" s="269"/>
      <c r="F41" s="301" t="s">
        <v>1805</v>
      </c>
      <c r="G41" s="301" t="s">
        <v>1806</v>
      </c>
      <c r="H41" s="453" t="s">
        <v>1807</v>
      </c>
      <c r="I41" s="451"/>
      <c r="J41" s="283">
        <v>44927</v>
      </c>
      <c r="K41" s="283">
        <v>45230</v>
      </c>
      <c r="L41" s="261" t="s">
        <v>1802</v>
      </c>
      <c r="M41" s="1076" t="s">
        <v>1735</v>
      </c>
      <c r="N41" s="326" t="s">
        <v>1808</v>
      </c>
      <c r="O41" s="291">
        <v>0</v>
      </c>
      <c r="P41" s="1079" t="s">
        <v>202</v>
      </c>
      <c r="Q41" s="301" t="s">
        <v>1809</v>
      </c>
      <c r="R41" s="410"/>
    </row>
    <row r="42" spans="1:18" ht="222.75" customHeight="1" thickBot="1" x14ac:dyDescent="0.3">
      <c r="A42" s="1080"/>
      <c r="B42" s="299"/>
      <c r="C42" s="298"/>
      <c r="D42" s="256"/>
      <c r="E42" s="542" t="s">
        <v>1810</v>
      </c>
      <c r="F42" s="542" t="s">
        <v>1811</v>
      </c>
      <c r="G42" s="542" t="s">
        <v>1812</v>
      </c>
      <c r="H42" s="306" t="s">
        <v>1807</v>
      </c>
      <c r="I42" s="299"/>
      <c r="J42" s="931">
        <v>44835</v>
      </c>
      <c r="K42" s="931">
        <v>45107</v>
      </c>
      <c r="L42" s="931" t="s">
        <v>1813</v>
      </c>
      <c r="M42" s="1076" t="s">
        <v>1785</v>
      </c>
      <c r="N42" s="284" t="s">
        <v>1814</v>
      </c>
      <c r="O42" s="688">
        <v>1</v>
      </c>
      <c r="P42" s="1077" t="s">
        <v>200</v>
      </c>
      <c r="Q42" s="542" t="s">
        <v>1815</v>
      </c>
      <c r="R42" s="410"/>
    </row>
    <row r="43" spans="1:18" ht="20.100000000000001" customHeight="1" thickBot="1" x14ac:dyDescent="0.3">
      <c r="A43" s="273"/>
      <c r="B43" s="274"/>
      <c r="C43" s="274"/>
      <c r="D43" s="274"/>
      <c r="E43" s="274"/>
      <c r="F43" s="274"/>
      <c r="G43" s="274"/>
      <c r="H43" s="274"/>
      <c r="I43" s="274"/>
      <c r="J43" s="274"/>
      <c r="K43" s="274"/>
      <c r="L43" s="274"/>
      <c r="M43" s="274"/>
      <c r="N43" s="274"/>
      <c r="O43" s="274"/>
      <c r="P43" s="274"/>
      <c r="Q43" s="274"/>
      <c r="R43" s="275"/>
    </row>
    <row r="44" spans="1:18" ht="231.6" customHeight="1" x14ac:dyDescent="0.25">
      <c r="A44" s="1075" t="s">
        <v>46</v>
      </c>
      <c r="B44" s="268" t="s">
        <v>1682</v>
      </c>
      <c r="C44" s="267">
        <v>4</v>
      </c>
      <c r="D44" s="269" t="s">
        <v>1816</v>
      </c>
      <c r="E44" s="256" t="s">
        <v>1739</v>
      </c>
      <c r="F44" s="258" t="s">
        <v>1817</v>
      </c>
      <c r="G44" s="596" t="s">
        <v>1818</v>
      </c>
      <c r="H44" s="596" t="s">
        <v>945</v>
      </c>
      <c r="I44" s="258" t="s">
        <v>1733</v>
      </c>
      <c r="J44" s="596" t="s">
        <v>1819</v>
      </c>
      <c r="K44" s="802">
        <v>45107</v>
      </c>
      <c r="L44" s="931" t="s">
        <v>1820</v>
      </c>
      <c r="M44" s="1081" t="s">
        <v>1821</v>
      </c>
      <c r="N44" s="1082" t="s">
        <v>1822</v>
      </c>
      <c r="O44" s="1044">
        <v>1</v>
      </c>
      <c r="P44" s="1077" t="s">
        <v>102</v>
      </c>
      <c r="Q44" s="378" t="s">
        <v>1823</v>
      </c>
      <c r="R44" s="410" t="s">
        <v>2</v>
      </c>
    </row>
    <row r="45" spans="1:18" ht="408.75" customHeight="1" thickBot="1" x14ac:dyDescent="0.3">
      <c r="A45" s="1080"/>
      <c r="B45" s="299"/>
      <c r="C45" s="298"/>
      <c r="D45" s="300"/>
      <c r="E45" s="256"/>
      <c r="F45" s="542" t="s">
        <v>1824</v>
      </c>
      <c r="G45" s="306" t="s">
        <v>1825</v>
      </c>
      <c r="H45" s="306" t="s">
        <v>945</v>
      </c>
      <c r="I45" s="542" t="s">
        <v>1733</v>
      </c>
      <c r="J45" s="760">
        <v>44835</v>
      </c>
      <c r="K45" s="760">
        <v>45350</v>
      </c>
      <c r="L45" s="931" t="s">
        <v>1820</v>
      </c>
      <c r="M45" s="1081" t="s">
        <v>1821</v>
      </c>
      <c r="N45" s="1083" t="s">
        <v>1826</v>
      </c>
      <c r="O45" s="520">
        <v>1</v>
      </c>
      <c r="P45" s="1077" t="s">
        <v>102</v>
      </c>
      <c r="Q45" s="382"/>
      <c r="R45" s="410"/>
    </row>
    <row r="46" spans="1:18" ht="24" customHeight="1" thickBot="1" x14ac:dyDescent="0.3">
      <c r="A46" s="273"/>
      <c r="B46" s="274"/>
      <c r="C46" s="274"/>
      <c r="D46" s="274"/>
      <c r="E46" s="274"/>
      <c r="F46" s="274"/>
      <c r="G46" s="274"/>
      <c r="H46" s="274"/>
      <c r="I46" s="274"/>
      <c r="J46" s="274"/>
      <c r="K46" s="274"/>
      <c r="L46" s="274"/>
      <c r="M46" s="274"/>
      <c r="N46" s="274"/>
      <c r="O46" s="274"/>
      <c r="P46" s="274"/>
      <c r="Q46" s="274"/>
      <c r="R46" s="275"/>
    </row>
    <row r="47" spans="1:18" ht="408.75" customHeight="1" thickBot="1" x14ac:dyDescent="0.3">
      <c r="A47" s="1071" t="s">
        <v>46</v>
      </c>
      <c r="B47" s="516" t="s">
        <v>1682</v>
      </c>
      <c r="C47" s="551">
        <v>5</v>
      </c>
      <c r="D47" s="550" t="s">
        <v>1827</v>
      </c>
      <c r="E47" s="550" t="s">
        <v>1828</v>
      </c>
      <c r="F47" s="550" t="s">
        <v>1829</v>
      </c>
      <c r="G47" s="516" t="s">
        <v>1812</v>
      </c>
      <c r="H47" s="516" t="s">
        <v>945</v>
      </c>
      <c r="I47" s="550" t="s">
        <v>1733</v>
      </c>
      <c r="J47" s="914">
        <v>44835</v>
      </c>
      <c r="K47" s="914">
        <v>45107</v>
      </c>
      <c r="L47" s="1018" t="s">
        <v>1830</v>
      </c>
      <c r="M47" s="604" t="s">
        <v>1821</v>
      </c>
      <c r="N47" s="284" t="s">
        <v>1831</v>
      </c>
      <c r="O47" s="688">
        <v>1</v>
      </c>
      <c r="P47" s="1059" t="s">
        <v>102</v>
      </c>
      <c r="Q47" s="1019" t="s">
        <v>1737</v>
      </c>
      <c r="R47" s="1055" t="s">
        <v>2</v>
      </c>
    </row>
    <row r="48" spans="1:18" ht="17.45" customHeight="1" thickBot="1" x14ac:dyDescent="0.3">
      <c r="A48" s="273"/>
      <c r="B48" s="274"/>
      <c r="C48" s="274"/>
      <c r="D48" s="274"/>
      <c r="E48" s="274"/>
      <c r="F48" s="274"/>
      <c r="G48" s="274"/>
      <c r="H48" s="274"/>
      <c r="I48" s="274"/>
      <c r="J48" s="274"/>
      <c r="K48" s="274"/>
      <c r="L48" s="274"/>
      <c r="M48" s="274"/>
      <c r="N48" s="274"/>
      <c r="O48" s="274"/>
      <c r="P48" s="274"/>
      <c r="Q48" s="274"/>
      <c r="R48" s="275"/>
    </row>
    <row r="49" spans="1:18" ht="408.75" customHeight="1" thickBot="1" x14ac:dyDescent="0.3">
      <c r="A49" s="1071" t="s">
        <v>46</v>
      </c>
      <c r="B49" s="516" t="s">
        <v>1682</v>
      </c>
      <c r="C49" s="551">
        <v>6</v>
      </c>
      <c r="D49" s="550" t="s">
        <v>1832</v>
      </c>
      <c r="E49" s="550" t="s">
        <v>1789</v>
      </c>
      <c r="F49" s="550" t="s">
        <v>1833</v>
      </c>
      <c r="G49" s="516" t="s">
        <v>1791</v>
      </c>
      <c r="H49" s="516" t="s">
        <v>945</v>
      </c>
      <c r="I49" s="550" t="s">
        <v>1792</v>
      </c>
      <c r="J49" s="1018">
        <v>44958</v>
      </c>
      <c r="K49" s="1018">
        <v>45230</v>
      </c>
      <c r="L49" s="931" t="s">
        <v>1834</v>
      </c>
      <c r="M49" s="1081" t="s">
        <v>1821</v>
      </c>
      <c r="N49" s="1054" t="s">
        <v>1835</v>
      </c>
      <c r="O49" s="1084">
        <v>1</v>
      </c>
      <c r="P49" s="1077" t="s">
        <v>102</v>
      </c>
      <c r="Q49" s="550" t="s">
        <v>1836</v>
      </c>
      <c r="R49" s="1055" t="s">
        <v>2</v>
      </c>
    </row>
    <row r="50" spans="1:18" ht="16.5" customHeight="1" thickBot="1" x14ac:dyDescent="0.3">
      <c r="A50" s="273"/>
      <c r="B50" s="274"/>
      <c r="C50" s="274"/>
      <c r="D50" s="274"/>
      <c r="E50" s="274"/>
      <c r="F50" s="274"/>
      <c r="G50" s="274"/>
      <c r="H50" s="274"/>
      <c r="I50" s="274"/>
      <c r="J50" s="274"/>
      <c r="K50" s="274"/>
      <c r="L50" s="274"/>
      <c r="M50" s="274"/>
      <c r="N50" s="274"/>
      <c r="O50" s="274"/>
      <c r="P50" s="274"/>
      <c r="Q50" s="274"/>
      <c r="R50" s="275"/>
    </row>
    <row r="51" spans="1:18" ht="279.60000000000002" customHeight="1" x14ac:dyDescent="0.25">
      <c r="A51" s="1075" t="s">
        <v>46</v>
      </c>
      <c r="B51" s="268" t="s">
        <v>1682</v>
      </c>
      <c r="C51" s="267">
        <v>7</v>
      </c>
      <c r="D51" s="1085" t="s">
        <v>1837</v>
      </c>
      <c r="E51" s="256" t="s">
        <v>1838</v>
      </c>
      <c r="F51" s="258" t="s">
        <v>1839</v>
      </c>
      <c r="G51" s="258" t="s">
        <v>1840</v>
      </c>
      <c r="H51" s="596" t="s">
        <v>210</v>
      </c>
      <c r="I51" s="596" t="s">
        <v>1792</v>
      </c>
      <c r="J51" s="261">
        <v>44927</v>
      </c>
      <c r="K51" s="261">
        <v>45199</v>
      </c>
      <c r="L51" s="931" t="s">
        <v>1841</v>
      </c>
      <c r="M51" s="1081" t="s">
        <v>1821</v>
      </c>
      <c r="N51" s="1082" t="s">
        <v>1842</v>
      </c>
      <c r="O51" s="693">
        <v>1</v>
      </c>
      <c r="P51" s="1077" t="s">
        <v>102</v>
      </c>
      <c r="Q51" s="378" t="s">
        <v>1843</v>
      </c>
      <c r="R51" s="410" t="s">
        <v>2</v>
      </c>
    </row>
    <row r="52" spans="1:18" ht="190.5" customHeight="1" thickBot="1" x14ac:dyDescent="0.3">
      <c r="A52" s="1080"/>
      <c r="B52" s="299"/>
      <c r="C52" s="298"/>
      <c r="D52" s="1085"/>
      <c r="E52" s="256"/>
      <c r="F52" s="542" t="s">
        <v>1844</v>
      </c>
      <c r="G52" s="542" t="s">
        <v>1845</v>
      </c>
      <c r="H52" s="306" t="s">
        <v>210</v>
      </c>
      <c r="I52" s="306" t="s">
        <v>1792</v>
      </c>
      <c r="J52" s="931">
        <v>44927</v>
      </c>
      <c r="K52" s="931">
        <v>45337</v>
      </c>
      <c r="L52" s="931" t="s">
        <v>1841</v>
      </c>
      <c r="M52" s="1081" t="s">
        <v>1821</v>
      </c>
      <c r="N52" s="1083" t="s">
        <v>1846</v>
      </c>
      <c r="O52" s="688">
        <v>1</v>
      </c>
      <c r="P52" s="1077" t="s">
        <v>102</v>
      </c>
      <c r="Q52" s="382"/>
      <c r="R52" s="410"/>
    </row>
    <row r="53" spans="1:18" ht="18.600000000000001" customHeight="1" thickBot="1" x14ac:dyDescent="0.3">
      <c r="A53" s="292"/>
      <c r="B53" s="293"/>
      <c r="C53" s="293"/>
      <c r="D53" s="293"/>
      <c r="E53" s="293"/>
      <c r="F53" s="293"/>
      <c r="G53" s="293"/>
      <c r="H53" s="293"/>
      <c r="I53" s="293"/>
      <c r="J53" s="293"/>
      <c r="K53" s="293"/>
      <c r="L53" s="293"/>
      <c r="M53" s="293"/>
      <c r="N53" s="293"/>
      <c r="O53" s="293"/>
      <c r="P53" s="293"/>
      <c r="Q53" s="293"/>
      <c r="R53" s="294"/>
    </row>
    <row r="54" spans="1:18" ht="33.75" customHeight="1" thickBot="1" x14ac:dyDescent="0.3">
      <c r="A54" s="295" t="s">
        <v>1847</v>
      </c>
      <c r="B54" s="296"/>
      <c r="C54" s="296"/>
      <c r="D54" s="296"/>
      <c r="E54" s="296"/>
      <c r="F54" s="296"/>
      <c r="G54" s="296"/>
      <c r="H54" s="296"/>
      <c r="I54" s="296"/>
      <c r="J54" s="296"/>
      <c r="K54" s="296"/>
      <c r="L54" s="296"/>
      <c r="M54" s="296"/>
      <c r="N54" s="296"/>
      <c r="O54" s="296"/>
      <c r="P54" s="296"/>
      <c r="Q54" s="296"/>
      <c r="R54" s="297"/>
    </row>
    <row r="55" spans="1:18" ht="391.5" customHeight="1" thickBot="1" x14ac:dyDescent="0.3">
      <c r="A55" s="1071" t="s">
        <v>47</v>
      </c>
      <c r="B55" s="516" t="s">
        <v>1682</v>
      </c>
      <c r="C55" s="551">
        <v>1</v>
      </c>
      <c r="D55" s="550" t="s">
        <v>1848</v>
      </c>
      <c r="E55" s="550" t="s">
        <v>1781</v>
      </c>
      <c r="F55" s="550" t="s">
        <v>1849</v>
      </c>
      <c r="G55" s="516" t="s">
        <v>1783</v>
      </c>
      <c r="H55" s="516" t="s">
        <v>945</v>
      </c>
      <c r="I55" s="516" t="s">
        <v>1792</v>
      </c>
      <c r="J55" s="1018">
        <v>44835</v>
      </c>
      <c r="K55" s="1018">
        <v>45107</v>
      </c>
      <c r="L55" s="931" t="s">
        <v>1841</v>
      </c>
      <c r="M55" s="1081" t="s">
        <v>1821</v>
      </c>
      <c r="N55" s="284" t="s">
        <v>1850</v>
      </c>
      <c r="O55" s="688">
        <v>1</v>
      </c>
      <c r="P55" s="1077" t="s">
        <v>102</v>
      </c>
      <c r="Q55" s="1019" t="s">
        <v>1851</v>
      </c>
      <c r="R55" s="1055" t="s">
        <v>2</v>
      </c>
    </row>
    <row r="56" spans="1:18" ht="18" customHeight="1" thickBot="1" x14ac:dyDescent="0.3">
      <c r="A56" s="273"/>
      <c r="B56" s="274"/>
      <c r="C56" s="274"/>
      <c r="D56" s="274"/>
      <c r="E56" s="274"/>
      <c r="F56" s="274"/>
      <c r="G56" s="274"/>
      <c r="H56" s="274"/>
      <c r="I56" s="274"/>
      <c r="J56" s="274"/>
      <c r="K56" s="274"/>
      <c r="L56" s="274"/>
      <c r="M56" s="274"/>
      <c r="N56" s="274"/>
      <c r="O56" s="274"/>
      <c r="P56" s="274"/>
      <c r="Q56" s="274"/>
      <c r="R56" s="275"/>
    </row>
    <row r="57" spans="1:18" ht="409.6" customHeight="1" thickBot="1" x14ac:dyDescent="0.3">
      <c r="A57" s="1071" t="s">
        <v>47</v>
      </c>
      <c r="B57" s="516" t="s">
        <v>1682</v>
      </c>
      <c r="C57" s="551">
        <v>2</v>
      </c>
      <c r="D57" s="550" t="s">
        <v>1852</v>
      </c>
      <c r="E57" s="550" t="s">
        <v>1781</v>
      </c>
      <c r="F57" s="550" t="s">
        <v>1853</v>
      </c>
      <c r="G57" s="550" t="s">
        <v>1854</v>
      </c>
      <c r="H57" s="1086" t="s">
        <v>945</v>
      </c>
      <c r="I57" s="516" t="s">
        <v>1792</v>
      </c>
      <c r="J57" s="1018">
        <v>44835</v>
      </c>
      <c r="K57" s="1018">
        <v>45107</v>
      </c>
      <c r="L57" s="931" t="s">
        <v>1834</v>
      </c>
      <c r="M57" s="1081" t="s">
        <v>1821</v>
      </c>
      <c r="N57" s="257" t="s">
        <v>1855</v>
      </c>
      <c r="O57" s="1044">
        <v>1</v>
      </c>
      <c r="P57" s="1077" t="s">
        <v>102</v>
      </c>
      <c r="Q57" s="257" t="s">
        <v>1856</v>
      </c>
      <c r="R57" s="1055" t="s">
        <v>2</v>
      </c>
    </row>
    <row r="58" spans="1:18" ht="16.5" customHeight="1" thickBot="1" x14ac:dyDescent="0.3">
      <c r="A58" s="273"/>
      <c r="B58" s="274"/>
      <c r="C58" s="274"/>
      <c r="D58" s="274"/>
      <c r="E58" s="274"/>
      <c r="F58" s="274"/>
      <c r="G58" s="274"/>
      <c r="H58" s="274"/>
      <c r="I58" s="274"/>
      <c r="J58" s="274"/>
      <c r="K58" s="274"/>
      <c r="L58" s="274"/>
      <c r="M58" s="274"/>
      <c r="N58" s="274"/>
      <c r="O58" s="274"/>
      <c r="P58" s="274"/>
      <c r="Q58" s="274"/>
      <c r="R58" s="275"/>
    </row>
    <row r="59" spans="1:18" ht="284.10000000000002" customHeight="1" thickBot="1" x14ac:dyDescent="0.3">
      <c r="A59" s="1071" t="s">
        <v>47</v>
      </c>
      <c r="B59" s="516" t="s">
        <v>1682</v>
      </c>
      <c r="C59" s="551">
        <v>3</v>
      </c>
      <c r="D59" s="550" t="s">
        <v>1857</v>
      </c>
      <c r="E59" s="550" t="s">
        <v>1745</v>
      </c>
      <c r="F59" s="550" t="s">
        <v>1858</v>
      </c>
      <c r="G59" s="516" t="s">
        <v>1747</v>
      </c>
      <c r="H59" s="516" t="s">
        <v>945</v>
      </c>
      <c r="I59" s="516" t="s">
        <v>1748</v>
      </c>
      <c r="J59" s="1018">
        <v>45413</v>
      </c>
      <c r="K59" s="1018">
        <v>45641</v>
      </c>
      <c r="L59" s="1018">
        <v>45486</v>
      </c>
      <c r="M59" s="1087" t="s">
        <v>1859</v>
      </c>
      <c r="N59" s="1054" t="s">
        <v>1860</v>
      </c>
      <c r="O59" s="1058">
        <v>0</v>
      </c>
      <c r="P59" s="1077" t="s">
        <v>199</v>
      </c>
      <c r="Q59" s="550" t="s">
        <v>1751</v>
      </c>
      <c r="R59" s="1055" t="s">
        <v>1</v>
      </c>
    </row>
    <row r="60" spans="1:18" ht="15" customHeight="1" thickBot="1" x14ac:dyDescent="0.3">
      <c r="A60" s="273"/>
      <c r="B60" s="274"/>
      <c r="C60" s="274"/>
      <c r="D60" s="274"/>
      <c r="E60" s="274"/>
      <c r="F60" s="274"/>
      <c r="G60" s="274"/>
      <c r="H60" s="274"/>
      <c r="I60" s="274"/>
      <c r="J60" s="274"/>
      <c r="K60" s="274"/>
      <c r="L60" s="274"/>
      <c r="M60" s="274"/>
      <c r="N60" s="274"/>
      <c r="O60" s="274"/>
      <c r="P60" s="274"/>
      <c r="Q60" s="274"/>
      <c r="R60" s="275"/>
    </row>
    <row r="61" spans="1:18" x14ac:dyDescent="0.25">
      <c r="A61" s="304"/>
      <c r="B61" s="304"/>
      <c r="C61" s="304"/>
      <c r="D61" s="1088"/>
      <c r="E61" s="1088"/>
      <c r="F61" s="304"/>
      <c r="G61" s="304"/>
      <c r="H61" s="304"/>
      <c r="I61" s="304"/>
      <c r="J61" s="304"/>
      <c r="K61" s="304"/>
      <c r="L61" s="304"/>
      <c r="M61" s="304"/>
      <c r="N61" s="1089"/>
      <c r="O61" s="304"/>
      <c r="P61" s="1090"/>
      <c r="Q61" s="304"/>
      <c r="R61" s="304"/>
    </row>
    <row r="62" spans="1:18" x14ac:dyDescent="0.25">
      <c r="A62" s="304"/>
      <c r="B62" s="304"/>
      <c r="C62" s="304"/>
      <c r="D62" s="1088"/>
      <c r="E62" s="1088"/>
      <c r="F62" s="304"/>
      <c r="G62" s="304"/>
      <c r="H62" s="304"/>
      <c r="I62" s="304"/>
      <c r="J62" s="304"/>
      <c r="K62" s="304"/>
      <c r="L62" s="304"/>
      <c r="M62" s="304"/>
      <c r="N62" s="1089"/>
      <c r="O62" s="304"/>
      <c r="P62" s="1090"/>
      <c r="Q62" s="304"/>
      <c r="R62" s="304"/>
    </row>
    <row r="63" spans="1:18" x14ac:dyDescent="0.25">
      <c r="A63" s="304"/>
      <c r="B63" s="304"/>
      <c r="C63" s="304"/>
      <c r="D63" s="1088"/>
      <c r="E63" s="1088"/>
      <c r="F63" s="304"/>
      <c r="G63" s="304"/>
      <c r="H63" s="304"/>
      <c r="I63" s="304"/>
      <c r="J63" s="304"/>
      <c r="K63" s="304"/>
      <c r="L63" s="304"/>
      <c r="M63" s="304"/>
      <c r="N63" s="1089"/>
      <c r="O63" s="304"/>
      <c r="P63" s="1090"/>
      <c r="Q63" s="304"/>
      <c r="R63" s="304"/>
    </row>
    <row r="64" spans="1:18" x14ac:dyDescent="0.25">
      <c r="A64" s="304"/>
      <c r="B64" s="304"/>
      <c r="C64" s="304"/>
      <c r="D64" s="1088"/>
      <c r="E64" s="1088"/>
      <c r="F64" s="304"/>
      <c r="G64" s="304"/>
      <c r="H64" s="304"/>
      <c r="I64" s="304"/>
      <c r="J64" s="304"/>
      <c r="K64" s="304"/>
      <c r="L64" s="304"/>
      <c r="M64" s="304"/>
      <c r="N64" s="1089"/>
      <c r="O64" s="304"/>
      <c r="P64" s="1090"/>
      <c r="Q64" s="304"/>
      <c r="R64" s="304"/>
    </row>
    <row r="65" spans="1:18" x14ac:dyDescent="0.25">
      <c r="A65" s="304"/>
      <c r="B65" s="304"/>
      <c r="C65" s="304"/>
      <c r="D65" s="1088"/>
      <c r="E65" s="1088"/>
      <c r="F65" s="304"/>
      <c r="G65" s="304"/>
      <c r="H65" s="304"/>
      <c r="I65" s="304"/>
      <c r="J65" s="304"/>
      <c r="K65" s="304"/>
      <c r="L65" s="304"/>
      <c r="M65" s="304"/>
      <c r="N65" s="1089"/>
      <c r="O65" s="304"/>
      <c r="P65" s="1090"/>
      <c r="Q65" s="304"/>
      <c r="R65" s="304"/>
    </row>
    <row r="80" spans="1:18" x14ac:dyDescent="0.25">
      <c r="A80" s="219" t="s">
        <v>263</v>
      </c>
      <c r="B80" s="219"/>
      <c r="C80" s="220"/>
      <c r="D80" s="219" t="s">
        <v>1861</v>
      </c>
      <c r="E80" s="219"/>
      <c r="F80" s="219" t="s">
        <v>1862</v>
      </c>
      <c r="G80" s="219"/>
      <c r="H80" s="219" t="s">
        <v>1863</v>
      </c>
      <c r="I80" s="219"/>
      <c r="J80" s="219" t="s">
        <v>1864</v>
      </c>
      <c r="K80" s="219"/>
    </row>
    <row r="81" spans="1:11" x14ac:dyDescent="0.25">
      <c r="A81" s="222" t="s">
        <v>199</v>
      </c>
      <c r="B81" s="223">
        <f>+COUNTIF($P$6:$P$69,"ABIERTA")</f>
        <v>2</v>
      </c>
      <c r="C81" s="220"/>
      <c r="D81" s="222" t="s">
        <v>199</v>
      </c>
      <c r="E81" s="223">
        <f>+COUNTIF($P$6:$P$19,"ABIERTA")</f>
        <v>0</v>
      </c>
      <c r="F81" s="222" t="s">
        <v>199</v>
      </c>
      <c r="G81" s="223">
        <f>+COUNTIF($P$22:$P$33,"ABIERTA")</f>
        <v>1</v>
      </c>
      <c r="H81" s="222" t="s">
        <v>199</v>
      </c>
      <c r="I81" s="223">
        <f>+COUNTIF($P$36:$P$52,"ABIERTA")</f>
        <v>0</v>
      </c>
      <c r="J81" s="222" t="s">
        <v>199</v>
      </c>
      <c r="K81" s="223">
        <f>+COUNTIF($P$55:$P$59,"ABIERTA")</f>
        <v>1</v>
      </c>
    </row>
    <row r="82" spans="1:11" x14ac:dyDescent="0.25">
      <c r="A82" s="222" t="s">
        <v>102</v>
      </c>
      <c r="B82" s="223">
        <f>+COUNTIF($P$6:$P$69,"CUMPLIDA - EFECTIVA")</f>
        <v>11</v>
      </c>
      <c r="C82" s="220"/>
      <c r="D82" s="222" t="s">
        <v>102</v>
      </c>
      <c r="E82" s="223">
        <f>+COUNTIF($P$6:$P$19,"CUMPLIDA - EFECTIVA ")</f>
        <v>10</v>
      </c>
      <c r="F82" s="222" t="s">
        <v>102</v>
      </c>
      <c r="G82" s="223">
        <f>+COUNTIF($P$22:$P$33,"CUMPLIDA - EFECTIVA ")</f>
        <v>5</v>
      </c>
      <c r="H82" s="222" t="s">
        <v>102</v>
      </c>
      <c r="I82" s="223">
        <f>+COUNTIF($P$36:$P$52,"CUMPLIDA - EFECTIVA")</f>
        <v>7</v>
      </c>
      <c r="J82" s="222" t="s">
        <v>102</v>
      </c>
      <c r="K82" s="223">
        <f>+COUNTIF($P$55:$P$59,"CUMPLIDA - EFECTIVA")</f>
        <v>2</v>
      </c>
    </row>
    <row r="83" spans="1:11" x14ac:dyDescent="0.25">
      <c r="A83" s="222" t="s">
        <v>200</v>
      </c>
      <c r="B83" s="223">
        <f>+COUNTIF($P$6:$P$69,"CUMPLIDA - PENDIENTE EFECTIVIDAD")</f>
        <v>0</v>
      </c>
      <c r="C83" s="220"/>
      <c r="D83" s="222" t="s">
        <v>200</v>
      </c>
      <c r="E83" s="223">
        <f>+COUNTIF($P$6:$P$19,"CUMPLIDA - PENDIENTE EFECTIVIDAD")</f>
        <v>0</v>
      </c>
      <c r="F83" s="222" t="s">
        <v>200</v>
      </c>
      <c r="G83" s="223">
        <f>+COUNTIF($P$22:$P$33,"CUMPLIDA - PENDIENTE EFECTIVIDAD")</f>
        <v>0</v>
      </c>
      <c r="H83" s="222" t="s">
        <v>200</v>
      </c>
      <c r="I83" s="223">
        <f>+COUNTIF($P$36:$P$52,"CUMPLIDA - PENDIENTE DE EFECTIVIDAD")</f>
        <v>3</v>
      </c>
      <c r="J83" s="222" t="s">
        <v>200</v>
      </c>
      <c r="K83" s="223">
        <f>+COUNTIF($P$55:$P$59,"CUMPLIDA - PENDIENTE EFECTIVIDAD")</f>
        <v>0</v>
      </c>
    </row>
    <row r="84" spans="1:11" x14ac:dyDescent="0.25">
      <c r="A84" s="222" t="s">
        <v>267</v>
      </c>
      <c r="B84" s="223">
        <f>+COUNTIF($P$6:$P$69,"CUMPLIDA - INEFECTIVA")</f>
        <v>0</v>
      </c>
      <c r="C84" s="220"/>
      <c r="D84" s="222" t="s">
        <v>267</v>
      </c>
      <c r="E84" s="223">
        <f>+COUNTIF($P$6:$P$19,"CUMPLIDA - INEFECTIVA")</f>
        <v>0</v>
      </c>
      <c r="F84" s="222" t="s">
        <v>267</v>
      </c>
      <c r="G84" s="223">
        <f>+COUNTIF($P$22:$P$33,"CUMPLIDA - INEFECTIVA")</f>
        <v>0</v>
      </c>
      <c r="H84" s="222" t="s">
        <v>267</v>
      </c>
      <c r="I84" s="223">
        <f>+COUNTIF($P$36:$P$52,"CUMPLIDA INEFECTIVA")</f>
        <v>0</v>
      </c>
      <c r="J84" s="222" t="s">
        <v>267</v>
      </c>
      <c r="K84" s="223">
        <f>+COUNTIF($P$55:$P$59,"CUMPLIDA - INEFECTIVA")</f>
        <v>0</v>
      </c>
    </row>
    <row r="85" spans="1:11" x14ac:dyDescent="0.25">
      <c r="A85" s="222" t="s">
        <v>202</v>
      </c>
      <c r="B85" s="223">
        <f>+COUNTIF($P$6:$P$69,"INCUMPLIDA - VENCIDA")</f>
        <v>1</v>
      </c>
      <c r="C85" s="220"/>
      <c r="D85" s="222" t="s">
        <v>202</v>
      </c>
      <c r="E85" s="223">
        <f>+COUNTIF($P$6:$P$19,"INCUMPLIDA - VENCIDA")</f>
        <v>0</v>
      </c>
      <c r="F85" s="222" t="s">
        <v>202</v>
      </c>
      <c r="G85" s="223">
        <f>+COUNTIF($P$22:$P$33,"INCUMPLIDA . VENCIDA")</f>
        <v>0</v>
      </c>
      <c r="H85" s="222" t="s">
        <v>202</v>
      </c>
      <c r="I85" s="223">
        <f>+COUNTIF($P$36:$P$52,"INCUMPLIDA - VENCIDA")</f>
        <v>1</v>
      </c>
      <c r="J85" s="222" t="s">
        <v>202</v>
      </c>
      <c r="K85" s="223">
        <f>+COUNTIF($P$55:$P$59,"INCUMPLIDA . VENCIDA")</f>
        <v>0</v>
      </c>
    </row>
    <row r="86" spans="1:11" x14ac:dyDescent="0.25">
      <c r="A86" s="222" t="s">
        <v>4</v>
      </c>
      <c r="B86" s="223">
        <f>+COUNTIF($P$6:$P$69,"INCALIFICABLE")</f>
        <v>0</v>
      </c>
      <c r="C86" s="220"/>
      <c r="D86" s="222" t="s">
        <v>4</v>
      </c>
      <c r="E86" s="223">
        <f>+COUNTIF($P$6:$P$19,"INCALIFICABLE")</f>
        <v>0</v>
      </c>
      <c r="F86" s="222" t="s">
        <v>4</v>
      </c>
      <c r="G86" s="223">
        <f>+COUNTIF($P$22:$P$33,"INCALIFICABLE")</f>
        <v>0</v>
      </c>
      <c r="H86" s="222" t="s">
        <v>4</v>
      </c>
      <c r="I86" s="223">
        <f>+COUNTIF($P$36:$P$52,"INCALIFICABLE")</f>
        <v>0</v>
      </c>
      <c r="J86" s="222" t="s">
        <v>4</v>
      </c>
      <c r="K86" s="223">
        <f>+COUNTIF($P$55:$P$59,"INCALIFICABLE")</f>
        <v>0</v>
      </c>
    </row>
    <row r="87" spans="1:11" x14ac:dyDescent="0.25">
      <c r="A87" s="224" t="s">
        <v>6</v>
      </c>
      <c r="B87" s="225">
        <v>39</v>
      </c>
      <c r="C87" s="220"/>
      <c r="D87" s="224" t="s">
        <v>6</v>
      </c>
      <c r="E87" s="225">
        <f>SUM(E81:E86)</f>
        <v>10</v>
      </c>
      <c r="F87" s="224" t="s">
        <v>6</v>
      </c>
      <c r="G87" s="225">
        <f>SUM(G81:G86)</f>
        <v>6</v>
      </c>
      <c r="H87" s="224" t="s">
        <v>6</v>
      </c>
      <c r="I87" s="225">
        <f>SUM(I81:I86)</f>
        <v>11</v>
      </c>
      <c r="J87" s="224" t="s">
        <v>6</v>
      </c>
      <c r="K87" s="225">
        <f>SUM(K81:K86)</f>
        <v>3</v>
      </c>
    </row>
    <row r="88" spans="1:11" x14ac:dyDescent="0.25">
      <c r="A88" s="220"/>
      <c r="B88" s="220"/>
      <c r="C88" s="220"/>
      <c r="D88" s="217"/>
      <c r="E88" s="217"/>
      <c r="F88" s="217"/>
      <c r="G88" s="466"/>
      <c r="H88" s="217"/>
      <c r="I88" s="466"/>
      <c r="J88" s="217"/>
      <c r="K88" s="466"/>
    </row>
    <row r="89" spans="1:11" x14ac:dyDescent="0.25">
      <c r="A89" s="219" t="s">
        <v>203</v>
      </c>
      <c r="B89" s="219"/>
      <c r="C89" s="220"/>
      <c r="D89" s="219" t="s">
        <v>268</v>
      </c>
      <c r="E89" s="219"/>
      <c r="F89" s="219" t="s">
        <v>268</v>
      </c>
      <c r="G89" s="219"/>
      <c r="H89" s="219" t="s">
        <v>268</v>
      </c>
      <c r="I89" s="219"/>
      <c r="J89" s="219" t="s">
        <v>268</v>
      </c>
      <c r="K89" s="219"/>
    </row>
    <row r="90" spans="1:11" x14ac:dyDescent="0.25">
      <c r="A90" s="223" t="s">
        <v>1</v>
      </c>
      <c r="B90" s="223">
        <f>+COUNTIF($R$6:$R$69,"ABIERTO")</f>
        <v>4</v>
      </c>
      <c r="C90" s="220"/>
      <c r="D90" s="733" t="s">
        <v>1</v>
      </c>
      <c r="E90" s="223">
        <f>+COUNTIF($R$6:$R$19,"ABIERTO")</f>
        <v>0</v>
      </c>
      <c r="F90" s="733" t="s">
        <v>1</v>
      </c>
      <c r="G90" s="223">
        <f>+COUNTIF($R$22:$R$33,"ABIERTO")</f>
        <v>1</v>
      </c>
      <c r="H90" s="733" t="s">
        <v>1</v>
      </c>
      <c r="I90" s="223">
        <f>+COUNTIF($R$36:$R$52,"ABIERTO")</f>
        <v>2</v>
      </c>
      <c r="J90" s="733" t="s">
        <v>1</v>
      </c>
      <c r="K90" s="223">
        <f>+COUNTIF($R$55:$R$59,"ABIERTO")</f>
        <v>1</v>
      </c>
    </row>
    <row r="91" spans="1:11" x14ac:dyDescent="0.25">
      <c r="A91" s="223" t="s">
        <v>2</v>
      </c>
      <c r="B91" s="223">
        <f>+COUNTIF($R$6:$R$69,"CERRADO")</f>
        <v>16</v>
      </c>
      <c r="C91" s="220"/>
      <c r="D91" s="733" t="s">
        <v>2</v>
      </c>
      <c r="E91" s="223">
        <f>+COUNTIF($R$6:$R19,"CERRADO")</f>
        <v>5</v>
      </c>
      <c r="F91" s="733" t="s">
        <v>2</v>
      </c>
      <c r="G91" s="223">
        <f>+COUNTIF($R$22:$R33,"CERRADO")</f>
        <v>4</v>
      </c>
      <c r="H91" s="733" t="s">
        <v>2</v>
      </c>
      <c r="I91" s="223">
        <f>+COUNTIF($R$36:$R52,"CERRADO")</f>
        <v>5</v>
      </c>
      <c r="J91" s="733" t="s">
        <v>2</v>
      </c>
      <c r="K91" s="223">
        <f>+COUNTIF($R$55:$R59,"CERRADO")</f>
        <v>2</v>
      </c>
    </row>
    <row r="92" spans="1:11" x14ac:dyDescent="0.25">
      <c r="A92" s="225" t="s">
        <v>6</v>
      </c>
      <c r="B92" s="225">
        <f>B90+B91</f>
        <v>20</v>
      </c>
      <c r="C92" s="220"/>
      <c r="D92" s="224" t="s">
        <v>6</v>
      </c>
      <c r="E92" s="225">
        <f>SUM(E90:E91)</f>
        <v>5</v>
      </c>
      <c r="F92" s="224" t="s">
        <v>6</v>
      </c>
      <c r="G92" s="225">
        <f>SUM(G90:G91)</f>
        <v>5</v>
      </c>
      <c r="H92" s="224" t="s">
        <v>6</v>
      </c>
      <c r="I92" s="225">
        <f>SUM(I90:I91)</f>
        <v>7</v>
      </c>
      <c r="J92" s="224" t="s">
        <v>6</v>
      </c>
      <c r="K92" s="225">
        <f>SUM(K90:K91)</f>
        <v>3</v>
      </c>
    </row>
  </sheetData>
  <dataConsolidate/>
  <mergeCells count="109">
    <mergeCell ref="A89:B89"/>
    <mergeCell ref="D89:E89"/>
    <mergeCell ref="F89:G89"/>
    <mergeCell ref="H89:I89"/>
    <mergeCell ref="J89:K89"/>
    <mergeCell ref="A53:R53"/>
    <mergeCell ref="A54:R54"/>
    <mergeCell ref="A56:R56"/>
    <mergeCell ref="A58:R58"/>
    <mergeCell ref="A60:R60"/>
    <mergeCell ref="A80:B80"/>
    <mergeCell ref="D80:E80"/>
    <mergeCell ref="F80:G80"/>
    <mergeCell ref="H80:I80"/>
    <mergeCell ref="J80:K80"/>
    <mergeCell ref="A46:R46"/>
    <mergeCell ref="A48:R48"/>
    <mergeCell ref="A50:R50"/>
    <mergeCell ref="A51:A52"/>
    <mergeCell ref="B51:B52"/>
    <mergeCell ref="C51:C52"/>
    <mergeCell ref="D51:D52"/>
    <mergeCell ref="E51:E52"/>
    <mergeCell ref="Q51:Q52"/>
    <mergeCell ref="R51:R52"/>
    <mergeCell ref="R40:R42"/>
    <mergeCell ref="A43:R43"/>
    <mergeCell ref="A44:A45"/>
    <mergeCell ref="B44:B45"/>
    <mergeCell ref="C44:C45"/>
    <mergeCell ref="D44:D45"/>
    <mergeCell ref="E44:E45"/>
    <mergeCell ref="Q44:Q45"/>
    <mergeCell ref="R44:R45"/>
    <mergeCell ref="A34:R34"/>
    <mergeCell ref="A35:R35"/>
    <mergeCell ref="A37:R37"/>
    <mergeCell ref="A39:R39"/>
    <mergeCell ref="A40:A42"/>
    <mergeCell ref="B40:B42"/>
    <mergeCell ref="C40:C42"/>
    <mergeCell ref="D40:D42"/>
    <mergeCell ref="E40:E41"/>
    <mergeCell ref="I40:I42"/>
    <mergeCell ref="A30:R30"/>
    <mergeCell ref="A31:A33"/>
    <mergeCell ref="B31:B33"/>
    <mergeCell ref="C31:C33"/>
    <mergeCell ref="D31:D33"/>
    <mergeCell ref="R31:R33"/>
    <mergeCell ref="A27:R27"/>
    <mergeCell ref="A28:A29"/>
    <mergeCell ref="B28:B29"/>
    <mergeCell ref="C28:C29"/>
    <mergeCell ref="D28:D29"/>
    <mergeCell ref="R28:R29"/>
    <mergeCell ref="A18:R18"/>
    <mergeCell ref="E19:K19"/>
    <mergeCell ref="A20:R20"/>
    <mergeCell ref="A21:R21"/>
    <mergeCell ref="A23:R23"/>
    <mergeCell ref="A25:R25"/>
    <mergeCell ref="A15:R15"/>
    <mergeCell ref="A16:A17"/>
    <mergeCell ref="B16:B17"/>
    <mergeCell ref="C16:C17"/>
    <mergeCell ref="D16:D17"/>
    <mergeCell ref="E16:E17"/>
    <mergeCell ref="R16:R17"/>
    <mergeCell ref="A12:R12"/>
    <mergeCell ref="A13:A14"/>
    <mergeCell ref="B13:B14"/>
    <mergeCell ref="C13:C14"/>
    <mergeCell ref="D13:D14"/>
    <mergeCell ref="E13:E14"/>
    <mergeCell ref="R13:R14"/>
    <mergeCell ref="A9:R9"/>
    <mergeCell ref="A10:A11"/>
    <mergeCell ref="B10:B11"/>
    <mergeCell ref="C10:C11"/>
    <mergeCell ref="D10:D11"/>
    <mergeCell ref="R10:R11"/>
    <mergeCell ref="A5:R5"/>
    <mergeCell ref="A6:A8"/>
    <mergeCell ref="B6:B8"/>
    <mergeCell ref="C6:C8"/>
    <mergeCell ref="D6:D8"/>
    <mergeCell ref="R6:R8"/>
    <mergeCell ref="G3:G4"/>
    <mergeCell ref="H3:H4"/>
    <mergeCell ref="I3:I4"/>
    <mergeCell ref="J3:J4"/>
    <mergeCell ref="K3:K4"/>
    <mergeCell ref="L3:R3"/>
    <mergeCell ref="A3:A4"/>
    <mergeCell ref="B3:B4"/>
    <mergeCell ref="C3:C4"/>
    <mergeCell ref="D3:D4"/>
    <mergeCell ref="E3:E4"/>
    <mergeCell ref="F3:F4"/>
    <mergeCell ref="A1:D1"/>
    <mergeCell ref="E1:O1"/>
    <mergeCell ref="P1:R1"/>
    <mergeCell ref="A2:B2"/>
    <mergeCell ref="C2:D2"/>
    <mergeCell ref="E2:I2"/>
    <mergeCell ref="J2:M2"/>
    <mergeCell ref="N2:O2"/>
    <mergeCell ref="P2:R2"/>
  </mergeCells>
  <dataValidations count="3">
    <dataValidation type="list" allowBlank="1" showInputMessage="1" showErrorMessage="1" sqref="R1:R1048576">
      <formula1>$A$90:$A$91</formula1>
    </dataValidation>
    <dataValidation type="list" allowBlank="1" showInputMessage="1" showErrorMessage="1" sqref="P1:P1048576">
      <formula1>$A$81:$A$86</formula1>
    </dataValidation>
    <dataValidation type="list" allowBlank="1" showInputMessage="1" showErrorMessage="1" sqref="H16:H17 H22 H28:H29 H24 H6:H8 H13:H14 H10:H11 H31:H33 H93:H1048576 H61:H79 H26">
      <formula1>$N$1:$N$3</formula1>
    </dataValidation>
  </dataValidations>
  <printOptions horizontalCentered="1"/>
  <pageMargins left="0.39370078740157483" right="0.39370078740157483" top="0.39370078740157483" bottom="0.39370078740157483" header="0.31496062992125984" footer="0"/>
  <pageSetup paperSize="120" scale="36" fitToHeight="0" orientation="landscape" r:id="rId1"/>
  <headerFooter>
    <oddHeader>Preparado por Iván Arturo Márquez Rincón &amp;D&amp;RPágina &amp;P</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Z101"/>
  <sheetViews>
    <sheetView showGridLines="0" topLeftCell="N1" zoomScale="70" zoomScaleNormal="70" zoomScaleSheetLayoutView="90" workbookViewId="0">
      <selection activeCell="U1" sqref="U1:U1048576"/>
    </sheetView>
  </sheetViews>
  <sheetFormatPr baseColWidth="10" defaultColWidth="11.42578125" defaultRowHeight="59.25" customHeight="1" x14ac:dyDescent="0.25"/>
  <cols>
    <col min="1" max="1" width="26.7109375" style="236" customWidth="1"/>
    <col min="2" max="2" width="18.7109375" style="236" customWidth="1"/>
    <col min="3" max="3" width="11.7109375" style="236" customWidth="1"/>
    <col min="4" max="4" width="39.5703125" style="236" customWidth="1"/>
    <col min="5" max="5" width="40.7109375" style="236" customWidth="1"/>
    <col min="6" max="6" width="55.28515625" style="236" customWidth="1"/>
    <col min="7" max="7" width="23.7109375" style="236" customWidth="1"/>
    <col min="8" max="8" width="19.42578125" style="236" customWidth="1"/>
    <col min="9" max="9" width="16.5703125" style="236" customWidth="1"/>
    <col min="10" max="10" width="14.5703125" style="236" customWidth="1"/>
    <col min="11" max="11" width="17.28515625" style="236" customWidth="1"/>
    <col min="12" max="12" width="19.5703125" style="236" customWidth="1"/>
    <col min="13" max="13" width="18.7109375" style="1060" customWidth="1"/>
    <col min="14" max="14" width="139.28515625" style="236" customWidth="1"/>
    <col min="15" max="15" width="20.42578125" style="1140" customWidth="1"/>
    <col min="16" max="16" width="25.5703125" style="1141" customWidth="1"/>
    <col min="17" max="17" width="161.28515625" style="1060" customWidth="1"/>
    <col min="18" max="18" width="21.28515625" style="316" customWidth="1"/>
    <col min="19" max="19" width="51.7109375" style="236" hidden="1" customWidth="1"/>
    <col min="20" max="16384" width="11.42578125" style="236"/>
  </cols>
  <sheetData>
    <row r="1" spans="1:26" ht="57" customHeight="1" x14ac:dyDescent="0.25">
      <c r="A1" s="229"/>
      <c r="B1" s="229"/>
      <c r="C1" s="229"/>
      <c r="D1" s="229"/>
      <c r="E1" s="230" t="s">
        <v>66</v>
      </c>
      <c r="F1" s="231"/>
      <c r="G1" s="231"/>
      <c r="H1" s="231"/>
      <c r="I1" s="231"/>
      <c r="J1" s="231"/>
      <c r="K1" s="231"/>
      <c r="L1" s="231"/>
      <c r="M1" s="231"/>
      <c r="N1" s="231"/>
      <c r="O1" s="232"/>
      <c r="P1" s="233"/>
      <c r="Q1" s="234"/>
      <c r="R1" s="235"/>
    </row>
    <row r="2" spans="1:26" ht="27.75" customHeight="1" x14ac:dyDescent="0.25">
      <c r="A2" s="237" t="s">
        <v>67</v>
      </c>
      <c r="B2" s="238"/>
      <c r="C2" s="239" t="s">
        <v>68</v>
      </c>
      <c r="D2" s="128"/>
      <c r="E2" s="237" t="s">
        <v>69</v>
      </c>
      <c r="F2" s="240"/>
      <c r="G2" s="240"/>
      <c r="H2" s="240"/>
      <c r="I2" s="238"/>
      <c r="J2" s="241">
        <v>6</v>
      </c>
      <c r="K2" s="241"/>
      <c r="L2" s="241"/>
      <c r="M2" s="241"/>
      <c r="N2" s="237" t="s">
        <v>70</v>
      </c>
      <c r="O2" s="238"/>
      <c r="P2" s="242" t="s">
        <v>71</v>
      </c>
      <c r="Q2" s="243"/>
      <c r="R2" s="244"/>
    </row>
    <row r="3" spans="1:26" s="247" customFormat="1" ht="59.25" customHeight="1" x14ac:dyDescent="0.25">
      <c r="A3" s="245" t="s">
        <v>72</v>
      </c>
      <c r="B3" s="245" t="s">
        <v>73</v>
      </c>
      <c r="C3" s="245" t="s">
        <v>74</v>
      </c>
      <c r="D3" s="245" t="s">
        <v>75</v>
      </c>
      <c r="E3" s="245" t="s">
        <v>76</v>
      </c>
      <c r="F3" s="245" t="s">
        <v>77</v>
      </c>
      <c r="G3" s="245" t="s">
        <v>78</v>
      </c>
      <c r="H3" s="245" t="s">
        <v>79</v>
      </c>
      <c r="I3" s="245" t="s">
        <v>80</v>
      </c>
      <c r="J3" s="245" t="s">
        <v>81</v>
      </c>
      <c r="K3" s="245" t="s">
        <v>82</v>
      </c>
      <c r="L3" s="246" t="s">
        <v>83</v>
      </c>
      <c r="M3" s="246"/>
      <c r="N3" s="246"/>
      <c r="O3" s="246"/>
      <c r="P3" s="246"/>
      <c r="Q3" s="246"/>
      <c r="R3" s="246"/>
      <c r="U3" s="236"/>
    </row>
    <row r="4" spans="1:26" s="247" customFormat="1" ht="94.15" customHeight="1" thickBot="1" x14ac:dyDescent="0.3">
      <c r="A4" s="248"/>
      <c r="B4" s="248"/>
      <c r="C4" s="248"/>
      <c r="D4" s="248"/>
      <c r="E4" s="248"/>
      <c r="F4" s="248"/>
      <c r="G4" s="248"/>
      <c r="H4" s="248"/>
      <c r="I4" s="248"/>
      <c r="J4" s="248"/>
      <c r="K4" s="248"/>
      <c r="L4" s="249" t="s">
        <v>84</v>
      </c>
      <c r="M4" s="249" t="s">
        <v>85</v>
      </c>
      <c r="N4" s="249" t="s">
        <v>86</v>
      </c>
      <c r="O4" s="249" t="s">
        <v>204</v>
      </c>
      <c r="P4" s="249" t="s">
        <v>88</v>
      </c>
      <c r="Q4" s="249" t="s">
        <v>89</v>
      </c>
      <c r="R4" s="250" t="s">
        <v>90</v>
      </c>
    </row>
    <row r="5" spans="1:26" s="247" customFormat="1" ht="49.5" customHeight="1" thickBot="1" x14ac:dyDescent="0.3">
      <c r="A5" s="251" t="s">
        <v>1865</v>
      </c>
      <c r="B5" s="252"/>
      <c r="C5" s="252"/>
      <c r="D5" s="252"/>
      <c r="E5" s="252"/>
      <c r="F5" s="252"/>
      <c r="G5" s="252"/>
      <c r="H5" s="252"/>
      <c r="I5" s="252"/>
      <c r="J5" s="252"/>
      <c r="K5" s="252"/>
      <c r="L5" s="252"/>
      <c r="M5" s="252"/>
      <c r="N5" s="252"/>
      <c r="O5" s="252"/>
      <c r="P5" s="252"/>
      <c r="Q5" s="252"/>
      <c r="R5" s="253"/>
    </row>
    <row r="6" spans="1:26" s="247" customFormat="1" ht="239.65" customHeight="1" x14ac:dyDescent="0.25">
      <c r="A6" s="267" t="s">
        <v>49</v>
      </c>
      <c r="B6" s="1094" t="s">
        <v>1866</v>
      </c>
      <c r="C6" s="267">
        <v>1</v>
      </c>
      <c r="D6" s="541" t="s">
        <v>1867</v>
      </c>
      <c r="E6" s="528" t="s">
        <v>1868</v>
      </c>
      <c r="F6" s="258" t="s">
        <v>1869</v>
      </c>
      <c r="G6" s="258" t="s">
        <v>1870</v>
      </c>
      <c r="H6" s="259" t="s">
        <v>97</v>
      </c>
      <c r="I6" s="528" t="s">
        <v>1871</v>
      </c>
      <c r="J6" s="260">
        <v>43646</v>
      </c>
      <c r="K6" s="260">
        <v>43830</v>
      </c>
      <c r="L6" s="1095">
        <v>44057</v>
      </c>
      <c r="M6" s="257" t="s">
        <v>528</v>
      </c>
      <c r="N6" s="257" t="s">
        <v>1872</v>
      </c>
      <c r="O6" s="599">
        <v>1</v>
      </c>
      <c r="P6" s="1096" t="s">
        <v>102</v>
      </c>
      <c r="Q6" s="531" t="s">
        <v>1873</v>
      </c>
      <c r="R6" s="265" t="s">
        <v>2</v>
      </c>
      <c r="S6" s="308"/>
      <c r="T6" s="304"/>
      <c r="U6" s="304"/>
      <c r="V6" s="304"/>
      <c r="W6" s="304"/>
      <c r="X6" s="304"/>
      <c r="Y6" s="304"/>
      <c r="Z6" s="304"/>
    </row>
    <row r="7" spans="1:26" s="247" customFormat="1" ht="96.6" customHeight="1" x14ac:dyDescent="0.25">
      <c r="A7" s="276"/>
      <c r="B7" s="1094"/>
      <c r="C7" s="276"/>
      <c r="D7" s="640"/>
      <c r="E7" s="640" t="s">
        <v>1874</v>
      </c>
      <c r="F7" s="301" t="s">
        <v>1875</v>
      </c>
      <c r="G7" s="301" t="s">
        <v>1876</v>
      </c>
      <c r="H7" s="302" t="s">
        <v>122</v>
      </c>
      <c r="I7" s="288" t="s">
        <v>1871</v>
      </c>
      <c r="J7" s="282">
        <v>43646</v>
      </c>
      <c r="K7" s="282">
        <v>43799</v>
      </c>
      <c r="L7" s="1097">
        <v>44057</v>
      </c>
      <c r="M7" s="321" t="s">
        <v>528</v>
      </c>
      <c r="N7" s="536" t="s">
        <v>1877</v>
      </c>
      <c r="O7" s="460">
        <v>1</v>
      </c>
      <c r="P7" s="1098" t="s">
        <v>102</v>
      </c>
      <c r="Q7" s="540" t="s">
        <v>1873</v>
      </c>
      <c r="R7" s="265"/>
      <c r="S7" s="308"/>
      <c r="T7" s="304"/>
      <c r="U7" s="304"/>
      <c r="V7" s="304"/>
      <c r="W7" s="304"/>
      <c r="X7" s="304"/>
      <c r="Y7" s="304"/>
      <c r="Z7" s="304"/>
    </row>
    <row r="8" spans="1:26" s="247" customFormat="1" ht="96.6" customHeight="1" thickBot="1" x14ac:dyDescent="0.3">
      <c r="A8" s="298"/>
      <c r="B8" s="1094"/>
      <c r="C8" s="298"/>
      <c r="D8" s="561"/>
      <c r="E8" s="561"/>
      <c r="F8" s="542" t="s">
        <v>1878</v>
      </c>
      <c r="G8" s="542" t="s">
        <v>1879</v>
      </c>
      <c r="H8" s="305" t="s">
        <v>122</v>
      </c>
      <c r="I8" s="515" t="s">
        <v>1880</v>
      </c>
      <c r="J8" s="728">
        <v>43800</v>
      </c>
      <c r="K8" s="728">
        <v>43830</v>
      </c>
      <c r="L8" s="1099">
        <v>44057</v>
      </c>
      <c r="M8" s="333" t="s">
        <v>528</v>
      </c>
      <c r="N8" s="545" t="s">
        <v>1881</v>
      </c>
      <c r="O8" s="1043">
        <v>1</v>
      </c>
      <c r="P8" s="1100" t="s">
        <v>102</v>
      </c>
      <c r="Q8" s="574" t="s">
        <v>1873</v>
      </c>
      <c r="R8" s="265"/>
      <c r="S8" s="308"/>
      <c r="T8" s="304"/>
      <c r="U8" s="304"/>
      <c r="V8" s="304"/>
      <c r="W8" s="304"/>
      <c r="X8" s="304"/>
      <c r="Y8" s="304"/>
      <c r="Z8" s="304"/>
    </row>
    <row r="9" spans="1:26" s="247" customFormat="1" ht="16.5" thickBot="1" x14ac:dyDescent="0.3">
      <c r="A9" s="718"/>
      <c r="B9" s="719"/>
      <c r="C9" s="719"/>
      <c r="D9" s="719"/>
      <c r="E9" s="719"/>
      <c r="F9" s="719"/>
      <c r="G9" s="719"/>
      <c r="H9" s="719"/>
      <c r="I9" s="719"/>
      <c r="J9" s="719"/>
      <c r="K9" s="719"/>
      <c r="L9" s="719"/>
      <c r="M9" s="719"/>
      <c r="N9" s="719"/>
      <c r="O9" s="719"/>
      <c r="P9" s="719"/>
      <c r="Q9" s="719"/>
      <c r="R9" s="720"/>
      <c r="S9" s="1101"/>
      <c r="T9" s="304"/>
      <c r="U9" s="304"/>
      <c r="V9" s="304"/>
      <c r="W9" s="304"/>
      <c r="X9" s="304"/>
      <c r="Y9" s="304"/>
      <c r="Z9" s="304"/>
    </row>
    <row r="10" spans="1:26" s="247" customFormat="1" ht="409.15" customHeight="1" x14ac:dyDescent="0.25">
      <c r="A10" s="267" t="s">
        <v>49</v>
      </c>
      <c r="B10" s="541" t="s">
        <v>1866</v>
      </c>
      <c r="C10" s="267">
        <v>2</v>
      </c>
      <c r="D10" s="269" t="s">
        <v>1882</v>
      </c>
      <c r="E10" s="528" t="s">
        <v>1868</v>
      </c>
      <c r="F10" s="258" t="s">
        <v>1869</v>
      </c>
      <c r="G10" s="258" t="s">
        <v>1870</v>
      </c>
      <c r="H10" s="259" t="s">
        <v>97</v>
      </c>
      <c r="I10" s="528" t="s">
        <v>1871</v>
      </c>
      <c r="J10" s="260">
        <v>43646</v>
      </c>
      <c r="K10" s="260">
        <v>43830</v>
      </c>
      <c r="L10" s="1095" t="s">
        <v>1883</v>
      </c>
      <c r="M10" s="257" t="s">
        <v>1884</v>
      </c>
      <c r="N10" s="257" t="s">
        <v>1885</v>
      </c>
      <c r="O10" s="599">
        <v>1</v>
      </c>
      <c r="P10" s="1096" t="s">
        <v>102</v>
      </c>
      <c r="Q10" s="747" t="s">
        <v>1886</v>
      </c>
      <c r="R10" s="265" t="s">
        <v>2</v>
      </c>
      <c r="S10" s="308" t="s">
        <v>1887</v>
      </c>
      <c r="T10" s="304"/>
      <c r="U10" s="304"/>
      <c r="V10" s="304"/>
      <c r="W10" s="304"/>
      <c r="X10" s="304"/>
      <c r="Y10" s="304"/>
      <c r="Z10" s="304"/>
    </row>
    <row r="11" spans="1:26" s="247" customFormat="1" ht="409.5" customHeight="1" x14ac:dyDescent="0.25">
      <c r="A11" s="276"/>
      <c r="B11" s="640"/>
      <c r="C11" s="276"/>
      <c r="D11" s="461"/>
      <c r="E11" s="640" t="s">
        <v>1888</v>
      </c>
      <c r="F11" s="301" t="s">
        <v>1889</v>
      </c>
      <c r="G11" s="301" t="s">
        <v>1890</v>
      </c>
      <c r="H11" s="302" t="s">
        <v>122</v>
      </c>
      <c r="I11" s="288" t="s">
        <v>1871</v>
      </c>
      <c r="J11" s="282">
        <v>43646</v>
      </c>
      <c r="K11" s="282">
        <v>43830</v>
      </c>
      <c r="L11" s="1102" t="s">
        <v>1883</v>
      </c>
      <c r="M11" s="326" t="s">
        <v>1884</v>
      </c>
      <c r="N11" s="326" t="s">
        <v>1891</v>
      </c>
      <c r="O11" s="460">
        <v>1</v>
      </c>
      <c r="P11" s="1098" t="s">
        <v>102</v>
      </c>
      <c r="Q11" s="1103"/>
      <c r="R11" s="265"/>
      <c r="S11" s="308" t="s">
        <v>1887</v>
      </c>
      <c r="T11" s="304"/>
      <c r="U11" s="304"/>
      <c r="V11" s="304"/>
      <c r="W11" s="304"/>
      <c r="X11" s="304"/>
      <c r="Y11" s="304"/>
      <c r="Z11" s="304"/>
    </row>
    <row r="12" spans="1:26" s="247" customFormat="1" ht="409.15" customHeight="1" x14ac:dyDescent="0.25">
      <c r="A12" s="276"/>
      <c r="B12" s="640"/>
      <c r="C12" s="276"/>
      <c r="D12" s="461"/>
      <c r="E12" s="640"/>
      <c r="F12" s="301" t="s">
        <v>1892</v>
      </c>
      <c r="G12" s="301" t="s">
        <v>1893</v>
      </c>
      <c r="H12" s="302" t="s">
        <v>122</v>
      </c>
      <c r="I12" s="288" t="s">
        <v>1871</v>
      </c>
      <c r="J12" s="282">
        <v>43831</v>
      </c>
      <c r="K12" s="282">
        <v>43905</v>
      </c>
      <c r="L12" s="1102" t="s">
        <v>1894</v>
      </c>
      <c r="M12" s="326" t="s">
        <v>1895</v>
      </c>
      <c r="N12" s="326" t="s">
        <v>1896</v>
      </c>
      <c r="O12" s="537">
        <v>1</v>
      </c>
      <c r="P12" s="1098" t="s">
        <v>102</v>
      </c>
      <c r="Q12" s="1104"/>
      <c r="R12" s="272"/>
      <c r="S12" s="1105" t="s">
        <v>1897</v>
      </c>
      <c r="T12" s="304"/>
      <c r="U12" s="304"/>
      <c r="V12" s="304"/>
      <c r="W12" s="304"/>
      <c r="X12" s="304"/>
      <c r="Y12" s="304"/>
      <c r="Z12" s="304"/>
    </row>
    <row r="13" spans="1:26" s="247" customFormat="1" ht="15.75" x14ac:dyDescent="0.25">
      <c r="A13" s="1004"/>
      <c r="B13" s="1005"/>
      <c r="C13" s="1005"/>
      <c r="D13" s="1005"/>
      <c r="E13" s="1005"/>
      <c r="F13" s="1005"/>
      <c r="G13" s="1005"/>
      <c r="H13" s="1005"/>
      <c r="I13" s="1005"/>
      <c r="J13" s="1005"/>
      <c r="K13" s="1005"/>
      <c r="L13" s="1005"/>
      <c r="M13" s="1005"/>
      <c r="N13" s="1005"/>
      <c r="O13" s="1005"/>
      <c r="P13" s="1005"/>
      <c r="Q13" s="1005"/>
      <c r="R13" s="1006"/>
      <c r="S13" s="309"/>
      <c r="T13" s="304"/>
      <c r="U13" s="304"/>
      <c r="V13" s="304"/>
      <c r="W13" s="304"/>
      <c r="X13" s="304"/>
      <c r="Y13" s="304"/>
      <c r="Z13" s="304"/>
    </row>
    <row r="14" spans="1:26" s="247" customFormat="1" ht="407.45" customHeight="1" x14ac:dyDescent="0.25">
      <c r="A14" s="276" t="s">
        <v>49</v>
      </c>
      <c r="B14" s="640" t="s">
        <v>1866</v>
      </c>
      <c r="C14" s="276">
        <v>3</v>
      </c>
      <c r="D14" s="461" t="s">
        <v>1898</v>
      </c>
      <c r="E14" s="288" t="s">
        <v>1899</v>
      </c>
      <c r="F14" s="288" t="s">
        <v>1900</v>
      </c>
      <c r="G14" s="288" t="s">
        <v>1901</v>
      </c>
      <c r="H14" s="302" t="s">
        <v>122</v>
      </c>
      <c r="I14" s="288" t="s">
        <v>1871</v>
      </c>
      <c r="J14" s="282">
        <v>43646</v>
      </c>
      <c r="K14" s="282">
        <v>43830</v>
      </c>
      <c r="L14" s="567" t="s">
        <v>1902</v>
      </c>
      <c r="M14" s="326" t="s">
        <v>1895</v>
      </c>
      <c r="N14" s="326" t="s">
        <v>1903</v>
      </c>
      <c r="O14" s="271">
        <v>1</v>
      </c>
      <c r="P14" s="1098" t="s">
        <v>102</v>
      </c>
      <c r="Q14" s="300" t="s">
        <v>1904</v>
      </c>
      <c r="R14" s="287" t="s">
        <v>2</v>
      </c>
      <c r="S14" s="1106" t="s">
        <v>1905</v>
      </c>
      <c r="T14" s="304"/>
      <c r="U14" s="304"/>
      <c r="V14" s="304"/>
      <c r="W14" s="304"/>
      <c r="X14" s="304"/>
      <c r="Y14" s="304"/>
      <c r="Z14" s="304"/>
    </row>
    <row r="15" spans="1:26" s="247" customFormat="1" ht="407.45" customHeight="1" thickBot="1" x14ac:dyDescent="0.3">
      <c r="A15" s="298"/>
      <c r="B15" s="561"/>
      <c r="C15" s="298"/>
      <c r="D15" s="561"/>
      <c r="E15" s="515" t="s">
        <v>1906</v>
      </c>
      <c r="F15" s="515" t="s">
        <v>1907</v>
      </c>
      <c r="G15" s="515" t="s">
        <v>1908</v>
      </c>
      <c r="H15" s="305" t="s">
        <v>97</v>
      </c>
      <c r="I15" s="515" t="s">
        <v>1909</v>
      </c>
      <c r="J15" s="728">
        <v>43646</v>
      </c>
      <c r="K15" s="728">
        <v>43830</v>
      </c>
      <c r="L15" s="518" t="s">
        <v>1902</v>
      </c>
      <c r="M15" s="284" t="s">
        <v>1895</v>
      </c>
      <c r="N15" s="284" t="s">
        <v>1910</v>
      </c>
      <c r="O15" s="520">
        <v>1</v>
      </c>
      <c r="P15" s="1100" t="s">
        <v>102</v>
      </c>
      <c r="Q15" s="256"/>
      <c r="R15" s="265"/>
      <c r="S15" s="1106"/>
      <c r="T15" s="304"/>
      <c r="U15" s="304"/>
      <c r="V15" s="304"/>
      <c r="W15" s="304"/>
      <c r="X15" s="304"/>
      <c r="Y15" s="304"/>
      <c r="Z15" s="304"/>
    </row>
    <row r="16" spans="1:26" s="247" customFormat="1" ht="16.5" thickBot="1" x14ac:dyDescent="0.3">
      <c r="A16" s="718"/>
      <c r="B16" s="719"/>
      <c r="C16" s="719"/>
      <c r="D16" s="719"/>
      <c r="E16" s="719"/>
      <c r="F16" s="719"/>
      <c r="G16" s="719"/>
      <c r="H16" s="719"/>
      <c r="I16" s="719"/>
      <c r="J16" s="719"/>
      <c r="K16" s="719"/>
      <c r="L16" s="719"/>
      <c r="M16" s="719"/>
      <c r="N16" s="719"/>
      <c r="O16" s="719"/>
      <c r="P16" s="719"/>
      <c r="Q16" s="719"/>
      <c r="R16" s="720"/>
      <c r="S16" s="1107"/>
      <c r="T16" s="304"/>
      <c r="U16" s="304"/>
      <c r="V16" s="304"/>
      <c r="W16" s="304"/>
      <c r="X16" s="304"/>
      <c r="Y16" s="304"/>
      <c r="Z16" s="304"/>
    </row>
    <row r="17" spans="1:26" s="247" customFormat="1" ht="409.6" customHeight="1" x14ac:dyDescent="0.25">
      <c r="A17" s="267" t="s">
        <v>49</v>
      </c>
      <c r="B17" s="541" t="s">
        <v>1866</v>
      </c>
      <c r="C17" s="267">
        <v>4</v>
      </c>
      <c r="D17" s="269" t="s">
        <v>1911</v>
      </c>
      <c r="E17" s="541" t="s">
        <v>1912</v>
      </c>
      <c r="F17" s="528" t="s">
        <v>1913</v>
      </c>
      <c r="G17" s="528" t="s">
        <v>1914</v>
      </c>
      <c r="H17" s="259" t="s">
        <v>122</v>
      </c>
      <c r="I17" s="528" t="s">
        <v>1871</v>
      </c>
      <c r="J17" s="260">
        <v>43646</v>
      </c>
      <c r="K17" s="260">
        <v>43830</v>
      </c>
      <c r="L17" s="554" t="s">
        <v>1915</v>
      </c>
      <c r="M17" s="257" t="s">
        <v>1884</v>
      </c>
      <c r="N17" s="257" t="s">
        <v>1916</v>
      </c>
      <c r="O17" s="565">
        <v>1</v>
      </c>
      <c r="P17" s="1096" t="s">
        <v>102</v>
      </c>
      <c r="Q17" s="747" t="s">
        <v>1917</v>
      </c>
      <c r="R17" s="265" t="s">
        <v>2</v>
      </c>
      <c r="S17" s="308" t="s">
        <v>1887</v>
      </c>
      <c r="T17" s="304"/>
      <c r="U17" s="304"/>
      <c r="V17" s="304"/>
      <c r="W17" s="304"/>
      <c r="X17" s="304"/>
      <c r="Y17" s="304"/>
      <c r="Z17" s="304"/>
    </row>
    <row r="18" spans="1:26" s="247" customFormat="1" ht="409.6" customHeight="1" x14ac:dyDescent="0.25">
      <c r="A18" s="276"/>
      <c r="B18" s="640"/>
      <c r="C18" s="276"/>
      <c r="D18" s="640"/>
      <c r="E18" s="640"/>
      <c r="F18" s="288" t="s">
        <v>1918</v>
      </c>
      <c r="G18" s="288" t="s">
        <v>1919</v>
      </c>
      <c r="H18" s="302" t="s">
        <v>122</v>
      </c>
      <c r="I18" s="288" t="s">
        <v>1871</v>
      </c>
      <c r="J18" s="282">
        <v>43646</v>
      </c>
      <c r="K18" s="282">
        <v>43830</v>
      </c>
      <c r="L18" s="567" t="s">
        <v>1920</v>
      </c>
      <c r="M18" s="326" t="s">
        <v>1895</v>
      </c>
      <c r="N18" s="326" t="s">
        <v>1921</v>
      </c>
      <c r="O18" s="537">
        <v>1</v>
      </c>
      <c r="P18" s="1098" t="s">
        <v>102</v>
      </c>
      <c r="Q18" s="747"/>
      <c r="R18" s="265"/>
      <c r="S18" s="1108" t="s">
        <v>1905</v>
      </c>
      <c r="T18" s="304"/>
      <c r="U18" s="304"/>
      <c r="V18" s="304"/>
      <c r="W18" s="304"/>
      <c r="X18" s="304"/>
      <c r="Y18" s="304"/>
      <c r="Z18" s="304"/>
    </row>
    <row r="19" spans="1:26" s="247" customFormat="1" ht="323.45" customHeight="1" thickBot="1" x14ac:dyDescent="0.3">
      <c r="A19" s="298"/>
      <c r="B19" s="561"/>
      <c r="C19" s="298"/>
      <c r="D19" s="561"/>
      <c r="E19" s="515" t="s">
        <v>1906</v>
      </c>
      <c r="F19" s="515" t="s">
        <v>1922</v>
      </c>
      <c r="G19" s="515" t="s">
        <v>1908</v>
      </c>
      <c r="H19" s="305" t="s">
        <v>97</v>
      </c>
      <c r="I19" s="515" t="s">
        <v>1909</v>
      </c>
      <c r="J19" s="728">
        <v>43646</v>
      </c>
      <c r="K19" s="728">
        <v>43830</v>
      </c>
      <c r="L19" s="518" t="s">
        <v>1923</v>
      </c>
      <c r="M19" s="284" t="s">
        <v>1895</v>
      </c>
      <c r="N19" s="284" t="s">
        <v>1924</v>
      </c>
      <c r="O19" s="520">
        <v>1</v>
      </c>
      <c r="P19" s="1100" t="s">
        <v>102</v>
      </c>
      <c r="Q19" s="747"/>
      <c r="R19" s="265"/>
      <c r="S19" s="1108"/>
      <c r="T19" s="304"/>
      <c r="U19" s="304"/>
      <c r="V19" s="304"/>
      <c r="W19" s="304"/>
      <c r="X19" s="304"/>
      <c r="Y19" s="304"/>
      <c r="Z19" s="304"/>
    </row>
    <row r="20" spans="1:26" s="247" customFormat="1" ht="16.5" thickBot="1" x14ac:dyDescent="0.3">
      <c r="A20" s="718"/>
      <c r="B20" s="719"/>
      <c r="C20" s="719"/>
      <c r="D20" s="719"/>
      <c r="E20" s="719"/>
      <c r="F20" s="719"/>
      <c r="G20" s="719"/>
      <c r="H20" s="719"/>
      <c r="I20" s="719"/>
      <c r="J20" s="719"/>
      <c r="K20" s="719"/>
      <c r="L20" s="719"/>
      <c r="M20" s="719"/>
      <c r="N20" s="719"/>
      <c r="O20" s="719"/>
      <c r="P20" s="719"/>
      <c r="Q20" s="719"/>
      <c r="R20" s="720"/>
      <c r="S20" s="1109"/>
      <c r="T20" s="304"/>
      <c r="U20" s="304"/>
      <c r="V20" s="304"/>
      <c r="W20" s="304"/>
      <c r="X20" s="304"/>
      <c r="Y20" s="304"/>
      <c r="Z20" s="304"/>
    </row>
    <row r="21" spans="1:26" s="247" customFormat="1" ht="409.15" customHeight="1" x14ac:dyDescent="0.25">
      <c r="A21" s="267" t="s">
        <v>49</v>
      </c>
      <c r="B21" s="541" t="s">
        <v>1866</v>
      </c>
      <c r="C21" s="267">
        <v>5</v>
      </c>
      <c r="D21" s="269" t="s">
        <v>1925</v>
      </c>
      <c r="E21" s="541" t="s">
        <v>1906</v>
      </c>
      <c r="F21" s="528" t="s">
        <v>1926</v>
      </c>
      <c r="G21" s="528" t="s">
        <v>1927</v>
      </c>
      <c r="H21" s="259" t="s">
        <v>122</v>
      </c>
      <c r="I21" s="258" t="s">
        <v>1871</v>
      </c>
      <c r="J21" s="260">
        <v>43646</v>
      </c>
      <c r="K21" s="260">
        <v>43830</v>
      </c>
      <c r="L21" s="554" t="s">
        <v>1928</v>
      </c>
      <c r="M21" s="257" t="s">
        <v>1895</v>
      </c>
      <c r="N21" s="257" t="s">
        <v>1929</v>
      </c>
      <c r="O21" s="599">
        <v>1</v>
      </c>
      <c r="P21" s="1096" t="s">
        <v>102</v>
      </c>
      <c r="Q21" s="269" t="s">
        <v>1930</v>
      </c>
      <c r="R21" s="265" t="s">
        <v>2</v>
      </c>
      <c r="S21" s="1110" t="s">
        <v>1931</v>
      </c>
      <c r="T21" s="304"/>
      <c r="U21" s="304"/>
      <c r="V21" s="304"/>
      <c r="W21" s="304"/>
      <c r="X21" s="304"/>
      <c r="Y21" s="304"/>
      <c r="Z21" s="304"/>
    </row>
    <row r="22" spans="1:26" s="247" customFormat="1" ht="409.15" customHeight="1" x14ac:dyDescent="0.25">
      <c r="A22" s="276"/>
      <c r="B22" s="640"/>
      <c r="C22" s="276"/>
      <c r="D22" s="640"/>
      <c r="E22" s="640"/>
      <c r="F22" s="288" t="s">
        <v>1932</v>
      </c>
      <c r="G22" s="288" t="s">
        <v>1908</v>
      </c>
      <c r="H22" s="302" t="s">
        <v>97</v>
      </c>
      <c r="I22" s="288" t="s">
        <v>1909</v>
      </c>
      <c r="J22" s="282">
        <v>43646</v>
      </c>
      <c r="K22" s="282">
        <v>43830</v>
      </c>
      <c r="L22" s="567" t="s">
        <v>1933</v>
      </c>
      <c r="M22" s="326" t="s">
        <v>1895</v>
      </c>
      <c r="N22" s="326" t="s">
        <v>1934</v>
      </c>
      <c r="O22" s="537">
        <v>1</v>
      </c>
      <c r="P22" s="1098" t="s">
        <v>102</v>
      </c>
      <c r="Q22" s="461"/>
      <c r="R22" s="265"/>
      <c r="S22" s="1110" t="s">
        <v>1935</v>
      </c>
      <c r="T22" s="304"/>
      <c r="U22" s="304"/>
      <c r="V22" s="304"/>
      <c r="W22" s="304"/>
      <c r="X22" s="304"/>
      <c r="Y22" s="304"/>
      <c r="Z22" s="304"/>
    </row>
    <row r="23" spans="1:26" s="247" customFormat="1" ht="409.15" customHeight="1" x14ac:dyDescent="0.25">
      <c r="A23" s="276"/>
      <c r="B23" s="640"/>
      <c r="C23" s="276"/>
      <c r="D23" s="640"/>
      <c r="E23" s="640" t="s">
        <v>1936</v>
      </c>
      <c r="F23" s="288" t="s">
        <v>1937</v>
      </c>
      <c r="G23" s="288" t="s">
        <v>1938</v>
      </c>
      <c r="H23" s="302" t="s">
        <v>97</v>
      </c>
      <c r="I23" s="288" t="s">
        <v>1909</v>
      </c>
      <c r="J23" s="282">
        <v>43646</v>
      </c>
      <c r="K23" s="282">
        <v>43830</v>
      </c>
      <c r="L23" s="567" t="s">
        <v>1939</v>
      </c>
      <c r="M23" s="326" t="s">
        <v>1884</v>
      </c>
      <c r="N23" s="326" t="s">
        <v>1940</v>
      </c>
      <c r="O23" s="761">
        <v>1</v>
      </c>
      <c r="P23" s="1098" t="s">
        <v>102</v>
      </c>
      <c r="Q23" s="461"/>
      <c r="R23" s="265"/>
      <c r="S23" s="308"/>
      <c r="T23" s="304"/>
      <c r="U23" s="304"/>
      <c r="V23" s="304"/>
      <c r="W23" s="304"/>
      <c r="X23" s="304"/>
      <c r="Y23" s="304"/>
      <c r="Z23" s="304"/>
    </row>
    <row r="24" spans="1:26" s="247" customFormat="1" ht="409.15" customHeight="1" thickBot="1" x14ac:dyDescent="0.3">
      <c r="A24" s="298"/>
      <c r="B24" s="561"/>
      <c r="C24" s="298"/>
      <c r="D24" s="561"/>
      <c r="E24" s="561"/>
      <c r="F24" s="515" t="s">
        <v>1941</v>
      </c>
      <c r="G24" s="515" t="s">
        <v>1942</v>
      </c>
      <c r="H24" s="305" t="s">
        <v>97</v>
      </c>
      <c r="I24" s="542" t="s">
        <v>1943</v>
      </c>
      <c r="J24" s="728">
        <v>43646</v>
      </c>
      <c r="K24" s="728">
        <v>43830</v>
      </c>
      <c r="L24" s="518" t="s">
        <v>1944</v>
      </c>
      <c r="M24" s="284" t="s">
        <v>1884</v>
      </c>
      <c r="N24" s="284" t="s">
        <v>1945</v>
      </c>
      <c r="O24" s="602">
        <v>1</v>
      </c>
      <c r="P24" s="1100" t="s">
        <v>102</v>
      </c>
      <c r="Q24" s="300"/>
      <c r="R24" s="265"/>
      <c r="S24" s="308"/>
      <c r="T24" s="304"/>
      <c r="U24" s="304"/>
      <c r="V24" s="304"/>
      <c r="W24" s="304"/>
      <c r="X24" s="304"/>
      <c r="Y24" s="304"/>
      <c r="Z24" s="304"/>
    </row>
    <row r="25" spans="1:26" s="247" customFormat="1" ht="16.5" thickBot="1" x14ac:dyDescent="0.3">
      <c r="A25" s="718"/>
      <c r="B25" s="719"/>
      <c r="C25" s="719"/>
      <c r="D25" s="719"/>
      <c r="E25" s="719"/>
      <c r="F25" s="719"/>
      <c r="G25" s="719"/>
      <c r="H25" s="719"/>
      <c r="I25" s="719"/>
      <c r="J25" s="719"/>
      <c r="K25" s="719"/>
      <c r="L25" s="719"/>
      <c r="M25" s="719"/>
      <c r="N25" s="719"/>
      <c r="O25" s="719"/>
      <c r="P25" s="719"/>
      <c r="Q25" s="719"/>
      <c r="R25" s="720"/>
      <c r="S25" s="1101"/>
      <c r="T25" s="304"/>
      <c r="U25" s="304"/>
      <c r="V25" s="304"/>
      <c r="W25" s="304"/>
      <c r="X25" s="304"/>
      <c r="Y25" s="304"/>
      <c r="Z25" s="304"/>
    </row>
    <row r="26" spans="1:26" s="247" customFormat="1" ht="325.14999999999998" customHeight="1" x14ac:dyDescent="0.25">
      <c r="A26" s="267" t="s">
        <v>49</v>
      </c>
      <c r="B26" s="541" t="s">
        <v>1866</v>
      </c>
      <c r="C26" s="267">
        <v>6</v>
      </c>
      <c r="D26" s="541" t="s">
        <v>1946</v>
      </c>
      <c r="E26" s="528" t="s">
        <v>1947</v>
      </c>
      <c r="F26" s="528" t="s">
        <v>1948</v>
      </c>
      <c r="G26" s="528" t="s">
        <v>1949</v>
      </c>
      <c r="H26" s="259" t="s">
        <v>97</v>
      </c>
      <c r="I26" s="528" t="s">
        <v>1943</v>
      </c>
      <c r="J26" s="260">
        <v>43646</v>
      </c>
      <c r="K26" s="260">
        <v>43830</v>
      </c>
      <c r="L26" s="757" t="s">
        <v>1915</v>
      </c>
      <c r="M26" s="257" t="s">
        <v>1895</v>
      </c>
      <c r="N26" s="257" t="s">
        <v>1950</v>
      </c>
      <c r="O26" s="1044">
        <v>1</v>
      </c>
      <c r="P26" s="1096" t="s">
        <v>102</v>
      </c>
      <c r="Q26" s="747" t="s">
        <v>1951</v>
      </c>
      <c r="R26" s="265" t="s">
        <v>2</v>
      </c>
      <c r="S26" s="1111" t="s">
        <v>1952</v>
      </c>
      <c r="T26" s="304"/>
      <c r="U26" s="304"/>
      <c r="V26" s="304"/>
      <c r="W26" s="304"/>
      <c r="X26" s="304"/>
      <c r="Y26" s="304"/>
      <c r="Z26" s="304"/>
    </row>
    <row r="27" spans="1:26" s="247" customFormat="1" ht="325.14999999999998" customHeight="1" x14ac:dyDescent="0.25">
      <c r="A27" s="276"/>
      <c r="B27" s="640"/>
      <c r="C27" s="276"/>
      <c r="D27" s="640"/>
      <c r="E27" s="640" t="s">
        <v>1953</v>
      </c>
      <c r="F27" s="288" t="s">
        <v>1954</v>
      </c>
      <c r="G27" s="288" t="s">
        <v>1955</v>
      </c>
      <c r="H27" s="302" t="s">
        <v>97</v>
      </c>
      <c r="I27" s="288" t="s">
        <v>1943</v>
      </c>
      <c r="J27" s="282">
        <v>43646</v>
      </c>
      <c r="K27" s="282">
        <v>43830</v>
      </c>
      <c r="L27" s="1112" t="s">
        <v>1915</v>
      </c>
      <c r="M27" s="326" t="s">
        <v>1895</v>
      </c>
      <c r="N27" s="326" t="s">
        <v>1956</v>
      </c>
      <c r="O27" s="460">
        <v>1</v>
      </c>
      <c r="P27" s="1098" t="s">
        <v>102</v>
      </c>
      <c r="Q27" s="747"/>
      <c r="R27" s="265"/>
      <c r="S27" s="1111"/>
      <c r="T27" s="304"/>
      <c r="U27" s="304"/>
      <c r="V27" s="304"/>
      <c r="W27" s="304"/>
      <c r="X27" s="304"/>
      <c r="Y27" s="304"/>
      <c r="Z27" s="304"/>
    </row>
    <row r="28" spans="1:26" s="247" customFormat="1" ht="325.14999999999998" customHeight="1" x14ac:dyDescent="0.25">
      <c r="A28" s="276"/>
      <c r="B28" s="640"/>
      <c r="C28" s="276"/>
      <c r="D28" s="640"/>
      <c r="E28" s="640"/>
      <c r="F28" s="288" t="s">
        <v>1957</v>
      </c>
      <c r="G28" s="288" t="s">
        <v>1958</v>
      </c>
      <c r="H28" s="302" t="s">
        <v>97</v>
      </c>
      <c r="I28" s="288" t="s">
        <v>1871</v>
      </c>
      <c r="J28" s="282">
        <v>43646</v>
      </c>
      <c r="K28" s="282">
        <v>43830</v>
      </c>
      <c r="L28" s="1112" t="s">
        <v>1915</v>
      </c>
      <c r="M28" s="326" t="s">
        <v>1895</v>
      </c>
      <c r="N28" s="326" t="s">
        <v>1959</v>
      </c>
      <c r="O28" s="460">
        <v>1</v>
      </c>
      <c r="P28" s="1098" t="s">
        <v>102</v>
      </c>
      <c r="Q28" s="747"/>
      <c r="R28" s="265"/>
      <c r="S28" s="1111"/>
      <c r="T28" s="304"/>
      <c r="U28" s="304"/>
      <c r="V28" s="304"/>
      <c r="W28" s="304"/>
      <c r="X28" s="304"/>
      <c r="Y28" s="304"/>
      <c r="Z28" s="304"/>
    </row>
    <row r="29" spans="1:26" s="247" customFormat="1" ht="325.14999999999998" customHeight="1" thickBot="1" x14ac:dyDescent="0.3">
      <c r="A29" s="298"/>
      <c r="B29" s="561"/>
      <c r="C29" s="298"/>
      <c r="D29" s="561"/>
      <c r="E29" s="515" t="s">
        <v>1960</v>
      </c>
      <c r="F29" s="515" t="s">
        <v>1961</v>
      </c>
      <c r="G29" s="515" t="s">
        <v>1962</v>
      </c>
      <c r="H29" s="305" t="s">
        <v>97</v>
      </c>
      <c r="I29" s="515" t="s">
        <v>1963</v>
      </c>
      <c r="J29" s="728">
        <v>43646</v>
      </c>
      <c r="K29" s="728">
        <v>43830</v>
      </c>
      <c r="L29" s="1113" t="s">
        <v>1915</v>
      </c>
      <c r="M29" s="284" t="s">
        <v>1895</v>
      </c>
      <c r="N29" s="284" t="s">
        <v>1950</v>
      </c>
      <c r="O29" s="1043">
        <v>1</v>
      </c>
      <c r="P29" s="1100" t="s">
        <v>102</v>
      </c>
      <c r="Q29" s="747"/>
      <c r="R29" s="265"/>
      <c r="S29" s="1111"/>
      <c r="T29" s="304"/>
      <c r="U29" s="304"/>
      <c r="V29" s="304"/>
      <c r="W29" s="304"/>
      <c r="X29" s="304"/>
      <c r="Y29" s="304"/>
      <c r="Z29" s="304"/>
    </row>
    <row r="30" spans="1:26" s="247" customFormat="1" ht="16.5" thickBot="1" x14ac:dyDescent="0.3">
      <c r="A30" s="718"/>
      <c r="B30" s="719"/>
      <c r="C30" s="719"/>
      <c r="D30" s="719"/>
      <c r="E30" s="719"/>
      <c r="F30" s="719"/>
      <c r="G30" s="719"/>
      <c r="H30" s="719"/>
      <c r="I30" s="719"/>
      <c r="J30" s="719"/>
      <c r="K30" s="719"/>
      <c r="L30" s="719"/>
      <c r="M30" s="719"/>
      <c r="N30" s="719"/>
      <c r="O30" s="719"/>
      <c r="P30" s="719"/>
      <c r="Q30" s="719"/>
      <c r="R30" s="720"/>
      <c r="S30" s="1109"/>
      <c r="T30" s="304"/>
      <c r="U30" s="304"/>
      <c r="V30" s="304"/>
      <c r="W30" s="304"/>
      <c r="X30" s="304"/>
      <c r="Y30" s="304"/>
      <c r="Z30" s="304"/>
    </row>
    <row r="31" spans="1:26" s="247" customFormat="1" ht="127.15" customHeight="1" thickBot="1" x14ac:dyDescent="0.3">
      <c r="A31" s="952" t="s">
        <v>49</v>
      </c>
      <c r="B31" s="549" t="s">
        <v>1866</v>
      </c>
      <c r="C31" s="551">
        <v>7</v>
      </c>
      <c r="D31" s="549" t="s">
        <v>1964</v>
      </c>
      <c r="E31" s="550" t="s">
        <v>1965</v>
      </c>
      <c r="F31" s="549" t="s">
        <v>1966</v>
      </c>
      <c r="G31" s="549" t="s">
        <v>1967</v>
      </c>
      <c r="H31" s="551" t="s">
        <v>122</v>
      </c>
      <c r="I31" s="549" t="s">
        <v>1968</v>
      </c>
      <c r="J31" s="517">
        <v>43646</v>
      </c>
      <c r="K31" s="517">
        <v>43830</v>
      </c>
      <c r="L31" s="605">
        <v>44376</v>
      </c>
      <c r="M31" s="1054" t="s">
        <v>434</v>
      </c>
      <c r="N31" s="550" t="s">
        <v>1969</v>
      </c>
      <c r="O31" s="557">
        <v>1</v>
      </c>
      <c r="P31" s="1114" t="s">
        <v>102</v>
      </c>
      <c r="Q31" s="1054" t="s">
        <v>1970</v>
      </c>
      <c r="R31" s="606" t="s">
        <v>2</v>
      </c>
      <c r="S31" s="309"/>
      <c r="T31" s="304"/>
      <c r="U31" s="304"/>
      <c r="V31" s="304"/>
      <c r="W31" s="304"/>
      <c r="X31" s="304"/>
      <c r="Y31" s="304"/>
      <c r="Z31" s="304"/>
    </row>
    <row r="32" spans="1:26" s="247" customFormat="1" ht="16.5" thickBot="1" x14ac:dyDescent="0.3">
      <c r="A32" s="718"/>
      <c r="B32" s="719"/>
      <c r="C32" s="719"/>
      <c r="D32" s="719"/>
      <c r="E32" s="719"/>
      <c r="F32" s="719"/>
      <c r="G32" s="719"/>
      <c r="H32" s="719"/>
      <c r="I32" s="719"/>
      <c r="J32" s="719"/>
      <c r="K32" s="719"/>
      <c r="L32" s="719"/>
      <c r="M32" s="719"/>
      <c r="N32" s="719"/>
      <c r="O32" s="719"/>
      <c r="P32" s="719"/>
      <c r="Q32" s="719"/>
      <c r="R32" s="720"/>
      <c r="S32" s="1115"/>
      <c r="T32" s="304"/>
      <c r="U32" s="304"/>
      <c r="V32" s="304"/>
      <c r="W32" s="304"/>
      <c r="X32" s="304"/>
      <c r="Y32" s="304"/>
      <c r="Z32" s="304"/>
    </row>
    <row r="33" spans="1:26" s="247" customFormat="1" ht="100.9" customHeight="1" x14ac:dyDescent="0.25">
      <c r="A33" s="254" t="s">
        <v>49</v>
      </c>
      <c r="B33" s="527" t="s">
        <v>1866</v>
      </c>
      <c r="C33" s="254">
        <v>8</v>
      </c>
      <c r="D33" s="527" t="s">
        <v>1971</v>
      </c>
      <c r="E33" s="528" t="s">
        <v>1972</v>
      </c>
      <c r="F33" s="528" t="s">
        <v>1973</v>
      </c>
      <c r="G33" s="528" t="s">
        <v>1974</v>
      </c>
      <c r="H33" s="259" t="s">
        <v>97</v>
      </c>
      <c r="I33" s="528" t="s">
        <v>1909</v>
      </c>
      <c r="J33" s="260">
        <v>43636</v>
      </c>
      <c r="K33" s="260">
        <v>43707</v>
      </c>
      <c r="L33" s="554">
        <v>43917</v>
      </c>
      <c r="M33" s="257" t="s">
        <v>528</v>
      </c>
      <c r="N33" s="1065" t="s">
        <v>1975</v>
      </c>
      <c r="O33" s="599">
        <v>1</v>
      </c>
      <c r="P33" s="1096" t="s">
        <v>102</v>
      </c>
      <c r="Q33" s="257" t="s">
        <v>1568</v>
      </c>
      <c r="R33" s="265" t="s">
        <v>2</v>
      </c>
      <c r="S33" s="308"/>
      <c r="T33" s="304"/>
      <c r="U33" s="304"/>
      <c r="V33" s="304"/>
      <c r="W33" s="304"/>
      <c r="X33" s="304"/>
      <c r="Y33" s="304"/>
      <c r="Z33" s="304"/>
    </row>
    <row r="34" spans="1:26" s="247" customFormat="1" ht="100.5" customHeight="1" thickBot="1" x14ac:dyDescent="0.3">
      <c r="A34" s="254"/>
      <c r="B34" s="527"/>
      <c r="C34" s="254"/>
      <c r="D34" s="527"/>
      <c r="E34" s="515" t="s">
        <v>1976</v>
      </c>
      <c r="F34" s="515" t="s">
        <v>1977</v>
      </c>
      <c r="G34" s="515" t="s">
        <v>1978</v>
      </c>
      <c r="H34" s="305" t="s">
        <v>97</v>
      </c>
      <c r="I34" s="515" t="s">
        <v>1909</v>
      </c>
      <c r="J34" s="728">
        <v>43636</v>
      </c>
      <c r="K34" s="728">
        <v>43770</v>
      </c>
      <c r="L34" s="518">
        <v>43917</v>
      </c>
      <c r="M34" s="284" t="s">
        <v>528</v>
      </c>
      <c r="N34" s="1116" t="s">
        <v>1979</v>
      </c>
      <c r="O34" s="602">
        <v>1</v>
      </c>
      <c r="P34" s="1100" t="s">
        <v>102</v>
      </c>
      <c r="Q34" s="284" t="s">
        <v>1568</v>
      </c>
      <c r="R34" s="265"/>
      <c r="S34" s="308"/>
      <c r="T34" s="304"/>
      <c r="U34" s="304"/>
      <c r="V34" s="304"/>
      <c r="W34" s="304"/>
      <c r="X34" s="304"/>
      <c r="Y34" s="304"/>
      <c r="Z34" s="304"/>
    </row>
    <row r="35" spans="1:26" s="247" customFormat="1" ht="29.25" customHeight="1" thickBot="1" x14ac:dyDescent="0.3">
      <c r="A35" s="962"/>
      <c r="B35" s="963"/>
      <c r="C35" s="963"/>
      <c r="D35" s="963"/>
      <c r="E35" s="963"/>
      <c r="F35" s="963"/>
      <c r="G35" s="963"/>
      <c r="H35" s="963"/>
      <c r="I35" s="963"/>
      <c r="J35" s="963"/>
      <c r="K35" s="963"/>
      <c r="L35" s="963"/>
      <c r="M35" s="963"/>
      <c r="N35" s="963"/>
      <c r="O35" s="963"/>
      <c r="P35" s="963"/>
      <c r="Q35" s="963"/>
      <c r="R35" s="964"/>
      <c r="S35" s="1117"/>
      <c r="T35" s="304"/>
      <c r="U35" s="304"/>
      <c r="V35" s="304"/>
      <c r="W35" s="304"/>
      <c r="X35" s="304"/>
      <c r="Y35" s="304"/>
      <c r="Z35" s="304"/>
    </row>
    <row r="36" spans="1:26" ht="45.75" customHeight="1" thickBot="1" x14ac:dyDescent="0.3">
      <c r="A36" s="486" t="s">
        <v>1980</v>
      </c>
      <c r="B36" s="487"/>
      <c r="C36" s="487"/>
      <c r="D36" s="487"/>
      <c r="E36" s="487"/>
      <c r="F36" s="487"/>
      <c r="G36" s="487"/>
      <c r="H36" s="487"/>
      <c r="I36" s="487"/>
      <c r="J36" s="487"/>
      <c r="K36" s="487"/>
      <c r="L36" s="487"/>
      <c r="M36" s="487"/>
      <c r="N36" s="487"/>
      <c r="O36" s="487"/>
      <c r="P36" s="487"/>
      <c r="Q36" s="487"/>
      <c r="R36" s="655"/>
      <c r="S36" s="304"/>
      <c r="T36" s="304"/>
      <c r="U36" s="304"/>
      <c r="V36" s="304"/>
      <c r="W36" s="304"/>
      <c r="X36" s="304"/>
      <c r="Y36" s="304"/>
      <c r="Z36" s="304"/>
    </row>
    <row r="37" spans="1:26" s="266" customFormat="1" ht="408.6" customHeight="1" x14ac:dyDescent="0.25">
      <c r="A37" s="254" t="s">
        <v>50</v>
      </c>
      <c r="B37" s="255" t="s">
        <v>1866</v>
      </c>
      <c r="C37" s="254">
        <v>1</v>
      </c>
      <c r="D37" s="256" t="s">
        <v>1981</v>
      </c>
      <c r="E37" s="256" t="s">
        <v>1982</v>
      </c>
      <c r="F37" s="258" t="s">
        <v>1983</v>
      </c>
      <c r="G37" s="258" t="s">
        <v>1984</v>
      </c>
      <c r="H37" s="255" t="s">
        <v>945</v>
      </c>
      <c r="I37" s="255" t="s">
        <v>1985</v>
      </c>
      <c r="J37" s="1118">
        <v>44397</v>
      </c>
      <c r="K37" s="1118">
        <v>44561</v>
      </c>
      <c r="L37" s="261" t="s">
        <v>1986</v>
      </c>
      <c r="M37" s="261" t="s">
        <v>1987</v>
      </c>
      <c r="N37" s="264" t="s">
        <v>1988</v>
      </c>
      <c r="O37" s="724">
        <v>1</v>
      </c>
      <c r="P37" s="1096" t="s">
        <v>102</v>
      </c>
      <c r="Q37" s="256" t="s">
        <v>1989</v>
      </c>
      <c r="R37" s="265" t="s">
        <v>2</v>
      </c>
      <c r="S37" s="744"/>
      <c r="T37" s="744"/>
      <c r="U37" s="744"/>
      <c r="V37" s="744"/>
      <c r="W37" s="744"/>
      <c r="X37" s="744"/>
      <c r="Y37" s="744"/>
      <c r="Z37" s="744"/>
    </row>
    <row r="38" spans="1:26" s="266" customFormat="1" ht="408.6" customHeight="1" x14ac:dyDescent="0.25">
      <c r="A38" s="254"/>
      <c r="B38" s="255"/>
      <c r="C38" s="254"/>
      <c r="D38" s="256"/>
      <c r="E38" s="256"/>
      <c r="F38" s="326" t="s">
        <v>1990</v>
      </c>
      <c r="G38" s="309" t="s">
        <v>1991</v>
      </c>
      <c r="H38" s="255"/>
      <c r="I38" s="255"/>
      <c r="J38" s="1119">
        <v>44397</v>
      </c>
      <c r="K38" s="1120" t="s">
        <v>1992</v>
      </c>
      <c r="L38" s="283" t="s">
        <v>1986</v>
      </c>
      <c r="M38" s="283" t="s">
        <v>1987</v>
      </c>
      <c r="N38" s="303" t="s">
        <v>1993</v>
      </c>
      <c r="O38" s="1121">
        <v>1</v>
      </c>
      <c r="P38" s="1098" t="s">
        <v>102</v>
      </c>
      <c r="Q38" s="256"/>
      <c r="R38" s="265"/>
      <c r="S38" s="744"/>
      <c r="T38" s="744"/>
      <c r="U38" s="744"/>
      <c r="V38" s="744"/>
      <c r="W38" s="744"/>
      <c r="X38" s="744"/>
      <c r="Y38" s="744"/>
      <c r="Z38" s="744"/>
    </row>
    <row r="39" spans="1:26" s="266" customFormat="1" ht="382.9" customHeight="1" x14ac:dyDescent="0.25">
      <c r="A39" s="254"/>
      <c r="B39" s="255"/>
      <c r="C39" s="254"/>
      <c r="D39" s="256"/>
      <c r="E39" s="256"/>
      <c r="F39" s="301" t="s">
        <v>1994</v>
      </c>
      <c r="G39" s="309" t="s">
        <v>1995</v>
      </c>
      <c r="H39" s="255"/>
      <c r="I39" s="255"/>
      <c r="J39" s="1119">
        <v>44397</v>
      </c>
      <c r="K39" s="1120" t="s">
        <v>1996</v>
      </c>
      <c r="L39" s="283" t="s">
        <v>1986</v>
      </c>
      <c r="M39" s="283" t="s">
        <v>1987</v>
      </c>
      <c r="N39" s="303" t="s">
        <v>1997</v>
      </c>
      <c r="O39" s="1121">
        <v>1</v>
      </c>
      <c r="P39" s="1098" t="s">
        <v>102</v>
      </c>
      <c r="Q39" s="256"/>
      <c r="R39" s="265"/>
      <c r="S39" s="744"/>
      <c r="T39" s="744"/>
      <c r="U39" s="744"/>
      <c r="V39" s="744"/>
      <c r="W39" s="744"/>
      <c r="X39" s="744"/>
      <c r="Y39" s="744"/>
      <c r="Z39" s="744"/>
    </row>
    <row r="40" spans="1:26" s="266" customFormat="1" ht="409.15" customHeight="1" x14ac:dyDescent="0.25">
      <c r="A40" s="254"/>
      <c r="B40" s="255"/>
      <c r="C40" s="254"/>
      <c r="D40" s="256"/>
      <c r="E40" s="269"/>
      <c r="F40" s="326" t="s">
        <v>1998</v>
      </c>
      <c r="G40" s="309" t="s">
        <v>1999</v>
      </c>
      <c r="H40" s="268"/>
      <c r="I40" s="268"/>
      <c r="J40" s="1119">
        <v>44397</v>
      </c>
      <c r="K40" s="1120" t="s">
        <v>2000</v>
      </c>
      <c r="L40" s="283" t="s">
        <v>1986</v>
      </c>
      <c r="M40" s="283" t="s">
        <v>1987</v>
      </c>
      <c r="N40" s="303" t="s">
        <v>2001</v>
      </c>
      <c r="O40" s="271">
        <v>1</v>
      </c>
      <c r="P40" s="1098" t="s">
        <v>102</v>
      </c>
      <c r="Q40" s="256"/>
      <c r="R40" s="265"/>
      <c r="S40" s="744"/>
      <c r="T40" s="744"/>
      <c r="U40" s="744"/>
      <c r="V40" s="744"/>
      <c r="W40" s="744"/>
      <c r="X40" s="744"/>
      <c r="Y40" s="744"/>
      <c r="Z40" s="744"/>
    </row>
    <row r="41" spans="1:26" s="266" customFormat="1" ht="288.60000000000002" customHeight="1" x14ac:dyDescent="0.25">
      <c r="A41" s="254"/>
      <c r="B41" s="255"/>
      <c r="C41" s="254"/>
      <c r="D41" s="256"/>
      <c r="E41" s="301" t="s">
        <v>2002</v>
      </c>
      <c r="F41" s="326" t="s">
        <v>2003</v>
      </c>
      <c r="G41" s="445" t="s">
        <v>2004</v>
      </c>
      <c r="H41" s="453" t="s">
        <v>945</v>
      </c>
      <c r="I41" s="453" t="s">
        <v>1985</v>
      </c>
      <c r="J41" s="283">
        <v>44397</v>
      </c>
      <c r="K41" s="1120" t="s">
        <v>1996</v>
      </c>
      <c r="L41" s="283" t="s">
        <v>1986</v>
      </c>
      <c r="M41" s="283" t="s">
        <v>1987</v>
      </c>
      <c r="N41" s="303" t="s">
        <v>2005</v>
      </c>
      <c r="O41" s="1121">
        <v>1</v>
      </c>
      <c r="P41" s="1098" t="s">
        <v>102</v>
      </c>
      <c r="Q41" s="269"/>
      <c r="R41" s="265"/>
      <c r="S41" s="744"/>
      <c r="T41" s="744"/>
      <c r="U41" s="744"/>
      <c r="V41" s="744"/>
      <c r="W41" s="744"/>
      <c r="X41" s="744"/>
      <c r="Y41" s="744"/>
      <c r="Z41" s="744"/>
    </row>
    <row r="42" spans="1:26" s="266" customFormat="1" ht="295.89999999999998" customHeight="1" x14ac:dyDescent="0.25">
      <c r="A42" s="254"/>
      <c r="B42" s="255"/>
      <c r="C42" s="254"/>
      <c r="D42" s="256"/>
      <c r="E42" s="300" t="s">
        <v>2006</v>
      </c>
      <c r="F42" s="284" t="s">
        <v>2007</v>
      </c>
      <c r="G42" s="433" t="s">
        <v>2008</v>
      </c>
      <c r="H42" s="299" t="s">
        <v>945</v>
      </c>
      <c r="I42" s="299" t="s">
        <v>1985</v>
      </c>
      <c r="J42" s="1119">
        <v>44397</v>
      </c>
      <c r="K42" s="1120" t="s">
        <v>2009</v>
      </c>
      <c r="L42" s="283" t="s">
        <v>2010</v>
      </c>
      <c r="M42" s="283" t="s">
        <v>1987</v>
      </c>
      <c r="N42" s="303" t="s">
        <v>2011</v>
      </c>
      <c r="O42" s="1121">
        <v>1</v>
      </c>
      <c r="P42" s="1098" t="s">
        <v>102</v>
      </c>
      <c r="Q42" s="300" t="s">
        <v>2012</v>
      </c>
      <c r="R42" s="265"/>
      <c r="S42" s="744"/>
      <c r="T42" s="744"/>
      <c r="U42" s="744"/>
      <c r="V42" s="744"/>
      <c r="W42" s="744"/>
      <c r="X42" s="744"/>
      <c r="Y42" s="744"/>
      <c r="Z42" s="744"/>
    </row>
    <row r="43" spans="1:26" s="266" customFormat="1" ht="409.15" customHeight="1" thickBot="1" x14ac:dyDescent="0.3">
      <c r="A43" s="254"/>
      <c r="B43" s="255"/>
      <c r="C43" s="254"/>
      <c r="D43" s="256"/>
      <c r="E43" s="256"/>
      <c r="F43" s="284" t="s">
        <v>2013</v>
      </c>
      <c r="G43" s="433" t="s">
        <v>2014</v>
      </c>
      <c r="H43" s="255"/>
      <c r="I43" s="255"/>
      <c r="J43" s="1122">
        <v>44397</v>
      </c>
      <c r="K43" s="1123">
        <v>44561</v>
      </c>
      <c r="L43" s="931" t="s">
        <v>2010</v>
      </c>
      <c r="M43" s="931" t="s">
        <v>1987</v>
      </c>
      <c r="N43" s="1124" t="s">
        <v>2015</v>
      </c>
      <c r="O43" s="717">
        <v>1</v>
      </c>
      <c r="P43" s="1100" t="s">
        <v>102</v>
      </c>
      <c r="Q43" s="256"/>
      <c r="R43" s="265"/>
      <c r="S43" s="744"/>
      <c r="T43" s="744"/>
      <c r="U43" s="744"/>
      <c r="V43" s="744"/>
      <c r="W43" s="744"/>
      <c r="X43" s="744"/>
      <c r="Y43" s="744"/>
      <c r="Z43" s="744"/>
    </row>
    <row r="44" spans="1:26" s="266" customFormat="1" ht="15.75" thickBot="1" x14ac:dyDescent="0.3">
      <c r="A44" s="718"/>
      <c r="B44" s="719"/>
      <c r="C44" s="719"/>
      <c r="D44" s="719"/>
      <c r="E44" s="719"/>
      <c r="F44" s="719"/>
      <c r="G44" s="719"/>
      <c r="H44" s="719"/>
      <c r="I44" s="719"/>
      <c r="J44" s="719"/>
      <c r="K44" s="719"/>
      <c r="L44" s="719"/>
      <c r="M44" s="719"/>
      <c r="N44" s="719"/>
      <c r="O44" s="719"/>
      <c r="P44" s="719"/>
      <c r="Q44" s="719"/>
      <c r="R44" s="720"/>
      <c r="S44" s="744"/>
      <c r="T44" s="744"/>
      <c r="U44" s="744"/>
      <c r="V44" s="744"/>
      <c r="W44" s="744"/>
      <c r="X44" s="744"/>
      <c r="Y44" s="744"/>
      <c r="Z44" s="744"/>
    </row>
    <row r="45" spans="1:26" s="266" customFormat="1" ht="409.15" customHeight="1" x14ac:dyDescent="0.25">
      <c r="A45" s="254" t="s">
        <v>50</v>
      </c>
      <c r="B45" s="255" t="s">
        <v>1866</v>
      </c>
      <c r="C45" s="254">
        <v>2</v>
      </c>
      <c r="D45" s="1125" t="s">
        <v>2016</v>
      </c>
      <c r="E45" s="1126" t="s">
        <v>2017</v>
      </c>
      <c r="F45" s="258" t="s">
        <v>2018</v>
      </c>
      <c r="G45" s="1127" t="s">
        <v>2019</v>
      </c>
      <c r="H45" s="555" t="s">
        <v>945</v>
      </c>
      <c r="I45" s="555" t="s">
        <v>1985</v>
      </c>
      <c r="J45" s="261">
        <v>44397</v>
      </c>
      <c r="K45" s="1128" t="s">
        <v>2020</v>
      </c>
      <c r="L45" s="261" t="s">
        <v>2010</v>
      </c>
      <c r="M45" s="261" t="s">
        <v>1987</v>
      </c>
      <c r="N45" s="264" t="s">
        <v>2021</v>
      </c>
      <c r="O45" s="724">
        <v>1</v>
      </c>
      <c r="P45" s="1096" t="s">
        <v>102</v>
      </c>
      <c r="Q45" s="569" t="s">
        <v>2022</v>
      </c>
      <c r="R45" s="265" t="s">
        <v>2</v>
      </c>
      <c r="S45" s="744"/>
      <c r="T45" s="744"/>
      <c r="U45" s="744"/>
      <c r="V45" s="744"/>
      <c r="W45" s="744"/>
      <c r="X45" s="744"/>
      <c r="Y45" s="744"/>
      <c r="Z45" s="744"/>
    </row>
    <row r="46" spans="1:26" s="266" customFormat="1" ht="408.6" customHeight="1" thickBot="1" x14ac:dyDescent="0.3">
      <c r="A46" s="254"/>
      <c r="B46" s="255"/>
      <c r="C46" s="254"/>
      <c r="D46" s="1125"/>
      <c r="E46" s="542" t="s">
        <v>2023</v>
      </c>
      <c r="F46" s="284" t="s">
        <v>2024</v>
      </c>
      <c r="G46" s="571" t="s">
        <v>2025</v>
      </c>
      <c r="H46" s="306" t="s">
        <v>945</v>
      </c>
      <c r="I46" s="306" t="s">
        <v>1985</v>
      </c>
      <c r="J46" s="931">
        <v>44397</v>
      </c>
      <c r="K46" s="1129" t="s">
        <v>1996</v>
      </c>
      <c r="L46" s="931" t="s">
        <v>2026</v>
      </c>
      <c r="M46" s="931" t="s">
        <v>1987</v>
      </c>
      <c r="N46" s="1124" t="s">
        <v>2027</v>
      </c>
      <c r="O46" s="717">
        <v>1</v>
      </c>
      <c r="P46" s="1100" t="s">
        <v>102</v>
      </c>
      <c r="Q46" s="542" t="s">
        <v>2028</v>
      </c>
      <c r="R46" s="265"/>
      <c r="S46" s="744"/>
      <c r="T46" s="744"/>
      <c r="U46" s="744"/>
      <c r="V46" s="744"/>
      <c r="W46" s="744"/>
      <c r="X46" s="744"/>
      <c r="Y46" s="744"/>
      <c r="Z46" s="744"/>
    </row>
    <row r="47" spans="1:26" s="266" customFormat="1" ht="15.75" thickBot="1" x14ac:dyDescent="0.3">
      <c r="A47" s="718"/>
      <c r="B47" s="719"/>
      <c r="C47" s="719"/>
      <c r="D47" s="719"/>
      <c r="E47" s="719"/>
      <c r="F47" s="719"/>
      <c r="G47" s="719"/>
      <c r="H47" s="719"/>
      <c r="I47" s="719"/>
      <c r="J47" s="719"/>
      <c r="K47" s="719"/>
      <c r="L47" s="719"/>
      <c r="M47" s="719"/>
      <c r="N47" s="719"/>
      <c r="O47" s="719"/>
      <c r="P47" s="719"/>
      <c r="Q47" s="719"/>
      <c r="R47" s="720"/>
      <c r="S47" s="744"/>
      <c r="T47" s="744"/>
      <c r="U47" s="744"/>
      <c r="V47" s="744"/>
      <c r="W47" s="744"/>
      <c r="X47" s="744"/>
      <c r="Y47" s="744"/>
      <c r="Z47" s="744"/>
    </row>
    <row r="48" spans="1:26" s="266" customFormat="1" ht="409.15" customHeight="1" x14ac:dyDescent="0.25">
      <c r="A48" s="254" t="s">
        <v>50</v>
      </c>
      <c r="B48" s="255" t="s">
        <v>1866</v>
      </c>
      <c r="C48" s="254">
        <v>3</v>
      </c>
      <c r="D48" s="256" t="s">
        <v>2029</v>
      </c>
      <c r="E48" s="258" t="s">
        <v>2030</v>
      </c>
      <c r="F48" s="257" t="s">
        <v>2031</v>
      </c>
      <c r="G48" s="569" t="s">
        <v>2032</v>
      </c>
      <c r="H48" s="596" t="s">
        <v>945</v>
      </c>
      <c r="I48" s="596" t="s">
        <v>1985</v>
      </c>
      <c r="J48" s="261">
        <v>44397</v>
      </c>
      <c r="K48" s="1128" t="s">
        <v>1996</v>
      </c>
      <c r="L48" s="261" t="s">
        <v>2033</v>
      </c>
      <c r="M48" s="261" t="s">
        <v>1987</v>
      </c>
      <c r="N48" s="264" t="s">
        <v>2034</v>
      </c>
      <c r="O48" s="724">
        <v>1</v>
      </c>
      <c r="P48" s="1096" t="s">
        <v>102</v>
      </c>
      <c r="Q48" s="256" t="s">
        <v>2035</v>
      </c>
      <c r="R48" s="265" t="s">
        <v>2</v>
      </c>
      <c r="S48" s="744"/>
      <c r="T48" s="744"/>
      <c r="U48" s="744"/>
      <c r="V48" s="744"/>
      <c r="W48" s="744"/>
      <c r="X48" s="744"/>
      <c r="Y48" s="744"/>
      <c r="Z48" s="744"/>
    </row>
    <row r="49" spans="1:26" ht="338.45" customHeight="1" x14ac:dyDescent="0.25">
      <c r="A49" s="254"/>
      <c r="B49" s="255"/>
      <c r="C49" s="254"/>
      <c r="D49" s="256"/>
      <c r="E49" s="301" t="s">
        <v>2036</v>
      </c>
      <c r="F49" s="301" t="s">
        <v>2037</v>
      </c>
      <c r="G49" s="351" t="s">
        <v>2038</v>
      </c>
      <c r="H49" s="453" t="s">
        <v>945</v>
      </c>
      <c r="I49" s="453" t="s">
        <v>1985</v>
      </c>
      <c r="J49" s="283">
        <v>44397</v>
      </c>
      <c r="K49" s="283">
        <v>44561</v>
      </c>
      <c r="L49" s="283" t="s">
        <v>2033</v>
      </c>
      <c r="M49" s="283" t="s">
        <v>1987</v>
      </c>
      <c r="N49" s="301" t="s">
        <v>2039</v>
      </c>
      <c r="O49" s="1121">
        <v>1</v>
      </c>
      <c r="P49" s="1098" t="s">
        <v>102</v>
      </c>
      <c r="Q49" s="256"/>
      <c r="R49" s="265"/>
      <c r="S49" s="304"/>
      <c r="T49" s="304"/>
      <c r="U49" s="304"/>
      <c r="V49" s="304"/>
      <c r="W49" s="304"/>
      <c r="X49" s="304"/>
      <c r="Y49" s="304"/>
      <c r="Z49" s="304"/>
    </row>
    <row r="50" spans="1:26" ht="338.45" customHeight="1" thickBot="1" x14ac:dyDescent="0.3">
      <c r="A50" s="254"/>
      <c r="B50" s="255"/>
      <c r="C50" s="254"/>
      <c r="D50" s="256"/>
      <c r="E50" s="542" t="s">
        <v>2040</v>
      </c>
      <c r="F50" s="542" t="s">
        <v>2041</v>
      </c>
      <c r="G50" s="345" t="s">
        <v>2042</v>
      </c>
      <c r="H50" s="306" t="s">
        <v>945</v>
      </c>
      <c r="I50" s="306" t="s">
        <v>1985</v>
      </c>
      <c r="J50" s="931">
        <v>44397</v>
      </c>
      <c r="K50" s="1129" t="s">
        <v>2043</v>
      </c>
      <c r="L50" s="931" t="s">
        <v>2033</v>
      </c>
      <c r="M50" s="931" t="s">
        <v>1987</v>
      </c>
      <c r="N50" s="542" t="s">
        <v>2044</v>
      </c>
      <c r="O50" s="546">
        <v>1</v>
      </c>
      <c r="P50" s="1100" t="s">
        <v>102</v>
      </c>
      <c r="Q50" s="256"/>
      <c r="R50" s="265"/>
      <c r="S50" s="304"/>
      <c r="T50" s="304"/>
      <c r="U50" s="304"/>
      <c r="V50" s="304"/>
      <c r="W50" s="304"/>
      <c r="X50" s="304"/>
      <c r="Y50" s="304"/>
      <c r="Z50" s="304"/>
    </row>
    <row r="51" spans="1:26" ht="16.5" thickBot="1" x14ac:dyDescent="0.3">
      <c r="A51" s="718"/>
      <c r="B51" s="719"/>
      <c r="C51" s="719"/>
      <c r="D51" s="719"/>
      <c r="E51" s="719"/>
      <c r="F51" s="719"/>
      <c r="G51" s="719"/>
      <c r="H51" s="719"/>
      <c r="I51" s="719"/>
      <c r="J51" s="719"/>
      <c r="K51" s="719"/>
      <c r="L51" s="719"/>
      <c r="M51" s="719"/>
      <c r="N51" s="719"/>
      <c r="O51" s="719"/>
      <c r="P51" s="719"/>
      <c r="Q51" s="719"/>
      <c r="R51" s="720"/>
      <c r="S51" s="304"/>
      <c r="T51" s="304"/>
      <c r="U51" s="304"/>
      <c r="V51" s="304"/>
      <c r="W51" s="304"/>
      <c r="X51" s="304"/>
      <c r="Y51" s="304"/>
      <c r="Z51" s="304"/>
    </row>
    <row r="52" spans="1:26" ht="183" customHeight="1" x14ac:dyDescent="0.25">
      <c r="A52" s="254" t="s">
        <v>50</v>
      </c>
      <c r="B52" s="255" t="s">
        <v>1866</v>
      </c>
      <c r="C52" s="254">
        <v>4</v>
      </c>
      <c r="D52" s="256" t="s">
        <v>2045</v>
      </c>
      <c r="E52" s="1126" t="s">
        <v>2046</v>
      </c>
      <c r="F52" s="747" t="s">
        <v>2047</v>
      </c>
      <c r="G52" s="256" t="s">
        <v>2048</v>
      </c>
      <c r="H52" s="255" t="s">
        <v>945</v>
      </c>
      <c r="I52" s="255" t="s">
        <v>1985</v>
      </c>
      <c r="J52" s="617">
        <v>44397</v>
      </c>
      <c r="K52" s="1130" t="s">
        <v>2049</v>
      </c>
      <c r="L52" s="261" t="s">
        <v>2050</v>
      </c>
      <c r="M52" s="261" t="s">
        <v>1987</v>
      </c>
      <c r="N52" s="256" t="s">
        <v>2051</v>
      </c>
      <c r="O52" s="637">
        <v>1</v>
      </c>
      <c r="P52" s="1131" t="s">
        <v>102</v>
      </c>
      <c r="Q52" s="256" t="s">
        <v>2052</v>
      </c>
      <c r="R52" s="265" t="s">
        <v>2</v>
      </c>
      <c r="S52" s="304"/>
      <c r="T52" s="304"/>
      <c r="U52" s="304"/>
      <c r="V52" s="304"/>
      <c r="W52" s="304"/>
      <c r="X52" s="304"/>
      <c r="Y52" s="304"/>
      <c r="Z52" s="304"/>
    </row>
    <row r="53" spans="1:26" ht="183" customHeight="1" thickBot="1" x14ac:dyDescent="0.3">
      <c r="A53" s="254"/>
      <c r="B53" s="255"/>
      <c r="C53" s="254"/>
      <c r="D53" s="256"/>
      <c r="E53" s="1132" t="s">
        <v>2053</v>
      </c>
      <c r="F53" s="747"/>
      <c r="G53" s="256"/>
      <c r="H53" s="255"/>
      <c r="I53" s="255"/>
      <c r="J53" s="617"/>
      <c r="K53" s="1130"/>
      <c r="L53" s="931" t="s">
        <v>2050</v>
      </c>
      <c r="M53" s="931" t="s">
        <v>1987</v>
      </c>
      <c r="N53" s="256"/>
      <c r="O53" s="637"/>
      <c r="P53" s="1131"/>
      <c r="Q53" s="256"/>
      <c r="R53" s="265"/>
      <c r="S53" s="304"/>
      <c r="T53" s="304"/>
      <c r="U53" s="304"/>
      <c r="V53" s="304"/>
      <c r="W53" s="304"/>
      <c r="X53" s="304"/>
      <c r="Y53" s="304"/>
      <c r="Z53" s="304"/>
    </row>
    <row r="54" spans="1:26" ht="21" customHeight="1" thickBot="1" x14ac:dyDescent="0.3">
      <c r="A54" s="718"/>
      <c r="B54" s="719"/>
      <c r="C54" s="719"/>
      <c r="D54" s="719"/>
      <c r="E54" s="719"/>
      <c r="F54" s="719"/>
      <c r="G54" s="719"/>
      <c r="H54" s="719"/>
      <c r="I54" s="719"/>
      <c r="J54" s="719"/>
      <c r="K54" s="719"/>
      <c r="L54" s="719"/>
      <c r="M54" s="719"/>
      <c r="N54" s="719"/>
      <c r="O54" s="719"/>
      <c r="P54" s="719"/>
      <c r="Q54" s="719"/>
      <c r="R54" s="720"/>
      <c r="S54" s="304"/>
      <c r="T54" s="304"/>
      <c r="U54" s="304"/>
      <c r="V54" s="304"/>
      <c r="W54" s="304"/>
      <c r="X54" s="304"/>
      <c r="Y54" s="304"/>
      <c r="Z54" s="304"/>
    </row>
    <row r="55" spans="1:26" ht="364.15" customHeight="1" x14ac:dyDescent="0.25">
      <c r="A55" s="255" t="s">
        <v>50</v>
      </c>
      <c r="B55" s="255" t="s">
        <v>1866</v>
      </c>
      <c r="C55" s="254">
        <v>5</v>
      </c>
      <c r="D55" s="256" t="s">
        <v>2054</v>
      </c>
      <c r="E55" s="1125" t="s">
        <v>2055</v>
      </c>
      <c r="F55" s="1054" t="s">
        <v>2056</v>
      </c>
      <c r="G55" s="556" t="s">
        <v>2057</v>
      </c>
      <c r="H55" s="516" t="s">
        <v>945</v>
      </c>
      <c r="I55" s="516" t="s">
        <v>1985</v>
      </c>
      <c r="J55" s="1018">
        <v>44397</v>
      </c>
      <c r="K55" s="1128" t="s">
        <v>1996</v>
      </c>
      <c r="L55" s="261" t="s">
        <v>2026</v>
      </c>
      <c r="M55" s="261" t="s">
        <v>1987</v>
      </c>
      <c r="N55" s="258" t="s">
        <v>2058</v>
      </c>
      <c r="O55" s="724">
        <v>1</v>
      </c>
      <c r="P55" s="1096" t="s">
        <v>102</v>
      </c>
      <c r="Q55" s="256" t="s">
        <v>2059</v>
      </c>
      <c r="R55" s="265" t="s">
        <v>2</v>
      </c>
      <c r="S55" s="304"/>
      <c r="T55" s="304"/>
      <c r="U55" s="304"/>
      <c r="V55" s="304"/>
      <c r="W55" s="304"/>
      <c r="X55" s="304"/>
      <c r="Y55" s="304"/>
      <c r="Z55" s="304"/>
    </row>
    <row r="56" spans="1:26" ht="408.6" customHeight="1" thickBot="1" x14ac:dyDescent="0.3">
      <c r="A56" s="255"/>
      <c r="B56" s="255"/>
      <c r="C56" s="254"/>
      <c r="D56" s="256"/>
      <c r="E56" s="1125"/>
      <c r="F56" s="284" t="s">
        <v>2060</v>
      </c>
      <c r="G56" s="799" t="s">
        <v>2061</v>
      </c>
      <c r="H56" s="306" t="s">
        <v>945</v>
      </c>
      <c r="I56" s="306" t="s">
        <v>1985</v>
      </c>
      <c r="J56" s="931">
        <v>44397</v>
      </c>
      <c r="K56" s="1129" t="s">
        <v>1996</v>
      </c>
      <c r="L56" s="931" t="s">
        <v>2026</v>
      </c>
      <c r="M56" s="931" t="s">
        <v>1987</v>
      </c>
      <c r="N56" s="542" t="s">
        <v>2062</v>
      </c>
      <c r="O56" s="717">
        <v>1</v>
      </c>
      <c r="P56" s="1100" t="s">
        <v>102</v>
      </c>
      <c r="Q56" s="256"/>
      <c r="R56" s="265"/>
      <c r="S56" s="1133"/>
      <c r="T56" s="304"/>
      <c r="U56" s="304"/>
      <c r="V56" s="304"/>
      <c r="W56" s="304"/>
      <c r="X56" s="304"/>
      <c r="Y56" s="304"/>
      <c r="Z56" s="304"/>
    </row>
    <row r="57" spans="1:26" ht="16.5" thickBot="1" x14ac:dyDescent="0.3">
      <c r="A57" s="718"/>
      <c r="B57" s="719"/>
      <c r="C57" s="719"/>
      <c r="D57" s="719"/>
      <c r="E57" s="719"/>
      <c r="F57" s="719"/>
      <c r="G57" s="719"/>
      <c r="H57" s="719"/>
      <c r="I57" s="719"/>
      <c r="J57" s="719"/>
      <c r="K57" s="719"/>
      <c r="L57" s="719"/>
      <c r="M57" s="719"/>
      <c r="N57" s="719"/>
      <c r="O57" s="719"/>
      <c r="P57" s="719"/>
      <c r="Q57" s="719"/>
      <c r="R57" s="720"/>
      <c r="S57" s="304"/>
      <c r="T57" s="304"/>
      <c r="U57" s="304"/>
      <c r="V57" s="304"/>
      <c r="W57" s="304"/>
      <c r="X57" s="304"/>
      <c r="Y57" s="304"/>
      <c r="Z57" s="304"/>
    </row>
    <row r="58" spans="1:26" ht="409.5" customHeight="1" x14ac:dyDescent="0.25">
      <c r="A58" s="255" t="s">
        <v>50</v>
      </c>
      <c r="B58" s="255" t="s">
        <v>1866</v>
      </c>
      <c r="C58" s="254">
        <v>6</v>
      </c>
      <c r="D58" s="256" t="s">
        <v>2063</v>
      </c>
      <c r="E58" s="1126" t="s">
        <v>2064</v>
      </c>
      <c r="F58" s="1134" t="s">
        <v>2065</v>
      </c>
      <c r="G58" s="1024" t="s">
        <v>2066</v>
      </c>
      <c r="H58" s="596" t="s">
        <v>945</v>
      </c>
      <c r="I58" s="596" t="s">
        <v>1985</v>
      </c>
      <c r="J58" s="261">
        <v>44397</v>
      </c>
      <c r="K58" s="1128" t="s">
        <v>1992</v>
      </c>
      <c r="L58" s="261" t="s">
        <v>2067</v>
      </c>
      <c r="M58" s="261" t="s">
        <v>2068</v>
      </c>
      <c r="N58" s="258" t="s">
        <v>2069</v>
      </c>
      <c r="O58" s="263">
        <v>1</v>
      </c>
      <c r="P58" s="1100" t="s">
        <v>102</v>
      </c>
      <c r="Q58" s="258" t="s">
        <v>2070</v>
      </c>
      <c r="R58" s="265" t="s">
        <v>2</v>
      </c>
      <c r="S58" s="304"/>
      <c r="T58" s="304"/>
      <c r="U58" s="304"/>
      <c r="V58" s="304"/>
      <c r="W58" s="304"/>
      <c r="X58" s="304"/>
      <c r="Y58" s="304"/>
      <c r="Z58" s="304"/>
    </row>
    <row r="59" spans="1:26" ht="409.15" customHeight="1" thickBot="1" x14ac:dyDescent="0.3">
      <c r="A59" s="255"/>
      <c r="B59" s="255"/>
      <c r="C59" s="254"/>
      <c r="D59" s="256"/>
      <c r="E59" s="542" t="s">
        <v>2071</v>
      </c>
      <c r="F59" s="542" t="s">
        <v>2072</v>
      </c>
      <c r="G59" s="799" t="s">
        <v>2073</v>
      </c>
      <c r="H59" s="306" t="s">
        <v>945</v>
      </c>
      <c r="I59" s="306" t="s">
        <v>1985</v>
      </c>
      <c r="J59" s="931">
        <v>44397</v>
      </c>
      <c r="K59" s="1129" t="s">
        <v>2074</v>
      </c>
      <c r="L59" s="931" t="s">
        <v>2075</v>
      </c>
      <c r="M59" s="931" t="s">
        <v>1987</v>
      </c>
      <c r="N59" s="542" t="s">
        <v>2076</v>
      </c>
      <c r="O59" s="546">
        <v>1</v>
      </c>
      <c r="P59" s="1100" t="s">
        <v>102</v>
      </c>
      <c r="Q59" s="542" t="s">
        <v>2077</v>
      </c>
      <c r="R59" s="265"/>
      <c r="S59" s="304"/>
      <c r="T59" s="304"/>
      <c r="U59" s="304"/>
      <c r="V59" s="304"/>
      <c r="W59" s="304"/>
      <c r="X59" s="304"/>
      <c r="Y59" s="304"/>
      <c r="Z59" s="304"/>
    </row>
    <row r="60" spans="1:26" ht="16.5" thickBot="1" x14ac:dyDescent="0.3">
      <c r="A60" s="718"/>
      <c r="B60" s="719"/>
      <c r="C60" s="719"/>
      <c r="D60" s="719"/>
      <c r="E60" s="719"/>
      <c r="F60" s="719"/>
      <c r="G60" s="719"/>
      <c r="H60" s="719"/>
      <c r="I60" s="719"/>
      <c r="J60" s="719"/>
      <c r="K60" s="719"/>
      <c r="L60" s="719"/>
      <c r="M60" s="719"/>
      <c r="N60" s="719"/>
      <c r="O60" s="719"/>
      <c r="P60" s="719"/>
      <c r="Q60" s="719"/>
      <c r="R60" s="720"/>
      <c r="S60" s="304"/>
      <c r="T60" s="304"/>
      <c r="U60" s="304"/>
      <c r="V60" s="304"/>
      <c r="W60" s="304"/>
      <c r="X60" s="304"/>
      <c r="Y60" s="304"/>
      <c r="Z60" s="304"/>
    </row>
    <row r="61" spans="1:26" ht="153.75" customHeight="1" x14ac:dyDescent="0.25">
      <c r="A61" s="255" t="s">
        <v>50</v>
      </c>
      <c r="B61" s="255" t="s">
        <v>1866</v>
      </c>
      <c r="C61" s="254">
        <v>7</v>
      </c>
      <c r="D61" s="256" t="s">
        <v>2078</v>
      </c>
      <c r="E61" s="1126" t="s">
        <v>2079</v>
      </c>
      <c r="F61" s="258" t="s">
        <v>2080</v>
      </c>
      <c r="G61" s="591" t="s">
        <v>2081</v>
      </c>
      <c r="H61" s="516" t="s">
        <v>945</v>
      </c>
      <c r="I61" s="516" t="s">
        <v>1985</v>
      </c>
      <c r="J61" s="1018">
        <v>44397</v>
      </c>
      <c r="K61" s="1018">
        <v>44561</v>
      </c>
      <c r="L61" s="931">
        <v>44817</v>
      </c>
      <c r="M61" s="931" t="s">
        <v>2082</v>
      </c>
      <c r="N61" s="258" t="s">
        <v>2083</v>
      </c>
      <c r="O61" s="724">
        <v>1</v>
      </c>
      <c r="P61" s="1096" t="s">
        <v>102</v>
      </c>
      <c r="Q61" s="256" t="s">
        <v>2084</v>
      </c>
      <c r="R61" s="265" t="s">
        <v>2</v>
      </c>
      <c r="S61" s="304"/>
      <c r="T61" s="304"/>
      <c r="U61" s="304"/>
      <c r="V61" s="304"/>
      <c r="W61" s="304"/>
      <c r="X61" s="304"/>
      <c r="Y61" s="304"/>
      <c r="Z61" s="304"/>
    </row>
    <row r="62" spans="1:26" ht="201" customHeight="1" x14ac:dyDescent="0.25">
      <c r="A62" s="255"/>
      <c r="B62" s="255"/>
      <c r="C62" s="254"/>
      <c r="D62" s="256"/>
      <c r="E62" s="675" t="s">
        <v>2085</v>
      </c>
      <c r="F62" s="675" t="s">
        <v>2086</v>
      </c>
      <c r="G62" s="1135" t="s">
        <v>2087</v>
      </c>
      <c r="H62" s="1136" t="s">
        <v>945</v>
      </c>
      <c r="I62" s="1136" t="s">
        <v>1985</v>
      </c>
      <c r="J62" s="931">
        <v>44397</v>
      </c>
      <c r="K62" s="931">
        <v>44561</v>
      </c>
      <c r="L62" s="931">
        <v>44817</v>
      </c>
      <c r="M62" s="931" t="s">
        <v>2088</v>
      </c>
      <c r="N62" s="301" t="s">
        <v>2089</v>
      </c>
      <c r="O62" s="1121">
        <v>1</v>
      </c>
      <c r="P62" s="1098" t="s">
        <v>102</v>
      </c>
      <c r="Q62" s="256"/>
      <c r="R62" s="265"/>
      <c r="S62" s="304"/>
      <c r="T62" s="304"/>
      <c r="U62" s="304"/>
      <c r="V62" s="304"/>
      <c r="W62" s="304"/>
      <c r="X62" s="304"/>
      <c r="Y62" s="304"/>
      <c r="Z62" s="304"/>
    </row>
    <row r="63" spans="1:26" ht="96" customHeight="1" thickBot="1" x14ac:dyDescent="0.3">
      <c r="A63" s="255"/>
      <c r="B63" s="255"/>
      <c r="C63" s="254"/>
      <c r="D63" s="256"/>
      <c r="E63" s="1132" t="s">
        <v>2090</v>
      </c>
      <c r="F63" s="542" t="s">
        <v>2091</v>
      </c>
      <c r="G63" s="433" t="s">
        <v>2092</v>
      </c>
      <c r="H63" s="306" t="s">
        <v>945</v>
      </c>
      <c r="I63" s="306" t="s">
        <v>1985</v>
      </c>
      <c r="J63" s="931">
        <v>44397</v>
      </c>
      <c r="K63" s="931">
        <v>44561</v>
      </c>
      <c r="L63" s="931">
        <v>44817</v>
      </c>
      <c r="M63" s="931" t="s">
        <v>2093</v>
      </c>
      <c r="N63" s="542" t="s">
        <v>2094</v>
      </c>
      <c r="O63" s="717">
        <v>1</v>
      </c>
      <c r="P63" s="1100" t="s">
        <v>102</v>
      </c>
      <c r="Q63" s="256"/>
      <c r="R63" s="265"/>
      <c r="S63" s="304"/>
      <c r="T63" s="304"/>
      <c r="U63" s="304"/>
      <c r="V63" s="304"/>
      <c r="W63" s="304"/>
      <c r="X63" s="304"/>
      <c r="Y63" s="304"/>
      <c r="Z63" s="304"/>
    </row>
    <row r="64" spans="1:26" ht="16.5" thickBot="1" x14ac:dyDescent="0.3">
      <c r="A64" s="718"/>
      <c r="B64" s="719"/>
      <c r="C64" s="719"/>
      <c r="D64" s="719"/>
      <c r="E64" s="719"/>
      <c r="F64" s="719"/>
      <c r="G64" s="719"/>
      <c r="H64" s="719"/>
      <c r="I64" s="719"/>
      <c r="J64" s="719"/>
      <c r="K64" s="719"/>
      <c r="L64" s="719"/>
      <c r="M64" s="719"/>
      <c r="N64" s="719"/>
      <c r="O64" s="719"/>
      <c r="P64" s="719"/>
      <c r="Q64" s="719"/>
      <c r="R64" s="720"/>
      <c r="S64" s="304"/>
      <c r="T64" s="304"/>
      <c r="U64" s="304"/>
      <c r="V64" s="304"/>
      <c r="W64" s="304"/>
      <c r="X64" s="304"/>
      <c r="Y64" s="304"/>
      <c r="Z64" s="304"/>
    </row>
    <row r="65" spans="1:26" ht="150" customHeight="1" thickBot="1" x14ac:dyDescent="0.3">
      <c r="A65" s="596" t="s">
        <v>50</v>
      </c>
      <c r="B65" s="596" t="s">
        <v>1866</v>
      </c>
      <c r="C65" s="259">
        <v>8</v>
      </c>
      <c r="D65" s="258" t="s">
        <v>2095</v>
      </c>
      <c r="E65" s="1126" t="s">
        <v>2096</v>
      </c>
      <c r="F65" s="258" t="s">
        <v>2097</v>
      </c>
      <c r="G65" s="258" t="s">
        <v>2098</v>
      </c>
      <c r="H65" s="596" t="s">
        <v>945</v>
      </c>
      <c r="I65" s="596" t="s">
        <v>2099</v>
      </c>
      <c r="J65" s="261">
        <v>44397</v>
      </c>
      <c r="K65" s="261">
        <v>44561</v>
      </c>
      <c r="L65" s="931">
        <v>44817</v>
      </c>
      <c r="M65" s="931" t="s">
        <v>2093</v>
      </c>
      <c r="N65" s="258" t="s">
        <v>2100</v>
      </c>
      <c r="O65" s="724">
        <v>1</v>
      </c>
      <c r="P65" s="1096" t="s">
        <v>102</v>
      </c>
      <c r="Q65" s="258" t="s">
        <v>2101</v>
      </c>
      <c r="R65" s="555" t="s">
        <v>2</v>
      </c>
      <c r="S65" s="304"/>
      <c r="T65" s="304"/>
      <c r="U65" s="304"/>
      <c r="V65" s="304"/>
      <c r="W65" s="304"/>
      <c r="X65" s="304"/>
      <c r="Y65" s="304"/>
      <c r="Z65" s="304"/>
    </row>
    <row r="66" spans="1:26" ht="16.5" thickBot="1" x14ac:dyDescent="0.3">
      <c r="A66" s="962"/>
      <c r="B66" s="963"/>
      <c r="C66" s="963"/>
      <c r="D66" s="963"/>
      <c r="E66" s="963"/>
      <c r="F66" s="963"/>
      <c r="G66" s="963"/>
      <c r="H66" s="963"/>
      <c r="I66" s="963"/>
      <c r="J66" s="963"/>
      <c r="K66" s="963"/>
      <c r="L66" s="963"/>
      <c r="M66" s="963"/>
      <c r="N66" s="963"/>
      <c r="O66" s="963"/>
      <c r="P66" s="963"/>
      <c r="Q66" s="963"/>
      <c r="R66" s="964"/>
      <c r="S66" s="304"/>
      <c r="T66" s="304"/>
      <c r="U66" s="304"/>
      <c r="V66" s="304"/>
      <c r="W66" s="304"/>
      <c r="X66" s="304"/>
      <c r="Y66" s="304"/>
      <c r="Z66" s="304"/>
    </row>
    <row r="67" spans="1:26" ht="15.75" x14ac:dyDescent="0.25">
      <c r="A67" s="304"/>
      <c r="B67" s="304"/>
      <c r="C67" s="304"/>
      <c r="D67" s="304"/>
      <c r="E67" s="304"/>
      <c r="F67" s="304"/>
      <c r="G67" s="304"/>
      <c r="H67" s="304"/>
      <c r="I67" s="304"/>
      <c r="J67" s="304"/>
      <c r="K67" s="304"/>
      <c r="L67" s="304"/>
      <c r="M67" s="1133"/>
      <c r="N67" s="304"/>
      <c r="O67" s="1137"/>
      <c r="P67" s="1138"/>
      <c r="Q67" s="1133"/>
      <c r="R67" s="310"/>
      <c r="S67" s="304"/>
      <c r="T67" s="304"/>
      <c r="U67" s="304"/>
      <c r="V67" s="304"/>
      <c r="W67" s="304"/>
      <c r="X67" s="304"/>
      <c r="Y67" s="304"/>
      <c r="Z67" s="304"/>
    </row>
    <row r="68" spans="1:26" ht="15.75" x14ac:dyDescent="0.25">
      <c r="A68" s="304"/>
      <c r="B68" s="304"/>
      <c r="C68" s="304"/>
      <c r="D68" s="304"/>
      <c r="E68" s="304"/>
      <c r="F68" s="304"/>
      <c r="G68" s="304"/>
      <c r="H68" s="304"/>
      <c r="I68" s="304"/>
      <c r="J68" s="304"/>
      <c r="K68" s="304"/>
      <c r="L68" s="304"/>
      <c r="M68" s="1133"/>
      <c r="N68" s="304"/>
      <c r="O68" s="1137"/>
      <c r="P68" s="1138"/>
      <c r="Q68" s="1133"/>
      <c r="R68" s="310"/>
      <c r="S68" s="304"/>
      <c r="T68" s="304"/>
      <c r="U68" s="304"/>
      <c r="V68" s="304"/>
      <c r="W68" s="304"/>
      <c r="X68" s="304"/>
      <c r="Y68" s="304"/>
      <c r="Z68" s="304"/>
    </row>
    <row r="69" spans="1:26" ht="15.75" x14ac:dyDescent="0.25">
      <c r="A69" s="1139" t="s">
        <v>2102</v>
      </c>
      <c r="B69" s="310"/>
      <c r="C69" s="310"/>
      <c r="D69" s="304"/>
      <c r="E69" s="304"/>
      <c r="F69" s="304"/>
      <c r="G69" s="304"/>
    </row>
    <row r="70" spans="1:26" ht="15.75" x14ac:dyDescent="0.25">
      <c r="A70" s="310"/>
      <c r="B70" s="310"/>
      <c r="C70" s="310"/>
      <c r="D70" s="304"/>
      <c r="E70" s="304"/>
      <c r="F70" s="304"/>
      <c r="G70" s="304"/>
    </row>
    <row r="71" spans="1:26" ht="15.75" x14ac:dyDescent="0.25">
      <c r="A71" s="1142" t="s">
        <v>263</v>
      </c>
      <c r="B71" s="1142"/>
      <c r="C71" s="304"/>
      <c r="D71" s="1142" t="s">
        <v>2103</v>
      </c>
      <c r="E71" s="1142"/>
      <c r="F71" s="1142" t="s">
        <v>2104</v>
      </c>
      <c r="G71" s="1142"/>
    </row>
    <row r="72" spans="1:26" ht="15.75" x14ac:dyDescent="0.25">
      <c r="A72" s="308" t="s">
        <v>236</v>
      </c>
      <c r="B72" s="317">
        <f>+COUNTIF($P$6:$P$100,A72)</f>
        <v>0</v>
      </c>
      <c r="C72" s="304"/>
      <c r="D72" s="308" t="s">
        <v>236</v>
      </c>
      <c r="E72" s="317">
        <f>+COUNTIF($P$6:$P$34,D72)</f>
        <v>0</v>
      </c>
      <c r="F72" s="308" t="s">
        <v>236</v>
      </c>
      <c r="G72" s="317">
        <f>+COUNTIF($P$37:$P$65,F72)</f>
        <v>0</v>
      </c>
    </row>
    <row r="73" spans="1:26" ht="15.75" x14ac:dyDescent="0.25">
      <c r="A73" s="308" t="s">
        <v>102</v>
      </c>
      <c r="B73" s="317">
        <f t="shared" ref="B73:B77" si="0">+COUNTIF($P$6:$P$100,A73)</f>
        <v>43</v>
      </c>
      <c r="C73" s="304"/>
      <c r="D73" s="308" t="s">
        <v>102</v>
      </c>
      <c r="E73" s="317">
        <f t="shared" ref="E73:E77" si="1">+COUNTIF($P$6:$P$34,D73)</f>
        <v>22</v>
      </c>
      <c r="F73" s="308" t="s">
        <v>102</v>
      </c>
      <c r="G73" s="317">
        <f t="shared" ref="G73:G77" si="2">+COUNTIF($P$37:$P$65,F73)</f>
        <v>21</v>
      </c>
    </row>
    <row r="74" spans="1:26" ht="15.75" x14ac:dyDescent="0.25">
      <c r="A74" s="308" t="s">
        <v>266</v>
      </c>
      <c r="B74" s="317">
        <f t="shared" si="0"/>
        <v>0</v>
      </c>
      <c r="C74" s="304"/>
      <c r="D74" s="308" t="s">
        <v>266</v>
      </c>
      <c r="E74" s="317">
        <f t="shared" si="1"/>
        <v>0</v>
      </c>
      <c r="F74" s="308" t="s">
        <v>266</v>
      </c>
      <c r="G74" s="317">
        <f t="shared" si="2"/>
        <v>0</v>
      </c>
    </row>
    <row r="75" spans="1:26" ht="15.75" x14ac:dyDescent="0.25">
      <c r="A75" s="308" t="s">
        <v>201</v>
      </c>
      <c r="B75" s="317">
        <f t="shared" si="0"/>
        <v>0</v>
      </c>
      <c r="C75" s="304"/>
      <c r="D75" s="308" t="s">
        <v>201</v>
      </c>
      <c r="E75" s="317">
        <f t="shared" si="1"/>
        <v>0</v>
      </c>
      <c r="F75" s="308" t="s">
        <v>201</v>
      </c>
      <c r="G75" s="317">
        <f t="shared" si="2"/>
        <v>0</v>
      </c>
    </row>
    <row r="76" spans="1:26" ht="15.75" x14ac:dyDescent="0.25">
      <c r="A76" s="308" t="s">
        <v>202</v>
      </c>
      <c r="B76" s="317">
        <f t="shared" si="0"/>
        <v>0</v>
      </c>
      <c r="C76" s="304"/>
      <c r="D76" s="308" t="s">
        <v>202</v>
      </c>
      <c r="E76" s="317">
        <f t="shared" si="1"/>
        <v>0</v>
      </c>
      <c r="F76" s="308" t="s">
        <v>202</v>
      </c>
      <c r="G76" s="317">
        <f t="shared" si="2"/>
        <v>0</v>
      </c>
    </row>
    <row r="77" spans="1:26" ht="15.75" x14ac:dyDescent="0.25">
      <c r="A77" s="308" t="s">
        <v>4</v>
      </c>
      <c r="B77" s="317">
        <f t="shared" si="0"/>
        <v>0</v>
      </c>
      <c r="C77" s="304"/>
      <c r="D77" s="308" t="s">
        <v>4</v>
      </c>
      <c r="E77" s="317">
        <f t="shared" si="1"/>
        <v>0</v>
      </c>
      <c r="F77" s="308" t="s">
        <v>4</v>
      </c>
      <c r="G77" s="317">
        <f t="shared" si="2"/>
        <v>0</v>
      </c>
    </row>
    <row r="78" spans="1:26" ht="15.75" x14ac:dyDescent="0.25">
      <c r="A78" s="1143" t="s">
        <v>6</v>
      </c>
      <c r="B78" s="1144">
        <f>SUM(B72:B77)</f>
        <v>43</v>
      </c>
      <c r="C78" s="304"/>
      <c r="D78" s="1143" t="s">
        <v>6</v>
      </c>
      <c r="E78" s="1144">
        <f>SUM(E72:E77)</f>
        <v>22</v>
      </c>
      <c r="F78" s="1143" t="s">
        <v>6</v>
      </c>
      <c r="G78" s="1144">
        <f>SUM(G72:G77)</f>
        <v>21</v>
      </c>
    </row>
    <row r="79" spans="1:26" ht="15.75" x14ac:dyDescent="0.25">
      <c r="A79" s="304"/>
      <c r="B79" s="304"/>
      <c r="C79" s="304"/>
      <c r="D79" s="315"/>
      <c r="E79" s="315"/>
      <c r="F79" s="315"/>
      <c r="G79" s="304"/>
    </row>
    <row r="80" spans="1:26" ht="15.75" x14ac:dyDescent="0.25">
      <c r="A80" s="1142" t="s">
        <v>203</v>
      </c>
      <c r="B80" s="1142"/>
      <c r="C80" s="304"/>
      <c r="D80" s="1142" t="s">
        <v>268</v>
      </c>
      <c r="E80" s="1142"/>
      <c r="F80" s="1142" t="s">
        <v>268</v>
      </c>
      <c r="G80" s="1142"/>
    </row>
    <row r="81" spans="1:7" ht="15.75" x14ac:dyDescent="0.25">
      <c r="A81" s="317" t="s">
        <v>1</v>
      </c>
      <c r="B81" s="317">
        <f>+COUNTIF($R$6:$R$100,"ABIERTO")</f>
        <v>0</v>
      </c>
      <c r="C81" s="304"/>
      <c r="D81" s="317" t="s">
        <v>1</v>
      </c>
      <c r="E81" s="317">
        <f>+COUNTIF($R$6:$R$36,D81)</f>
        <v>0</v>
      </c>
      <c r="F81" s="317" t="s">
        <v>1</v>
      </c>
      <c r="G81" s="317">
        <f>+COUNTIF($R$37:$R$65,F81)</f>
        <v>0</v>
      </c>
    </row>
    <row r="82" spans="1:7" ht="15.75" x14ac:dyDescent="0.25">
      <c r="A82" s="317" t="s">
        <v>2</v>
      </c>
      <c r="B82" s="317">
        <f>+COUNTIF($R$6:$R70,"CERRADO")</f>
        <v>16</v>
      </c>
      <c r="C82" s="304"/>
      <c r="D82" s="317" t="s">
        <v>2</v>
      </c>
      <c r="E82" s="317">
        <f>+COUNTIF($R$6:$R$36,D82)</f>
        <v>8</v>
      </c>
      <c r="F82" s="317" t="s">
        <v>2</v>
      </c>
      <c r="G82" s="317">
        <f>+COUNTIF($R$37:$R$65,F82)</f>
        <v>8</v>
      </c>
    </row>
    <row r="83" spans="1:7" ht="15.75" x14ac:dyDescent="0.25"/>
    <row r="84" spans="1:7" ht="15.75" x14ac:dyDescent="0.25"/>
    <row r="85" spans="1:7" ht="15.75" x14ac:dyDescent="0.25"/>
    <row r="86" spans="1:7" ht="15.75" x14ac:dyDescent="0.25"/>
    <row r="87" spans="1:7" ht="15.75" x14ac:dyDescent="0.25"/>
    <row r="88" spans="1:7" ht="15.75" x14ac:dyDescent="0.25"/>
    <row r="89" spans="1:7" ht="15.75" x14ac:dyDescent="0.25"/>
    <row r="90" spans="1:7" ht="15.75" x14ac:dyDescent="0.25"/>
    <row r="91" spans="1:7" ht="15.75" x14ac:dyDescent="0.25"/>
    <row r="92" spans="1:7" ht="15.75" x14ac:dyDescent="0.25"/>
    <row r="93" spans="1:7" ht="15.75" x14ac:dyDescent="0.25"/>
    <row r="94" spans="1:7" ht="15.75" x14ac:dyDescent="0.25"/>
    <row r="95" spans="1:7" ht="15.75" x14ac:dyDescent="0.25"/>
    <row r="96" spans="1:7" ht="15.75" x14ac:dyDescent="0.25"/>
    <row r="97" ht="15.75" x14ac:dyDescent="0.25"/>
    <row r="98" ht="15.75" x14ac:dyDescent="0.25"/>
    <row r="99" ht="15.75" x14ac:dyDescent="0.25"/>
    <row r="100" ht="15.75" x14ac:dyDescent="0.25"/>
    <row r="101" ht="15.75" x14ac:dyDescent="0.25"/>
  </sheetData>
  <mergeCells count="151">
    <mergeCell ref="A64:R64"/>
    <mergeCell ref="A66:R66"/>
    <mergeCell ref="A71:B71"/>
    <mergeCell ref="D71:E71"/>
    <mergeCell ref="F71:G71"/>
    <mergeCell ref="A80:B80"/>
    <mergeCell ref="D80:E80"/>
    <mergeCell ref="F80:G80"/>
    <mergeCell ref="A60:R60"/>
    <mergeCell ref="A61:A63"/>
    <mergeCell ref="B61:B63"/>
    <mergeCell ref="C61:C63"/>
    <mergeCell ref="D61:D63"/>
    <mergeCell ref="Q61:Q63"/>
    <mergeCell ref="R61:R63"/>
    <mergeCell ref="A57:R57"/>
    <mergeCell ref="A58:A59"/>
    <mergeCell ref="B58:B59"/>
    <mergeCell ref="C58:C59"/>
    <mergeCell ref="D58:D59"/>
    <mergeCell ref="R58:R59"/>
    <mergeCell ref="A54:R54"/>
    <mergeCell ref="A55:A56"/>
    <mergeCell ref="B55:B56"/>
    <mergeCell ref="C55:C56"/>
    <mergeCell ref="D55:D56"/>
    <mergeCell ref="E55:E56"/>
    <mergeCell ref="Q55:Q56"/>
    <mergeCell ref="R55:R56"/>
    <mergeCell ref="K52:K53"/>
    <mergeCell ref="N52:N53"/>
    <mergeCell ref="O52:O53"/>
    <mergeCell ref="P52:P53"/>
    <mergeCell ref="Q52:Q53"/>
    <mergeCell ref="R52:R53"/>
    <mergeCell ref="A51:R51"/>
    <mergeCell ref="A52:A53"/>
    <mergeCell ref="B52:B53"/>
    <mergeCell ref="C52:C53"/>
    <mergeCell ref="D52:D53"/>
    <mergeCell ref="F52:F53"/>
    <mergeCell ref="G52:G53"/>
    <mergeCell ref="H52:H53"/>
    <mergeCell ref="I52:I53"/>
    <mergeCell ref="J52:J53"/>
    <mergeCell ref="A48:A50"/>
    <mergeCell ref="B48:B50"/>
    <mergeCell ref="C48:C50"/>
    <mergeCell ref="D48:D50"/>
    <mergeCell ref="Q48:Q50"/>
    <mergeCell ref="R48:R50"/>
    <mergeCell ref="A45:A46"/>
    <mergeCell ref="B45:B46"/>
    <mergeCell ref="C45:C46"/>
    <mergeCell ref="D45:D46"/>
    <mergeCell ref="R45:R46"/>
    <mergeCell ref="A47:R47"/>
    <mergeCell ref="R37:R43"/>
    <mergeCell ref="E42:E43"/>
    <mergeCell ref="H42:H43"/>
    <mergeCell ref="I42:I43"/>
    <mergeCell ref="Q42:Q43"/>
    <mergeCell ref="A44:R44"/>
    <mergeCell ref="A35:R35"/>
    <mergeCell ref="A36:R36"/>
    <mergeCell ref="A37:A43"/>
    <mergeCell ref="B37:B43"/>
    <mergeCell ref="C37:C43"/>
    <mergeCell ref="D37:D43"/>
    <mergeCell ref="E37:E40"/>
    <mergeCell ref="H37:H40"/>
    <mergeCell ref="I37:I40"/>
    <mergeCell ref="Q37:Q41"/>
    <mergeCell ref="S26:S29"/>
    <mergeCell ref="E27:E28"/>
    <mergeCell ref="A30:R30"/>
    <mergeCell ref="A32:R32"/>
    <mergeCell ref="A33:A34"/>
    <mergeCell ref="B33:B34"/>
    <mergeCell ref="C33:C34"/>
    <mergeCell ref="D33:D34"/>
    <mergeCell ref="R33:R34"/>
    <mergeCell ref="A25:R25"/>
    <mergeCell ref="A26:A29"/>
    <mergeCell ref="B26:B29"/>
    <mergeCell ref="C26:C29"/>
    <mergeCell ref="D26:D29"/>
    <mergeCell ref="Q26:Q29"/>
    <mergeCell ref="R26:R29"/>
    <mergeCell ref="A20:R20"/>
    <mergeCell ref="A21:A24"/>
    <mergeCell ref="B21:B24"/>
    <mergeCell ref="C21:C24"/>
    <mergeCell ref="D21:D24"/>
    <mergeCell ref="E21:E22"/>
    <mergeCell ref="Q21:Q24"/>
    <mergeCell ref="R21:R24"/>
    <mergeCell ref="E23:E24"/>
    <mergeCell ref="S14:S15"/>
    <mergeCell ref="A16:R16"/>
    <mergeCell ref="A17:A19"/>
    <mergeCell ref="B17:B19"/>
    <mergeCell ref="C17:C19"/>
    <mergeCell ref="D17:D19"/>
    <mergeCell ref="E17:E18"/>
    <mergeCell ref="Q17:Q19"/>
    <mergeCell ref="R17:R19"/>
    <mergeCell ref="S18:S19"/>
    <mergeCell ref="A13:R13"/>
    <mergeCell ref="A14:A15"/>
    <mergeCell ref="B14:B15"/>
    <mergeCell ref="C14:C15"/>
    <mergeCell ref="D14:D15"/>
    <mergeCell ref="Q14:Q15"/>
    <mergeCell ref="R14:R15"/>
    <mergeCell ref="A9:R9"/>
    <mergeCell ref="A10:A12"/>
    <mergeCell ref="B10:B12"/>
    <mergeCell ref="C10:C12"/>
    <mergeCell ref="D10:D12"/>
    <mergeCell ref="Q10:Q12"/>
    <mergeCell ref="R10:R12"/>
    <mergeCell ref="E11:E12"/>
    <mergeCell ref="A5:R5"/>
    <mergeCell ref="A6:A8"/>
    <mergeCell ref="B6:B8"/>
    <mergeCell ref="C6:C8"/>
    <mergeCell ref="D6:D8"/>
    <mergeCell ref="R6:R8"/>
    <mergeCell ref="E7:E8"/>
    <mergeCell ref="G3:G4"/>
    <mergeCell ref="H3:H4"/>
    <mergeCell ref="I3:I4"/>
    <mergeCell ref="J3:J4"/>
    <mergeCell ref="K3:K4"/>
    <mergeCell ref="L3:R3"/>
    <mergeCell ref="A3:A4"/>
    <mergeCell ref="B3:B4"/>
    <mergeCell ref="C3:C4"/>
    <mergeCell ref="D3:D4"/>
    <mergeCell ref="E3:E4"/>
    <mergeCell ref="F3:F4"/>
    <mergeCell ref="A1:D1"/>
    <mergeCell ref="E1:O1"/>
    <mergeCell ref="P1:R1"/>
    <mergeCell ref="A2:B2"/>
    <mergeCell ref="C2:D2"/>
    <mergeCell ref="E2:I2"/>
    <mergeCell ref="J2:M2"/>
    <mergeCell ref="N2:O2"/>
    <mergeCell ref="P2:R2"/>
  </mergeCells>
  <dataValidations count="3">
    <dataValidation type="list" allowBlank="1" showInputMessage="1" showErrorMessage="1" sqref="H67:H1048576">
      <formula1>#REF!</formula1>
    </dataValidation>
    <dataValidation type="list" allowBlank="1" showInputMessage="1" showErrorMessage="1" sqref="P52">
      <formula1>$Q$1:$Q$5</formula1>
    </dataValidation>
    <dataValidation type="list" allowBlank="1" showInputMessage="1" showErrorMessage="1" sqref="H6:H8 H10:H12 H14:H15 H17:H19 H21:H24 H26:H29 H31 H33:H34">
      <formula1>$O$1:$O$3</formula1>
    </dataValidation>
  </dataValidations>
  <pageMargins left="0.39370078740157483" right="0.39370078740157483" top="0.39370078740157483" bottom="0.39370078740157483" header="0.31496062992125984" footer="0.31496062992125984"/>
  <pageSetup paperSize="5" scale="70" orientation="landscape" verticalDpi="599" r:id="rId1"/>
  <drawing r:id="rId2"/>
  <extLst>
    <ext xmlns:x14="http://schemas.microsoft.com/office/spreadsheetml/2009/9/main" uri="{78C0D931-6437-407d-A8EE-F0AAD7539E65}">
      <x14:conditionalFormattings>
        <x14:conditionalFormatting xmlns:xm="http://schemas.microsoft.com/office/excel/2006/main">
          <x14:cfRule type="containsText" priority="3" operator="containsText" id="{6252DE73-D0EF-40CB-8270-C17EAB475A78}">
            <xm:f>NOT(ISERROR(SEARCH($A$76,P1)))</xm:f>
            <xm:f>$A$76</xm:f>
            <x14:dxf>
              <fill>
                <patternFill>
                  <bgColor rgb="FFFF0000"/>
                </patternFill>
              </fill>
            </x14:dxf>
          </x14:cfRule>
          <x14:cfRule type="containsText" priority="4" operator="containsText" id="{0ABC5A19-92B1-446A-A1BC-CF84595F0735}">
            <xm:f>NOT(ISERROR(SEARCH($A$75,P1)))</xm:f>
            <xm:f>$A$75</xm:f>
            <x14:dxf>
              <fill>
                <patternFill>
                  <bgColor rgb="FFFFC000"/>
                </patternFill>
              </fill>
            </x14:dxf>
          </x14:cfRule>
          <x14:cfRule type="containsText" priority="5" operator="containsText" id="{7876292E-7C83-473D-8E8C-AD0D7007CD2F}">
            <xm:f>NOT(ISERROR(SEARCH($A$74,P1)))</xm:f>
            <xm:f>$A$74</xm:f>
            <x14:dxf>
              <fill>
                <patternFill>
                  <bgColor theme="8" tint="0.59996337778862885"/>
                </patternFill>
              </fill>
            </x14:dxf>
          </x14:cfRule>
          <x14:cfRule type="containsText" priority="6" stopIfTrue="1" operator="containsText" id="{8D263C5A-33C7-40DE-B192-CC9C6D175E42}">
            <xm:f>NOT(ISERROR(SEARCH($A$73,P1)))</xm:f>
            <xm:f>$A$73</xm:f>
            <x14:dxf>
              <fill>
                <patternFill>
                  <bgColor theme="9" tint="0.39994506668294322"/>
                </patternFill>
              </fill>
            </x14:dxf>
          </x14:cfRule>
          <x14:cfRule type="containsText" priority="7" operator="containsText" id="{11533371-A134-4B4C-8B16-E27C4A250ECD}">
            <xm:f>NOT(ISERROR(SEARCH($A$72,P1)))</xm:f>
            <xm:f>$A$72</xm:f>
            <x14:dxf>
              <fill>
                <patternFill>
                  <bgColor theme="0"/>
                </patternFill>
              </fill>
            </x14:dxf>
          </x14:cfRule>
          <xm:sqref>P1:P1048576</xm:sqref>
        </x14:conditionalFormatting>
        <x14:conditionalFormatting xmlns:xm="http://schemas.microsoft.com/office/excel/2006/main">
          <x14:cfRule type="containsText" priority="1" stopIfTrue="1" operator="containsText" id="{8D895E9F-C463-4C5F-92E5-BEBFD6FB9FF4}">
            <xm:f>NOT(ISERROR(SEARCH($A$82,R1)))</xm:f>
            <xm:f>$A$82</xm:f>
            <x14:dxf>
              <fill>
                <patternFill>
                  <bgColor theme="9" tint="0.39994506668294322"/>
                </patternFill>
              </fill>
            </x14:dxf>
          </x14:cfRule>
          <x14:cfRule type="containsText" priority="2" operator="containsText" id="{80F1F3C6-48FB-4647-8EC5-634A2C1300EF}">
            <xm:f>NOT(ISERROR(SEARCH($A$81,R1)))</xm:f>
            <xm:f>$A$81</xm:f>
            <x14:dxf>
              <fill>
                <patternFill>
                  <bgColor theme="0"/>
                </patternFill>
              </fill>
            </x14:dxf>
          </x14:cfRule>
          <xm:sqref>R1:R1048576</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U32"/>
  <sheetViews>
    <sheetView showGridLines="0" zoomScale="60" zoomScaleNormal="70" zoomScaleSheetLayoutView="90" workbookViewId="0">
      <selection activeCell="U1" sqref="U1:U1048576"/>
    </sheetView>
  </sheetViews>
  <sheetFormatPr baseColWidth="10" defaultColWidth="11.42578125" defaultRowHeight="59.25" customHeight="1" x14ac:dyDescent="0.25"/>
  <cols>
    <col min="1" max="1" width="17.140625" style="236" customWidth="1"/>
    <col min="2" max="2" width="20.140625" style="236" customWidth="1"/>
    <col min="3" max="3" width="15.5703125" style="236" customWidth="1"/>
    <col min="4" max="4" width="33.42578125" style="236" customWidth="1"/>
    <col min="5" max="5" width="34.85546875" style="236" customWidth="1"/>
    <col min="6" max="6" width="42.28515625" style="236" customWidth="1"/>
    <col min="7" max="7" width="29" style="236" customWidth="1"/>
    <col min="8" max="8" width="17.5703125" style="236" customWidth="1"/>
    <col min="9" max="9" width="16.5703125" style="236" customWidth="1"/>
    <col min="10" max="10" width="22.28515625" style="236" customWidth="1"/>
    <col min="11" max="11" width="17.5703125" style="236" customWidth="1"/>
    <col min="12" max="13" width="14.7109375" style="236" customWidth="1"/>
    <col min="14" max="14" width="97" style="236" customWidth="1"/>
    <col min="15" max="15" width="20.42578125" style="236" customWidth="1"/>
    <col min="16" max="16" width="32.28515625" style="1152" customWidth="1"/>
    <col min="17" max="17" width="125.5703125" style="236" customWidth="1"/>
    <col min="18" max="18" width="21.28515625" style="236" customWidth="1"/>
    <col min="19" max="19" width="20" style="236" customWidth="1"/>
    <col min="20" max="16384" width="11.42578125" style="236"/>
  </cols>
  <sheetData>
    <row r="1" spans="1:21" ht="57" customHeight="1" x14ac:dyDescent="0.25">
      <c r="A1" s="229"/>
      <c r="B1" s="229"/>
      <c r="C1" s="229"/>
      <c r="D1" s="229"/>
      <c r="E1" s="230" t="s">
        <v>66</v>
      </c>
      <c r="F1" s="231"/>
      <c r="G1" s="231"/>
      <c r="H1" s="231"/>
      <c r="I1" s="231"/>
      <c r="J1" s="231"/>
      <c r="K1" s="231"/>
      <c r="L1" s="231"/>
      <c r="M1" s="231"/>
      <c r="N1" s="231"/>
      <c r="O1" s="232"/>
      <c r="P1" s="233"/>
      <c r="Q1" s="234"/>
      <c r="R1" s="235"/>
    </row>
    <row r="2" spans="1:21" ht="27.75" customHeight="1" x14ac:dyDescent="0.25">
      <c r="A2" s="237" t="s">
        <v>67</v>
      </c>
      <c r="B2" s="238"/>
      <c r="C2" s="239" t="s">
        <v>68</v>
      </c>
      <c r="D2" s="128"/>
      <c r="E2" s="237" t="s">
        <v>69</v>
      </c>
      <c r="F2" s="240"/>
      <c r="G2" s="240"/>
      <c r="H2" s="240"/>
      <c r="I2" s="238"/>
      <c r="J2" s="241">
        <v>6</v>
      </c>
      <c r="K2" s="241"/>
      <c r="L2" s="241"/>
      <c r="M2" s="241"/>
      <c r="N2" s="237" t="s">
        <v>70</v>
      </c>
      <c r="O2" s="238"/>
      <c r="P2" s="242" t="s">
        <v>71</v>
      </c>
      <c r="Q2" s="243"/>
      <c r="R2" s="244"/>
    </row>
    <row r="3" spans="1:21" s="247" customFormat="1" ht="59.25" customHeight="1" x14ac:dyDescent="0.25">
      <c r="A3" s="245" t="s">
        <v>72</v>
      </c>
      <c r="B3" s="245" t="s">
        <v>73</v>
      </c>
      <c r="C3" s="245" t="s">
        <v>74</v>
      </c>
      <c r="D3" s="245" t="s">
        <v>75</v>
      </c>
      <c r="E3" s="245" t="s">
        <v>76</v>
      </c>
      <c r="F3" s="245" t="s">
        <v>77</v>
      </c>
      <c r="G3" s="245" t="s">
        <v>78</v>
      </c>
      <c r="H3" s="245" t="s">
        <v>79</v>
      </c>
      <c r="I3" s="245" t="s">
        <v>80</v>
      </c>
      <c r="J3" s="245" t="s">
        <v>81</v>
      </c>
      <c r="K3" s="245" t="s">
        <v>82</v>
      </c>
      <c r="L3" s="246" t="s">
        <v>83</v>
      </c>
      <c r="M3" s="246"/>
      <c r="N3" s="246"/>
      <c r="O3" s="246"/>
      <c r="P3" s="246"/>
      <c r="Q3" s="246"/>
      <c r="R3" s="246"/>
      <c r="U3" s="236"/>
    </row>
    <row r="4" spans="1:21" s="247" customFormat="1" ht="93.95" customHeight="1" x14ac:dyDescent="0.25">
      <c r="A4" s="245"/>
      <c r="B4" s="245"/>
      <c r="C4" s="245"/>
      <c r="D4" s="245"/>
      <c r="E4" s="245"/>
      <c r="F4" s="245"/>
      <c r="G4" s="245"/>
      <c r="H4" s="245"/>
      <c r="I4" s="245"/>
      <c r="J4" s="245"/>
      <c r="K4" s="245"/>
      <c r="L4" s="817" t="s">
        <v>84</v>
      </c>
      <c r="M4" s="817" t="s">
        <v>85</v>
      </c>
      <c r="N4" s="817" t="s">
        <v>86</v>
      </c>
      <c r="O4" s="817" t="s">
        <v>204</v>
      </c>
      <c r="P4" s="817" t="s">
        <v>88</v>
      </c>
      <c r="Q4" s="817" t="s">
        <v>89</v>
      </c>
      <c r="R4" s="818" t="s">
        <v>90</v>
      </c>
    </row>
    <row r="5" spans="1:21" s="247" customFormat="1" ht="18" x14ac:dyDescent="0.25">
      <c r="A5" s="1145" t="s">
        <v>205</v>
      </c>
      <c r="B5" s="1146"/>
      <c r="C5" s="1146"/>
      <c r="D5" s="1146"/>
      <c r="E5" s="1146"/>
      <c r="F5" s="1146"/>
      <c r="G5" s="1146"/>
      <c r="H5" s="1146"/>
      <c r="I5" s="1146"/>
      <c r="J5" s="1146"/>
      <c r="K5" s="1146"/>
      <c r="L5" s="1146"/>
      <c r="M5" s="1146"/>
      <c r="N5" s="1146"/>
      <c r="O5" s="1146"/>
      <c r="P5" s="1146"/>
      <c r="Q5" s="1146"/>
      <c r="R5" s="1147"/>
    </row>
    <row r="6" spans="1:21" s="266" customFormat="1" ht="394.5" customHeight="1" x14ac:dyDescent="0.25">
      <c r="A6" s="308" t="s">
        <v>21</v>
      </c>
      <c r="B6" s="288" t="s">
        <v>22</v>
      </c>
      <c r="C6" s="302">
        <v>1</v>
      </c>
      <c r="D6" s="288" t="s">
        <v>2105</v>
      </c>
      <c r="E6" s="288" t="s">
        <v>2106</v>
      </c>
      <c r="F6" s="288" t="s">
        <v>2107</v>
      </c>
      <c r="G6" s="288" t="s">
        <v>2108</v>
      </c>
      <c r="H6" s="302" t="s">
        <v>97</v>
      </c>
      <c r="I6" s="288" t="s">
        <v>2109</v>
      </c>
      <c r="J6" s="289">
        <v>43661</v>
      </c>
      <c r="K6" s="289">
        <v>43768</v>
      </c>
      <c r="L6" s="282">
        <v>44319</v>
      </c>
      <c r="M6" s="283" t="s">
        <v>227</v>
      </c>
      <c r="N6" s="303" t="s">
        <v>2110</v>
      </c>
      <c r="O6" s="291">
        <v>1</v>
      </c>
      <c r="P6" s="286" t="s">
        <v>102</v>
      </c>
      <c r="Q6" s="283" t="s">
        <v>2111</v>
      </c>
      <c r="R6" s="778" t="s">
        <v>2</v>
      </c>
    </row>
    <row r="7" spans="1:21" s="266" customFormat="1" ht="14.25" customHeight="1" thickBot="1" x14ac:dyDescent="0.3">
      <c r="A7" s="664"/>
      <c r="B7" s="665"/>
      <c r="C7" s="665"/>
      <c r="D7" s="665"/>
      <c r="E7" s="665"/>
      <c r="F7" s="665"/>
      <c r="G7" s="665"/>
      <c r="H7" s="665"/>
      <c r="I7" s="665"/>
      <c r="J7" s="665"/>
      <c r="K7" s="665"/>
      <c r="L7" s="665"/>
      <c r="M7" s="665"/>
      <c r="N7" s="665"/>
      <c r="O7" s="665"/>
      <c r="P7" s="665"/>
      <c r="Q7" s="665"/>
      <c r="R7" s="666"/>
    </row>
    <row r="8" spans="1:21" s="266" customFormat="1" ht="303" customHeight="1" x14ac:dyDescent="0.25">
      <c r="A8" s="490" t="s">
        <v>21</v>
      </c>
      <c r="B8" s="491" t="s">
        <v>22</v>
      </c>
      <c r="C8" s="490">
        <v>2</v>
      </c>
      <c r="D8" s="640" t="s">
        <v>206</v>
      </c>
      <c r="E8" s="640" t="s">
        <v>207</v>
      </c>
      <c r="F8" s="288" t="s">
        <v>208</v>
      </c>
      <c r="G8" s="288" t="s">
        <v>209</v>
      </c>
      <c r="H8" s="259" t="s">
        <v>210</v>
      </c>
      <c r="I8" s="259" t="s">
        <v>211</v>
      </c>
      <c r="J8" s="260" t="s">
        <v>212</v>
      </c>
      <c r="K8" s="260" t="s">
        <v>213</v>
      </c>
      <c r="L8" s="261" t="s">
        <v>2112</v>
      </c>
      <c r="M8" s="270" t="s">
        <v>175</v>
      </c>
      <c r="N8" s="309" t="s">
        <v>2113</v>
      </c>
      <c r="O8" s="271">
        <v>0</v>
      </c>
      <c r="P8" s="1148" t="s">
        <v>202</v>
      </c>
      <c r="Q8" s="1149" t="s">
        <v>2114</v>
      </c>
      <c r="R8" s="287" t="s">
        <v>1</v>
      </c>
    </row>
    <row r="9" spans="1:21" s="266" customFormat="1" ht="303" customHeight="1" x14ac:dyDescent="0.25">
      <c r="A9" s="267"/>
      <c r="B9" s="268"/>
      <c r="C9" s="267"/>
      <c r="D9" s="640"/>
      <c r="E9" s="640"/>
      <c r="F9" s="288" t="s">
        <v>218</v>
      </c>
      <c r="G9" s="288" t="s">
        <v>219</v>
      </c>
      <c r="H9" s="259" t="s">
        <v>210</v>
      </c>
      <c r="I9" s="259" t="s">
        <v>211</v>
      </c>
      <c r="J9" s="260" t="s">
        <v>212</v>
      </c>
      <c r="K9" s="260" t="s">
        <v>213</v>
      </c>
      <c r="L9" s="261" t="s">
        <v>2112</v>
      </c>
      <c r="M9" s="270" t="s">
        <v>175</v>
      </c>
      <c r="N9" s="309" t="s">
        <v>2113</v>
      </c>
      <c r="O9" s="271">
        <v>0</v>
      </c>
      <c r="P9" s="1148" t="s">
        <v>202</v>
      </c>
      <c r="Q9" s="1149" t="s">
        <v>2114</v>
      </c>
      <c r="R9" s="272"/>
    </row>
    <row r="10" spans="1:21" s="266" customFormat="1" ht="16.5" customHeight="1" x14ac:dyDescent="0.25">
      <c r="A10" s="664"/>
      <c r="B10" s="665"/>
      <c r="C10" s="665"/>
      <c r="D10" s="665"/>
      <c r="E10" s="665"/>
      <c r="F10" s="665"/>
      <c r="G10" s="665"/>
      <c r="H10" s="665"/>
      <c r="I10" s="665"/>
      <c r="J10" s="665"/>
      <c r="K10" s="665"/>
      <c r="L10" s="665"/>
      <c r="M10" s="665"/>
      <c r="N10" s="665"/>
      <c r="O10" s="665"/>
      <c r="P10" s="665"/>
      <c r="Q10" s="665"/>
      <c r="R10" s="666"/>
    </row>
    <row r="11" spans="1:21" s="266" customFormat="1" ht="243" customHeight="1" x14ac:dyDescent="0.25">
      <c r="A11" s="308" t="s">
        <v>21</v>
      </c>
      <c r="B11" s="288" t="s">
        <v>22</v>
      </c>
      <c r="C11" s="302">
        <v>3</v>
      </c>
      <c r="D11" s="288" t="s">
        <v>2115</v>
      </c>
      <c r="E11" s="461" t="s">
        <v>2116</v>
      </c>
      <c r="F11" s="461"/>
      <c r="G11" s="461"/>
      <c r="H11" s="461"/>
      <c r="I11" s="461"/>
      <c r="J11" s="461"/>
      <c r="K11" s="461"/>
      <c r="L11" s="282">
        <v>44319</v>
      </c>
      <c r="M11" s="283" t="s">
        <v>227</v>
      </c>
      <c r="N11" s="301" t="s">
        <v>2117</v>
      </c>
      <c r="O11" s="291">
        <v>1</v>
      </c>
      <c r="P11" s="286" t="s">
        <v>102</v>
      </c>
      <c r="Q11" s="283" t="s">
        <v>2111</v>
      </c>
      <c r="R11" s="778" t="s">
        <v>2</v>
      </c>
    </row>
    <row r="12" spans="1:21" s="266" customFormat="1" ht="19.5" customHeight="1" x14ac:dyDescent="0.25">
      <c r="A12" s="664"/>
      <c r="B12" s="665"/>
      <c r="C12" s="665"/>
      <c r="D12" s="665"/>
      <c r="E12" s="665"/>
      <c r="F12" s="665"/>
      <c r="G12" s="665"/>
      <c r="H12" s="665"/>
      <c r="I12" s="665"/>
      <c r="J12" s="665"/>
      <c r="K12" s="665"/>
      <c r="L12" s="665"/>
      <c r="M12" s="665"/>
      <c r="N12" s="665"/>
      <c r="O12" s="665"/>
      <c r="P12" s="665"/>
      <c r="Q12" s="665"/>
      <c r="R12" s="666"/>
    </row>
    <row r="13" spans="1:21" s="266" customFormat="1" ht="238.5" customHeight="1" x14ac:dyDescent="0.25">
      <c r="A13" s="308" t="s">
        <v>21</v>
      </c>
      <c r="B13" s="288" t="s">
        <v>22</v>
      </c>
      <c r="C13" s="302">
        <v>4</v>
      </c>
      <c r="D13" s="288" t="s">
        <v>2118</v>
      </c>
      <c r="E13" s="288" t="s">
        <v>2119</v>
      </c>
      <c r="F13" s="288" t="s">
        <v>2120</v>
      </c>
      <c r="G13" s="288" t="s">
        <v>2121</v>
      </c>
      <c r="H13" s="302" t="s">
        <v>122</v>
      </c>
      <c r="I13" s="288" t="s">
        <v>2122</v>
      </c>
      <c r="J13" s="289">
        <v>43633</v>
      </c>
      <c r="K13" s="289">
        <v>43707</v>
      </c>
      <c r="L13" s="282">
        <v>44319</v>
      </c>
      <c r="M13" s="283" t="s">
        <v>227</v>
      </c>
      <c r="N13" s="301" t="s">
        <v>2117</v>
      </c>
      <c r="O13" s="291">
        <v>1</v>
      </c>
      <c r="P13" s="286" t="s">
        <v>102</v>
      </c>
      <c r="Q13" s="283" t="s">
        <v>2111</v>
      </c>
      <c r="R13" s="778" t="s">
        <v>2</v>
      </c>
    </row>
    <row r="14" spans="1:21" s="266" customFormat="1" ht="15.75" customHeight="1" x14ac:dyDescent="0.25">
      <c r="A14" s="664"/>
      <c r="B14" s="665"/>
      <c r="C14" s="665"/>
      <c r="D14" s="665"/>
      <c r="E14" s="665"/>
      <c r="F14" s="665"/>
      <c r="G14" s="665"/>
      <c r="H14" s="665"/>
      <c r="I14" s="665"/>
      <c r="J14" s="665"/>
      <c r="K14" s="665"/>
      <c r="L14" s="665"/>
      <c r="M14" s="665"/>
      <c r="N14" s="665"/>
      <c r="O14" s="665"/>
      <c r="P14" s="665"/>
      <c r="Q14" s="665"/>
      <c r="R14" s="666"/>
    </row>
    <row r="15" spans="1:21" s="266" customFormat="1" ht="250.5" customHeight="1" x14ac:dyDescent="0.25">
      <c r="A15" s="308" t="s">
        <v>21</v>
      </c>
      <c r="B15" s="288" t="s">
        <v>22</v>
      </c>
      <c r="C15" s="302">
        <v>5</v>
      </c>
      <c r="D15" s="288" t="s">
        <v>2123</v>
      </c>
      <c r="E15" s="461" t="s">
        <v>2116</v>
      </c>
      <c r="F15" s="461"/>
      <c r="G15" s="461"/>
      <c r="H15" s="461"/>
      <c r="I15" s="461"/>
      <c r="J15" s="461"/>
      <c r="K15" s="461"/>
      <c r="L15" s="282">
        <v>44319</v>
      </c>
      <c r="M15" s="283" t="s">
        <v>227</v>
      </c>
      <c r="N15" s="301" t="s">
        <v>2117</v>
      </c>
      <c r="O15" s="291">
        <v>1</v>
      </c>
      <c r="P15" s="286" t="s">
        <v>102</v>
      </c>
      <c r="Q15" s="283" t="s">
        <v>2111</v>
      </c>
      <c r="R15" s="778" t="s">
        <v>2</v>
      </c>
    </row>
    <row r="16" spans="1:21" s="266" customFormat="1" ht="15" customHeight="1" x14ac:dyDescent="0.25">
      <c r="A16" s="664"/>
      <c r="B16" s="665"/>
      <c r="C16" s="665"/>
      <c r="D16" s="665"/>
      <c r="E16" s="665"/>
      <c r="F16" s="665"/>
      <c r="G16" s="665"/>
      <c r="H16" s="665"/>
      <c r="I16" s="665"/>
      <c r="J16" s="665"/>
      <c r="K16" s="665"/>
      <c r="L16" s="665"/>
      <c r="M16" s="665"/>
      <c r="N16" s="665"/>
      <c r="O16" s="665"/>
      <c r="P16" s="665"/>
      <c r="Q16" s="665"/>
      <c r="R16" s="666"/>
    </row>
    <row r="17" spans="1:19" ht="409.5" customHeight="1" x14ac:dyDescent="0.25">
      <c r="A17" s="276" t="s">
        <v>21</v>
      </c>
      <c r="B17" s="277" t="s">
        <v>22</v>
      </c>
      <c r="C17" s="278">
        <v>6</v>
      </c>
      <c r="D17" s="277" t="s">
        <v>222</v>
      </c>
      <c r="E17" s="279" t="s">
        <v>223</v>
      </c>
      <c r="F17" s="279" t="s">
        <v>224</v>
      </c>
      <c r="G17" s="279" t="s">
        <v>225</v>
      </c>
      <c r="H17" s="280" t="s">
        <v>97</v>
      </c>
      <c r="I17" s="279" t="s">
        <v>226</v>
      </c>
      <c r="J17" s="281">
        <v>43660</v>
      </c>
      <c r="K17" s="281">
        <v>43920</v>
      </c>
      <c r="L17" s="282">
        <v>44319</v>
      </c>
      <c r="M17" s="283" t="s">
        <v>227</v>
      </c>
      <c r="N17" s="284" t="s">
        <v>228</v>
      </c>
      <c r="O17" s="285">
        <v>0</v>
      </c>
      <c r="P17" s="286" t="s">
        <v>202</v>
      </c>
      <c r="Q17" s="284" t="s">
        <v>229</v>
      </c>
      <c r="R17" s="287" t="s">
        <v>1</v>
      </c>
      <c r="S17" s="1150"/>
    </row>
    <row r="18" spans="1:19" ht="309" customHeight="1" x14ac:dyDescent="0.25">
      <c r="A18" s="276"/>
      <c r="B18" s="277"/>
      <c r="C18" s="278"/>
      <c r="D18" s="277"/>
      <c r="E18" s="288" t="s">
        <v>230</v>
      </c>
      <c r="F18" s="288" t="s">
        <v>231</v>
      </c>
      <c r="G18" s="288" t="s">
        <v>232</v>
      </c>
      <c r="H18" s="280" t="s">
        <v>97</v>
      </c>
      <c r="I18" s="288" t="s">
        <v>233</v>
      </c>
      <c r="J18" s="289">
        <v>45444</v>
      </c>
      <c r="K18" s="289">
        <v>45611</v>
      </c>
      <c r="L18" s="282">
        <v>45495</v>
      </c>
      <c r="M18" s="283" t="s">
        <v>234</v>
      </c>
      <c r="N18" s="290" t="s">
        <v>235</v>
      </c>
      <c r="O18" s="291">
        <v>0</v>
      </c>
      <c r="P18" s="286" t="s">
        <v>236</v>
      </c>
      <c r="Q18" s="290" t="s">
        <v>235</v>
      </c>
      <c r="R18" s="272"/>
      <c r="S18" s="1150"/>
    </row>
    <row r="19" spans="1:19" ht="15" customHeight="1" x14ac:dyDescent="0.25">
      <c r="A19" s="664"/>
      <c r="B19" s="665"/>
      <c r="C19" s="665"/>
      <c r="D19" s="665"/>
      <c r="E19" s="665"/>
      <c r="F19" s="665"/>
      <c r="G19" s="665"/>
      <c r="H19" s="665"/>
      <c r="I19" s="665"/>
      <c r="J19" s="665"/>
      <c r="K19" s="665"/>
      <c r="L19" s="665"/>
      <c r="M19" s="665"/>
      <c r="N19" s="665"/>
      <c r="O19" s="665"/>
      <c r="P19" s="665"/>
      <c r="Q19" s="665"/>
      <c r="R19" s="666"/>
    </row>
    <row r="20" spans="1:19" ht="59.25" customHeight="1" x14ac:dyDescent="0.25">
      <c r="A20" s="304"/>
      <c r="B20" s="304"/>
      <c r="C20" s="304"/>
      <c r="D20" s="304"/>
      <c r="E20" s="304"/>
      <c r="F20" s="304"/>
      <c r="G20" s="304"/>
      <c r="H20" s="304"/>
      <c r="I20" s="304"/>
      <c r="J20" s="304"/>
      <c r="K20" s="304"/>
      <c r="L20" s="304"/>
      <c r="M20" s="304"/>
      <c r="N20" s="304"/>
      <c r="O20" s="304"/>
      <c r="P20" s="1151"/>
      <c r="Q20" s="304"/>
      <c r="R20" s="304"/>
    </row>
    <row r="21" spans="1:19" ht="59.25" customHeight="1" x14ac:dyDescent="0.25">
      <c r="A21" s="1142" t="s">
        <v>263</v>
      </c>
      <c r="B21" s="1142"/>
      <c r="C21" s="304"/>
      <c r="D21" s="1142" t="s">
        <v>2103</v>
      </c>
      <c r="E21" s="1142"/>
      <c r="F21" s="304"/>
      <c r="G21" s="304"/>
      <c r="H21" s="304"/>
      <c r="I21" s="304"/>
      <c r="J21" s="304"/>
      <c r="K21" s="304"/>
      <c r="L21" s="304"/>
      <c r="M21" s="304"/>
      <c r="N21" s="304"/>
      <c r="O21" s="304"/>
      <c r="P21" s="1151"/>
      <c r="Q21" s="304"/>
      <c r="R21" s="304"/>
    </row>
    <row r="22" spans="1:19" ht="59.25" customHeight="1" x14ac:dyDescent="0.25">
      <c r="A22" s="308" t="s">
        <v>236</v>
      </c>
      <c r="B22" s="317">
        <f>+COUNTIF($P$6:$P$101,A22)</f>
        <v>1</v>
      </c>
      <c r="C22" s="304"/>
      <c r="D22" s="308" t="s">
        <v>236</v>
      </c>
      <c r="E22" s="317">
        <f>+COUNTIF($P$6:$P$35,D22)</f>
        <v>1</v>
      </c>
      <c r="F22" s="304"/>
      <c r="G22" s="304"/>
      <c r="H22" s="304"/>
      <c r="I22" s="304"/>
      <c r="J22" s="304"/>
      <c r="K22" s="304"/>
      <c r="L22" s="304"/>
      <c r="M22" s="304"/>
      <c r="N22" s="304"/>
      <c r="O22" s="304"/>
      <c r="P22" s="1151"/>
      <c r="Q22" s="304"/>
      <c r="R22" s="304"/>
    </row>
    <row r="23" spans="1:19" ht="59.25" customHeight="1" x14ac:dyDescent="0.25">
      <c r="A23" s="308" t="s">
        <v>102</v>
      </c>
      <c r="B23" s="317">
        <f t="shared" ref="B23:B27" si="0">+COUNTIF($P$6:$P$101,A23)</f>
        <v>4</v>
      </c>
      <c r="C23" s="304"/>
      <c r="D23" s="308" t="s">
        <v>102</v>
      </c>
      <c r="E23" s="317">
        <f t="shared" ref="E23:E27" si="1">+COUNTIF($P$6:$P$35,D23)</f>
        <v>4</v>
      </c>
      <c r="F23" s="304"/>
      <c r="G23" s="304"/>
      <c r="H23" s="304"/>
      <c r="I23" s="304"/>
      <c r="J23" s="304"/>
      <c r="K23" s="304"/>
      <c r="L23" s="304"/>
      <c r="M23" s="304"/>
      <c r="N23" s="304"/>
      <c r="O23" s="304"/>
      <c r="P23" s="1151"/>
      <c r="Q23" s="304"/>
      <c r="R23" s="304"/>
    </row>
    <row r="24" spans="1:19" ht="59.25" customHeight="1" x14ac:dyDescent="0.25">
      <c r="A24" s="308" t="s">
        <v>266</v>
      </c>
      <c r="B24" s="317">
        <f t="shared" si="0"/>
        <v>0</v>
      </c>
      <c r="C24" s="304"/>
      <c r="D24" s="308" t="s">
        <v>266</v>
      </c>
      <c r="E24" s="317">
        <f t="shared" si="1"/>
        <v>0</v>
      </c>
      <c r="F24" s="304"/>
      <c r="G24" s="304"/>
      <c r="H24" s="304"/>
      <c r="I24" s="304"/>
      <c r="J24" s="304"/>
      <c r="K24" s="304"/>
      <c r="L24" s="304"/>
      <c r="M24" s="304"/>
      <c r="N24" s="304"/>
      <c r="O24" s="304"/>
      <c r="P24" s="1151"/>
      <c r="Q24" s="304"/>
      <c r="R24" s="304"/>
    </row>
    <row r="25" spans="1:19" ht="59.25" customHeight="1" x14ac:dyDescent="0.25">
      <c r="A25" s="308" t="s">
        <v>201</v>
      </c>
      <c r="B25" s="317">
        <f t="shared" si="0"/>
        <v>0</v>
      </c>
      <c r="C25" s="304"/>
      <c r="D25" s="308" t="s">
        <v>201</v>
      </c>
      <c r="E25" s="317">
        <f t="shared" si="1"/>
        <v>0</v>
      </c>
      <c r="F25" s="304"/>
      <c r="G25" s="304"/>
      <c r="H25" s="304"/>
      <c r="I25" s="304"/>
      <c r="J25" s="304"/>
      <c r="K25" s="304"/>
      <c r="L25" s="304"/>
      <c r="M25" s="304"/>
      <c r="N25" s="304"/>
      <c r="O25" s="304"/>
      <c r="P25" s="1151"/>
      <c r="Q25" s="304"/>
      <c r="R25" s="304"/>
    </row>
    <row r="26" spans="1:19" ht="59.25" customHeight="1" x14ac:dyDescent="0.25">
      <c r="A26" s="308" t="s">
        <v>202</v>
      </c>
      <c r="B26" s="317">
        <f t="shared" si="0"/>
        <v>3</v>
      </c>
      <c r="C26" s="304"/>
      <c r="D26" s="308" t="s">
        <v>202</v>
      </c>
      <c r="E26" s="317">
        <f t="shared" si="1"/>
        <v>3</v>
      </c>
      <c r="F26" s="304"/>
      <c r="G26" s="304"/>
      <c r="H26" s="304"/>
      <c r="I26" s="304"/>
      <c r="J26" s="304"/>
      <c r="K26" s="304"/>
      <c r="L26" s="304"/>
      <c r="M26" s="304"/>
      <c r="N26" s="304"/>
      <c r="O26" s="304"/>
      <c r="P26" s="1151"/>
      <c r="Q26" s="304"/>
      <c r="R26" s="304"/>
    </row>
    <row r="27" spans="1:19" ht="59.25" customHeight="1" x14ac:dyDescent="0.25">
      <c r="A27" s="308" t="s">
        <v>4</v>
      </c>
      <c r="B27" s="317">
        <f t="shared" si="0"/>
        <v>0</v>
      </c>
      <c r="C27" s="304"/>
      <c r="D27" s="308" t="s">
        <v>4</v>
      </c>
      <c r="E27" s="317">
        <f t="shared" si="1"/>
        <v>0</v>
      </c>
      <c r="F27" s="304"/>
      <c r="G27" s="304"/>
      <c r="H27" s="304"/>
      <c r="I27" s="304"/>
      <c r="J27" s="304"/>
      <c r="K27" s="304"/>
      <c r="L27" s="304"/>
      <c r="M27" s="304"/>
      <c r="N27" s="304"/>
      <c r="O27" s="304"/>
      <c r="P27" s="1151"/>
      <c r="Q27" s="304"/>
      <c r="R27" s="304"/>
    </row>
    <row r="28" spans="1:19" ht="59.25" customHeight="1" x14ac:dyDescent="0.25">
      <c r="A28" s="1143" t="s">
        <v>6</v>
      </c>
      <c r="B28" s="1144">
        <f>SUM(B22:B27)</f>
        <v>8</v>
      </c>
      <c r="C28" s="304"/>
      <c r="D28" s="1143" t="s">
        <v>6</v>
      </c>
      <c r="E28" s="1144">
        <f>SUM(E22:E27)</f>
        <v>8</v>
      </c>
      <c r="F28" s="304"/>
      <c r="G28" s="304"/>
      <c r="H28" s="304"/>
      <c r="I28" s="304"/>
      <c r="J28" s="304"/>
      <c r="K28" s="304"/>
      <c r="L28" s="304"/>
      <c r="M28" s="304"/>
      <c r="N28" s="304"/>
      <c r="O28" s="304"/>
      <c r="P28" s="1151"/>
      <c r="Q28" s="304"/>
      <c r="R28" s="304"/>
    </row>
    <row r="29" spans="1:19" ht="59.25" customHeight="1" x14ac:dyDescent="0.25">
      <c r="A29" s="304"/>
      <c r="B29" s="304"/>
      <c r="C29" s="304"/>
      <c r="D29" s="315"/>
      <c r="E29" s="315"/>
      <c r="F29" s="304"/>
      <c r="G29" s="304"/>
      <c r="H29" s="304"/>
      <c r="I29" s="304"/>
      <c r="J29" s="304"/>
      <c r="K29" s="304"/>
      <c r="L29" s="304"/>
      <c r="M29" s="304"/>
      <c r="N29" s="304"/>
      <c r="O29" s="304"/>
      <c r="P29" s="1151"/>
      <c r="Q29" s="304"/>
      <c r="R29" s="304"/>
    </row>
    <row r="30" spans="1:19" ht="59.25" customHeight="1" x14ac:dyDescent="0.25">
      <c r="A30" s="1142" t="s">
        <v>203</v>
      </c>
      <c r="B30" s="1142"/>
      <c r="C30" s="304"/>
      <c r="D30" s="1142" t="s">
        <v>268</v>
      </c>
      <c r="E30" s="1142"/>
      <c r="F30" s="304"/>
      <c r="G30" s="304"/>
      <c r="H30" s="304"/>
      <c r="I30" s="304"/>
      <c r="J30" s="304"/>
      <c r="K30" s="304"/>
      <c r="L30" s="304"/>
      <c r="M30" s="304"/>
      <c r="N30" s="304"/>
      <c r="O30" s="304"/>
      <c r="P30" s="1151"/>
      <c r="Q30" s="304"/>
      <c r="R30" s="304"/>
    </row>
    <row r="31" spans="1:19" ht="59.25" customHeight="1" x14ac:dyDescent="0.25">
      <c r="A31" s="317" t="s">
        <v>1</v>
      </c>
      <c r="B31" s="317">
        <f>+COUNTIF($R$6:$R$101,"ABIERTO")</f>
        <v>2</v>
      </c>
      <c r="C31" s="304"/>
      <c r="D31" s="317" t="s">
        <v>1</v>
      </c>
      <c r="E31" s="317">
        <f>+COUNTIF($R$6:$R$37,D31)</f>
        <v>2</v>
      </c>
      <c r="F31" s="304"/>
      <c r="G31" s="304"/>
      <c r="H31" s="304"/>
      <c r="I31" s="304"/>
      <c r="J31" s="304"/>
      <c r="K31" s="304"/>
      <c r="L31" s="304"/>
      <c r="M31" s="304"/>
      <c r="N31" s="304"/>
      <c r="O31" s="304"/>
      <c r="P31" s="1151"/>
      <c r="Q31" s="304"/>
      <c r="R31" s="304"/>
    </row>
    <row r="32" spans="1:19" ht="59.25" customHeight="1" x14ac:dyDescent="0.25">
      <c r="A32" s="317" t="s">
        <v>2</v>
      </c>
      <c r="B32" s="317">
        <f>+COUNTIF($R$6:$R20,"CERRADO")</f>
        <v>4</v>
      </c>
      <c r="C32" s="304"/>
      <c r="D32" s="317" t="s">
        <v>2</v>
      </c>
      <c r="E32" s="317">
        <f>+COUNTIF($R$6:$R$37,D32)</f>
        <v>4</v>
      </c>
      <c r="F32" s="304"/>
      <c r="G32" s="304"/>
      <c r="H32" s="304"/>
      <c r="I32" s="304"/>
      <c r="J32" s="304"/>
      <c r="K32" s="304"/>
      <c r="L32" s="304"/>
      <c r="M32" s="304"/>
      <c r="N32" s="304"/>
      <c r="O32" s="304"/>
      <c r="P32" s="1151"/>
      <c r="Q32" s="304"/>
      <c r="R32" s="304"/>
    </row>
  </sheetData>
  <mergeCells count="45">
    <mergeCell ref="A21:B21"/>
    <mergeCell ref="D21:E21"/>
    <mergeCell ref="A30:B30"/>
    <mergeCell ref="D30:E30"/>
    <mergeCell ref="A17:A18"/>
    <mergeCell ref="B17:B18"/>
    <mergeCell ref="C17:C18"/>
    <mergeCell ref="D17:D18"/>
    <mergeCell ref="R17:R18"/>
    <mergeCell ref="A19:R19"/>
    <mergeCell ref="A10:R10"/>
    <mergeCell ref="E11:K11"/>
    <mergeCell ref="A12:R12"/>
    <mergeCell ref="A14:R14"/>
    <mergeCell ref="E15:K15"/>
    <mergeCell ref="A16:R16"/>
    <mergeCell ref="A5:R5"/>
    <mergeCell ref="A7:R7"/>
    <mergeCell ref="A8:A9"/>
    <mergeCell ref="B8:B9"/>
    <mergeCell ref="C8:C9"/>
    <mergeCell ref="D8:D9"/>
    <mergeCell ref="E8:E9"/>
    <mergeCell ref="R8:R9"/>
    <mergeCell ref="G3:G4"/>
    <mergeCell ref="H3:H4"/>
    <mergeCell ref="I3:I4"/>
    <mergeCell ref="J3:J4"/>
    <mergeCell ref="K3:K4"/>
    <mergeCell ref="L3:R3"/>
    <mergeCell ref="A3:A4"/>
    <mergeCell ref="B3:B4"/>
    <mergeCell ref="C3:C4"/>
    <mergeCell ref="D3:D4"/>
    <mergeCell ref="E3:E4"/>
    <mergeCell ref="F3:F4"/>
    <mergeCell ref="A1:D1"/>
    <mergeCell ref="E1:O1"/>
    <mergeCell ref="P1:R1"/>
    <mergeCell ref="A2:B2"/>
    <mergeCell ref="C2:D2"/>
    <mergeCell ref="E2:I2"/>
    <mergeCell ref="J2:M2"/>
    <mergeCell ref="N2:O2"/>
    <mergeCell ref="P2:R2"/>
  </mergeCells>
  <dataValidations count="3">
    <dataValidation type="list" allowBlank="1" showInputMessage="1" showErrorMessage="1" sqref="P1:P1048576">
      <formula1>$A$22:$A$27</formula1>
    </dataValidation>
    <dataValidation type="list" allowBlank="1" showInputMessage="1" showErrorMessage="1" sqref="H20:H1048576">
      <formula1>#REF!</formula1>
    </dataValidation>
    <dataValidation type="list" allowBlank="1" showInputMessage="1" showErrorMessage="1" sqref="H6 H13 H17:H18">
      <formula1>$O$1:$O$3</formula1>
    </dataValidation>
  </dataValidations>
  <pageMargins left="0.39370078740157483" right="0.39370078740157483" top="0.39370078740157483" bottom="0.39370078740157483" header="0.31496062992125984" footer="0.31496062992125984"/>
  <pageSetup paperSize="5" scale="70" orientation="landscape" verticalDpi="599" r:id="rId1"/>
  <drawing r:id="rId2"/>
  <extLst>
    <ext xmlns:x14="http://schemas.microsoft.com/office/spreadsheetml/2009/9/main" uri="{78C0D931-6437-407d-A8EE-F0AAD7539E65}">
      <x14:conditionalFormattings>
        <x14:conditionalFormatting xmlns:xm="http://schemas.microsoft.com/office/excel/2006/main">
          <x14:cfRule type="containsText" priority="3" operator="containsText" id="{2BFF0FD4-3402-4B81-BC13-C28B06D7798E}">
            <xm:f>NOT(ISERROR(SEARCH($D$27,P1)))</xm:f>
            <xm:f>$D$27</xm:f>
            <x14:dxf>
              <fill>
                <patternFill>
                  <bgColor rgb="FFFF0000"/>
                </patternFill>
              </fill>
            </x14:dxf>
          </x14:cfRule>
          <x14:cfRule type="containsText" priority="4" operator="containsText" id="{01C28D1B-6102-494C-8031-FF14FE141F1F}">
            <xm:f>NOT(ISERROR(SEARCH($D$26,P1)))</xm:f>
            <xm:f>$D$26</xm:f>
            <x14:dxf>
              <fill>
                <patternFill>
                  <bgColor rgb="FFFF0000"/>
                </patternFill>
              </fill>
            </x14:dxf>
          </x14:cfRule>
          <x14:cfRule type="containsText" priority="5" operator="containsText" id="{A76707AD-818E-4721-8D31-EDEA7B4A1FDB}">
            <xm:f>NOT(ISERROR(SEARCH($D$25,P1)))</xm:f>
            <xm:f>$D$25</xm:f>
            <x14:dxf>
              <fill>
                <patternFill>
                  <bgColor rgb="FFFFC000"/>
                </patternFill>
              </fill>
            </x14:dxf>
          </x14:cfRule>
          <x14:cfRule type="containsText" priority="6" operator="containsText" id="{910A491F-CDF6-442B-8DAC-8FE3BCB94E9D}">
            <xm:f>NOT(ISERROR(SEARCH($D$24,P1)))</xm:f>
            <xm:f>$D$24</xm:f>
            <x14:dxf>
              <fill>
                <patternFill>
                  <bgColor theme="8" tint="0.39994506668294322"/>
                </patternFill>
              </fill>
            </x14:dxf>
          </x14:cfRule>
          <x14:cfRule type="containsText" priority="7" operator="containsText" id="{1BAA271A-1C71-4740-B71C-05ADC1EA2BFA}">
            <xm:f>NOT(ISERROR(SEARCH($D$23,P1)))</xm:f>
            <xm:f>$D$23</xm:f>
            <x14:dxf>
              <fill>
                <patternFill>
                  <bgColor theme="9" tint="0.39994506668294322"/>
                </patternFill>
              </fill>
            </x14:dxf>
          </x14:cfRule>
          <x14:cfRule type="containsText" priority="8" operator="containsText" id="{3138DDBE-2487-4290-AC57-E61E95E65703}">
            <xm:f>NOT(ISERROR(SEARCH($D$22,P1)))</xm:f>
            <xm:f>$D$22</xm:f>
            <x14:dxf>
              <fill>
                <patternFill>
                  <bgColor theme="0"/>
                </patternFill>
              </fill>
            </x14:dxf>
          </x14:cfRule>
          <xm:sqref>P1:P1048576</xm:sqref>
        </x14:conditionalFormatting>
        <x14:conditionalFormatting xmlns:xm="http://schemas.microsoft.com/office/excel/2006/main">
          <x14:cfRule type="containsText" priority="1" operator="containsText" id="{3B6D9196-4B5E-4624-B33B-316877892581}">
            <xm:f>NOT(ISERROR(SEARCH($D$32,R1)))</xm:f>
            <xm:f>$D$32</xm:f>
            <x14:dxf>
              <fill>
                <patternFill>
                  <bgColor theme="9" tint="0.39994506668294322"/>
                </patternFill>
              </fill>
            </x14:dxf>
          </x14:cfRule>
          <x14:cfRule type="containsText" priority="2" operator="containsText" id="{0D8634BF-B0A3-43AC-AF26-1202A0CDB8D5}">
            <xm:f>NOT(ISERROR(SEARCH($D$31,R1)))</xm:f>
            <xm:f>$D$31</xm:f>
            <x14:dxf>
              <fill>
                <patternFill>
                  <bgColor theme="0"/>
                </patternFill>
              </fill>
            </x14:dxf>
          </x14:cfRule>
          <xm:sqref>R1:R1048576</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14:formula1>
            <xm:f>'[18]1.COM'!#REF!</xm:f>
          </x14:formula1>
          <xm:sqref>R8</xm:sqref>
        </x14:dataValidation>
        <x14:dataValidation type="list" allowBlank="1" showInputMessage="1" showErrorMessage="1">
          <x14:formula1>
            <xm:f>'[7]1.COM'!#REF!</xm:f>
          </x14:formula1>
          <xm:sqref>R6 R17 R11 R13 R15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U59"/>
  <sheetViews>
    <sheetView zoomScale="70" zoomScaleNormal="70" workbookViewId="0">
      <selection sqref="A1:D1"/>
    </sheetView>
  </sheetViews>
  <sheetFormatPr baseColWidth="10" defaultColWidth="0" defaultRowHeight="15" x14ac:dyDescent="0.25"/>
  <cols>
    <col min="1" max="1" width="16.7109375" customWidth="1"/>
    <col min="2" max="3" width="18.7109375" customWidth="1"/>
    <col min="4" max="4" width="27.7109375" customWidth="1"/>
    <col min="5" max="5" width="31.42578125" customWidth="1"/>
    <col min="6" max="6" width="54.5703125" customWidth="1"/>
    <col min="7" max="7" width="21" customWidth="1"/>
    <col min="8" max="8" width="19.28515625" customWidth="1"/>
    <col min="9" max="9" width="27.140625" customWidth="1"/>
    <col min="10" max="10" width="21.85546875" customWidth="1"/>
    <col min="11" max="11" width="18" customWidth="1"/>
    <col min="12" max="12" width="17.85546875" customWidth="1"/>
    <col min="13" max="13" width="23.140625" customWidth="1"/>
    <col min="14" max="14" width="108.140625" customWidth="1"/>
    <col min="15" max="15" width="30.5703125" customWidth="1"/>
    <col min="16" max="16" width="20.140625" style="463" customWidth="1"/>
    <col min="17" max="17" width="105.85546875" customWidth="1"/>
    <col min="18" max="18" width="19.42578125" style="463" customWidth="1"/>
    <col min="19" max="19" width="0" hidden="1" customWidth="1"/>
  </cols>
  <sheetData>
    <row r="1" spans="1:21" s="236" customFormat="1" ht="57" customHeight="1" x14ac:dyDescent="0.25">
      <c r="A1" s="229"/>
      <c r="B1" s="229"/>
      <c r="C1" s="229"/>
      <c r="D1" s="229"/>
      <c r="E1" s="230" t="s">
        <v>66</v>
      </c>
      <c r="F1" s="231"/>
      <c r="G1" s="231"/>
      <c r="H1" s="231"/>
      <c r="I1" s="231"/>
      <c r="J1" s="231"/>
      <c r="K1" s="231"/>
      <c r="L1" s="231"/>
      <c r="M1" s="231"/>
      <c r="N1" s="231"/>
      <c r="O1" s="232"/>
      <c r="P1" s="233"/>
      <c r="Q1" s="234"/>
      <c r="R1" s="235"/>
    </row>
    <row r="2" spans="1:21" s="236" customFormat="1" ht="27.75" customHeight="1" x14ac:dyDescent="0.25">
      <c r="A2" s="237" t="s">
        <v>67</v>
      </c>
      <c r="B2" s="238"/>
      <c r="C2" s="239" t="s">
        <v>68</v>
      </c>
      <c r="D2" s="128"/>
      <c r="E2" s="237" t="s">
        <v>69</v>
      </c>
      <c r="F2" s="240"/>
      <c r="G2" s="240"/>
      <c r="H2" s="240"/>
      <c r="I2" s="238"/>
      <c r="J2" s="241">
        <v>6</v>
      </c>
      <c r="K2" s="241"/>
      <c r="L2" s="241"/>
      <c r="M2" s="241"/>
      <c r="N2" s="237" t="s">
        <v>70</v>
      </c>
      <c r="O2" s="238"/>
      <c r="P2" s="242" t="s">
        <v>71</v>
      </c>
      <c r="Q2" s="243"/>
      <c r="R2" s="244"/>
    </row>
    <row r="3" spans="1:21" s="247" customFormat="1" ht="59.25" customHeight="1" x14ac:dyDescent="0.25">
      <c r="A3" s="245" t="s">
        <v>72</v>
      </c>
      <c r="B3" s="245" t="s">
        <v>73</v>
      </c>
      <c r="C3" s="245" t="s">
        <v>74</v>
      </c>
      <c r="D3" s="245" t="s">
        <v>75</v>
      </c>
      <c r="E3" s="245" t="s">
        <v>76</v>
      </c>
      <c r="F3" s="245" t="s">
        <v>77</v>
      </c>
      <c r="G3" s="245" t="s">
        <v>78</v>
      </c>
      <c r="H3" s="245" t="s">
        <v>79</v>
      </c>
      <c r="I3" s="245" t="s">
        <v>80</v>
      </c>
      <c r="J3" s="245" t="s">
        <v>81</v>
      </c>
      <c r="K3" s="245" t="s">
        <v>82</v>
      </c>
      <c r="L3" s="246" t="s">
        <v>83</v>
      </c>
      <c r="M3" s="246"/>
      <c r="N3" s="246"/>
      <c r="O3" s="246"/>
      <c r="P3" s="246"/>
      <c r="Q3" s="246"/>
      <c r="R3" s="246"/>
      <c r="U3" s="236"/>
    </row>
    <row r="4" spans="1:21" s="247" customFormat="1" ht="93.95" customHeight="1" thickBot="1" x14ac:dyDescent="0.3">
      <c r="A4" s="248"/>
      <c r="B4" s="248"/>
      <c r="C4" s="248"/>
      <c r="D4" s="248"/>
      <c r="E4" s="248"/>
      <c r="F4" s="248"/>
      <c r="G4" s="248"/>
      <c r="H4" s="248"/>
      <c r="I4" s="248"/>
      <c r="J4" s="248"/>
      <c r="K4" s="248"/>
      <c r="L4" s="249" t="s">
        <v>84</v>
      </c>
      <c r="M4" s="249" t="s">
        <v>85</v>
      </c>
      <c r="N4" s="249" t="s">
        <v>86</v>
      </c>
      <c r="O4" s="249" t="s">
        <v>204</v>
      </c>
      <c r="P4" s="249" t="s">
        <v>88</v>
      </c>
      <c r="Q4" s="249" t="s">
        <v>89</v>
      </c>
      <c r="R4" s="250" t="s">
        <v>90</v>
      </c>
    </row>
    <row r="5" spans="1:21" s="236" customFormat="1" ht="34.5" customHeight="1" x14ac:dyDescent="0.25">
      <c r="A5" s="392" t="s">
        <v>383</v>
      </c>
      <c r="B5" s="393"/>
      <c r="C5" s="393"/>
      <c r="D5" s="393"/>
      <c r="E5" s="393"/>
      <c r="F5" s="393"/>
      <c r="G5" s="393"/>
      <c r="H5" s="393"/>
      <c r="I5" s="393"/>
      <c r="J5" s="393"/>
      <c r="K5" s="393"/>
      <c r="L5" s="393"/>
      <c r="M5" s="393"/>
      <c r="N5" s="393"/>
      <c r="O5" s="393"/>
      <c r="P5" s="393"/>
      <c r="Q5" s="393"/>
      <c r="R5" s="394"/>
    </row>
    <row r="6" spans="1:21" s="236" customFormat="1" ht="15.75" customHeight="1" thickBot="1" x14ac:dyDescent="0.3">
      <c r="A6" s="395"/>
      <c r="B6" s="396"/>
      <c r="C6" s="396"/>
      <c r="D6" s="396"/>
      <c r="E6" s="396"/>
      <c r="F6" s="396"/>
      <c r="G6" s="396"/>
      <c r="H6" s="396"/>
      <c r="I6" s="396"/>
      <c r="J6" s="396"/>
      <c r="K6" s="396"/>
      <c r="L6" s="396"/>
      <c r="M6" s="396"/>
      <c r="N6" s="396"/>
      <c r="O6" s="396"/>
      <c r="P6" s="396"/>
      <c r="Q6" s="396"/>
      <c r="R6" s="397"/>
    </row>
    <row r="7" spans="1:21" s="236" customFormat="1" ht="248.25" hidden="1" customHeight="1" x14ac:dyDescent="0.25">
      <c r="A7" s="398" t="s">
        <v>384</v>
      </c>
      <c r="B7" s="399" t="s">
        <v>385</v>
      </c>
      <c r="C7" s="398">
        <v>1</v>
      </c>
      <c r="D7" s="400" t="s">
        <v>386</v>
      </c>
      <c r="E7" s="401" t="s">
        <v>387</v>
      </c>
      <c r="F7" s="402" t="s">
        <v>388</v>
      </c>
      <c r="G7" s="403" t="s">
        <v>389</v>
      </c>
      <c r="H7" s="270" t="s">
        <v>97</v>
      </c>
      <c r="I7" s="270" t="s">
        <v>390</v>
      </c>
      <c r="J7" s="404">
        <v>44185</v>
      </c>
      <c r="K7" s="289">
        <v>45290</v>
      </c>
      <c r="L7" s="405" t="s">
        <v>391</v>
      </c>
      <c r="M7" s="406" t="s">
        <v>392</v>
      </c>
      <c r="N7" s="374" t="s">
        <v>393</v>
      </c>
      <c r="O7" s="407">
        <v>0</v>
      </c>
      <c r="P7" s="328" t="s">
        <v>102</v>
      </c>
      <c r="Q7" s="408" t="s">
        <v>394</v>
      </c>
      <c r="R7" s="409" t="s">
        <v>2</v>
      </c>
    </row>
    <row r="8" spans="1:21" s="236" customFormat="1" ht="242.25" hidden="1" customHeight="1" x14ac:dyDescent="0.25">
      <c r="A8" s="410"/>
      <c r="B8" s="411"/>
      <c r="C8" s="410"/>
      <c r="D8" s="256"/>
      <c r="E8" s="412"/>
      <c r="F8" s="402" t="s">
        <v>395</v>
      </c>
      <c r="G8" s="403" t="s">
        <v>396</v>
      </c>
      <c r="H8" s="270" t="s">
        <v>97</v>
      </c>
      <c r="I8" s="270" t="s">
        <v>390</v>
      </c>
      <c r="J8" s="404">
        <v>44197</v>
      </c>
      <c r="K8" s="289">
        <v>45290</v>
      </c>
      <c r="L8" s="405" t="s">
        <v>391</v>
      </c>
      <c r="M8" s="406" t="s">
        <v>392</v>
      </c>
      <c r="N8" s="413"/>
      <c r="O8" s="407">
        <v>0</v>
      </c>
      <c r="P8" s="328" t="s">
        <v>102</v>
      </c>
      <c r="Q8" s="414"/>
      <c r="R8" s="415"/>
    </row>
    <row r="9" spans="1:21" s="236" customFormat="1" ht="201.75" hidden="1" customHeight="1" thickBot="1" x14ac:dyDescent="0.3">
      <c r="A9" s="410"/>
      <c r="B9" s="411"/>
      <c r="C9" s="410"/>
      <c r="D9" s="256"/>
      <c r="E9" s="416" t="s">
        <v>397</v>
      </c>
      <c r="F9" s="416" t="s">
        <v>398</v>
      </c>
      <c r="G9" s="417" t="s">
        <v>399</v>
      </c>
      <c r="H9" s="418" t="s">
        <v>97</v>
      </c>
      <c r="I9" s="418" t="s">
        <v>400</v>
      </c>
      <c r="J9" s="419">
        <v>44185</v>
      </c>
      <c r="K9" s="289">
        <v>45290</v>
      </c>
      <c r="L9" s="405" t="s">
        <v>391</v>
      </c>
      <c r="M9" s="406" t="s">
        <v>392</v>
      </c>
      <c r="N9" s="420" t="s">
        <v>401</v>
      </c>
      <c r="O9" s="421">
        <v>1</v>
      </c>
      <c r="P9" s="328" t="s">
        <v>102</v>
      </c>
      <c r="Q9" s="422"/>
      <c r="R9" s="415"/>
    </row>
    <row r="10" spans="1:21" s="236" customFormat="1" ht="18.75" thickBot="1" x14ac:dyDescent="0.3">
      <c r="A10" s="423"/>
      <c r="B10" s="424"/>
      <c r="C10" s="424"/>
      <c r="D10" s="424"/>
      <c r="E10" s="424"/>
      <c r="F10" s="424"/>
      <c r="G10" s="424"/>
      <c r="H10" s="424"/>
      <c r="I10" s="424"/>
      <c r="J10" s="424"/>
      <c r="K10" s="424"/>
      <c r="L10" s="424"/>
      <c r="M10" s="424"/>
      <c r="N10" s="424"/>
      <c r="O10" s="424"/>
      <c r="P10" s="424"/>
      <c r="Q10" s="424"/>
      <c r="R10" s="425"/>
    </row>
    <row r="11" spans="1:21" s="236" customFormat="1" ht="222.75" hidden="1" customHeight="1" x14ac:dyDescent="0.25">
      <c r="A11" s="410" t="s">
        <v>402</v>
      </c>
      <c r="B11" s="411" t="s">
        <v>385</v>
      </c>
      <c r="C11" s="426">
        <v>2</v>
      </c>
      <c r="D11" s="427" t="s">
        <v>403</v>
      </c>
      <c r="E11" s="428" t="s">
        <v>404</v>
      </c>
      <c r="F11" s="429" t="s">
        <v>405</v>
      </c>
      <c r="G11" s="430" t="s">
        <v>406</v>
      </c>
      <c r="H11" s="262" t="s">
        <v>97</v>
      </c>
      <c r="I11" s="262" t="s">
        <v>390</v>
      </c>
      <c r="J11" s="431">
        <v>44185</v>
      </c>
      <c r="K11" s="289">
        <v>45290</v>
      </c>
      <c r="L11" s="405" t="s">
        <v>391</v>
      </c>
      <c r="M11" s="406" t="s">
        <v>392</v>
      </c>
      <c r="N11" s="374" t="s">
        <v>393</v>
      </c>
      <c r="O11" s="407">
        <v>0</v>
      </c>
      <c r="P11" s="328" t="s">
        <v>102</v>
      </c>
      <c r="Q11" s="408" t="s">
        <v>407</v>
      </c>
      <c r="R11" s="415" t="s">
        <v>2</v>
      </c>
    </row>
    <row r="12" spans="1:21" s="236" customFormat="1" ht="222.75" hidden="1" customHeight="1" x14ac:dyDescent="0.25">
      <c r="A12" s="410"/>
      <c r="B12" s="411"/>
      <c r="C12" s="432"/>
      <c r="D12" s="427"/>
      <c r="E12" s="428"/>
      <c r="F12" s="402" t="s">
        <v>408</v>
      </c>
      <c r="G12" s="403" t="s">
        <v>409</v>
      </c>
      <c r="H12" s="270" t="s">
        <v>97</v>
      </c>
      <c r="I12" s="270" t="s">
        <v>390</v>
      </c>
      <c r="J12" s="404">
        <v>44185</v>
      </c>
      <c r="K12" s="289">
        <v>45290</v>
      </c>
      <c r="L12" s="405" t="s">
        <v>391</v>
      </c>
      <c r="M12" s="406" t="s">
        <v>392</v>
      </c>
      <c r="N12" s="413"/>
      <c r="O12" s="407">
        <v>0</v>
      </c>
      <c r="P12" s="328" t="s">
        <v>102</v>
      </c>
      <c r="Q12" s="414"/>
      <c r="R12" s="415"/>
    </row>
    <row r="13" spans="1:21" s="236" customFormat="1" ht="380.25" hidden="1" customHeight="1" x14ac:dyDescent="0.25">
      <c r="A13" s="410"/>
      <c r="B13" s="411"/>
      <c r="C13" s="432"/>
      <c r="D13" s="427"/>
      <c r="E13" s="402" t="s">
        <v>410</v>
      </c>
      <c r="F13" s="402" t="s">
        <v>411</v>
      </c>
      <c r="G13" s="403" t="s">
        <v>412</v>
      </c>
      <c r="H13" s="270" t="s">
        <v>97</v>
      </c>
      <c r="I13" s="270" t="s">
        <v>390</v>
      </c>
      <c r="J13" s="404">
        <v>44197</v>
      </c>
      <c r="K13" s="289">
        <v>45290</v>
      </c>
      <c r="L13" s="405" t="s">
        <v>391</v>
      </c>
      <c r="M13" s="406" t="s">
        <v>392</v>
      </c>
      <c r="N13" s="321" t="s">
        <v>413</v>
      </c>
      <c r="O13" s="407">
        <v>1</v>
      </c>
      <c r="P13" s="328" t="s">
        <v>102</v>
      </c>
      <c r="Q13" s="414"/>
      <c r="R13" s="415"/>
    </row>
    <row r="14" spans="1:21" s="236" customFormat="1" ht="163.5" hidden="1" customHeight="1" x14ac:dyDescent="0.25">
      <c r="A14" s="410"/>
      <c r="B14" s="411"/>
      <c r="C14" s="432"/>
      <c r="D14" s="427"/>
      <c r="E14" s="402" t="s">
        <v>414</v>
      </c>
      <c r="F14" s="402" t="s">
        <v>415</v>
      </c>
      <c r="G14" s="403" t="s">
        <v>416</v>
      </c>
      <c r="H14" s="270" t="s">
        <v>97</v>
      </c>
      <c r="I14" s="270" t="s">
        <v>390</v>
      </c>
      <c r="J14" s="404">
        <v>44197</v>
      </c>
      <c r="K14" s="289">
        <v>45290</v>
      </c>
      <c r="L14" s="405" t="s">
        <v>391</v>
      </c>
      <c r="M14" s="406" t="s">
        <v>392</v>
      </c>
      <c r="N14" s="321" t="s">
        <v>417</v>
      </c>
      <c r="O14" s="407">
        <v>0</v>
      </c>
      <c r="P14" s="328" t="s">
        <v>102</v>
      </c>
      <c r="Q14" s="414"/>
      <c r="R14" s="415"/>
    </row>
    <row r="15" spans="1:21" s="236" customFormat="1" ht="160.5" hidden="1" customHeight="1" thickBot="1" x14ac:dyDescent="0.3">
      <c r="A15" s="410"/>
      <c r="B15" s="411"/>
      <c r="C15" s="432"/>
      <c r="D15" s="427"/>
      <c r="E15" s="402" t="s">
        <v>397</v>
      </c>
      <c r="F15" s="402" t="s">
        <v>418</v>
      </c>
      <c r="G15" s="403" t="s">
        <v>399</v>
      </c>
      <c r="H15" s="270" t="s">
        <v>97</v>
      </c>
      <c r="I15" s="270" t="s">
        <v>419</v>
      </c>
      <c r="J15" s="404">
        <v>44185</v>
      </c>
      <c r="K15" s="289">
        <v>45290</v>
      </c>
      <c r="L15" s="405" t="s">
        <v>391</v>
      </c>
      <c r="M15" s="406" t="s">
        <v>392</v>
      </c>
      <c r="N15" s="433" t="s">
        <v>401</v>
      </c>
      <c r="O15" s="421">
        <v>1</v>
      </c>
      <c r="P15" s="328" t="s">
        <v>102</v>
      </c>
      <c r="Q15" s="422"/>
      <c r="R15" s="434"/>
    </row>
    <row r="16" spans="1:21" s="236" customFormat="1" ht="18.75" thickBot="1" x14ac:dyDescent="0.3">
      <c r="A16" s="423"/>
      <c r="B16" s="424"/>
      <c r="C16" s="424"/>
      <c r="D16" s="424"/>
      <c r="E16" s="424"/>
      <c r="F16" s="424"/>
      <c r="G16" s="424"/>
      <c r="H16" s="424"/>
      <c r="I16" s="424"/>
      <c r="J16" s="424"/>
      <c r="K16" s="424"/>
      <c r="L16" s="424"/>
      <c r="M16" s="424"/>
      <c r="N16" s="424"/>
      <c r="O16" s="424"/>
      <c r="P16" s="424"/>
      <c r="Q16" s="424"/>
      <c r="R16" s="425"/>
    </row>
    <row r="17" spans="1:18" s="236" customFormat="1" ht="300.75" hidden="1" thickBot="1" x14ac:dyDescent="0.3">
      <c r="A17" s="398" t="s">
        <v>31</v>
      </c>
      <c r="B17" s="399" t="s">
        <v>385</v>
      </c>
      <c r="C17" s="398">
        <v>3</v>
      </c>
      <c r="D17" s="435" t="s">
        <v>420</v>
      </c>
      <c r="E17" s="401" t="s">
        <v>421</v>
      </c>
      <c r="F17" s="402" t="s">
        <v>422</v>
      </c>
      <c r="G17" s="403" t="s">
        <v>423</v>
      </c>
      <c r="H17" s="270" t="s">
        <v>97</v>
      </c>
      <c r="I17" s="270" t="s">
        <v>390</v>
      </c>
      <c r="J17" s="404">
        <v>44185</v>
      </c>
      <c r="K17" s="289">
        <v>44316</v>
      </c>
      <c r="L17" s="405" t="s">
        <v>424</v>
      </c>
      <c r="M17" s="406" t="s">
        <v>392</v>
      </c>
      <c r="N17" s="321" t="s">
        <v>425</v>
      </c>
      <c r="O17" s="407">
        <v>1</v>
      </c>
      <c r="P17" s="328" t="s">
        <v>102</v>
      </c>
      <c r="Q17" s="420" t="s">
        <v>426</v>
      </c>
      <c r="R17" s="409" t="s">
        <v>2</v>
      </c>
    </row>
    <row r="18" spans="1:18" s="236" customFormat="1" ht="138" hidden="1" thickBot="1" x14ac:dyDescent="0.3">
      <c r="A18" s="410"/>
      <c r="B18" s="411"/>
      <c r="C18" s="410"/>
      <c r="D18" s="436"/>
      <c r="E18" s="428"/>
      <c r="F18" s="402" t="s">
        <v>427</v>
      </c>
      <c r="G18" s="403" t="s">
        <v>428</v>
      </c>
      <c r="H18" s="270" t="s">
        <v>97</v>
      </c>
      <c r="I18" s="270" t="s">
        <v>390</v>
      </c>
      <c r="J18" s="404">
        <v>44197</v>
      </c>
      <c r="K18" s="289">
        <v>44377</v>
      </c>
      <c r="L18" s="405" t="s">
        <v>424</v>
      </c>
      <c r="M18" s="406" t="s">
        <v>392</v>
      </c>
      <c r="N18" s="321" t="s">
        <v>429</v>
      </c>
      <c r="O18" s="407">
        <v>1</v>
      </c>
      <c r="P18" s="328" t="s">
        <v>102</v>
      </c>
      <c r="Q18" s="321" t="s">
        <v>430</v>
      </c>
      <c r="R18" s="415"/>
    </row>
    <row r="19" spans="1:18" s="236" customFormat="1" ht="195" hidden="1" customHeight="1" x14ac:dyDescent="0.25">
      <c r="A19" s="410"/>
      <c r="B19" s="411"/>
      <c r="C19" s="410"/>
      <c r="D19" s="436"/>
      <c r="E19" s="401" t="s">
        <v>431</v>
      </c>
      <c r="F19" s="402" t="s">
        <v>432</v>
      </c>
      <c r="G19" s="403" t="s">
        <v>433</v>
      </c>
      <c r="H19" s="270" t="s">
        <v>97</v>
      </c>
      <c r="I19" s="270" t="s">
        <v>390</v>
      </c>
      <c r="J19" s="404">
        <v>44197</v>
      </c>
      <c r="K19" s="289">
        <v>44255</v>
      </c>
      <c r="L19" s="437">
        <v>44316</v>
      </c>
      <c r="M19" s="406" t="s">
        <v>434</v>
      </c>
      <c r="N19" s="321" t="s">
        <v>435</v>
      </c>
      <c r="O19" s="407">
        <v>1</v>
      </c>
      <c r="P19" s="328" t="s">
        <v>102</v>
      </c>
      <c r="Q19" s="420" t="s">
        <v>436</v>
      </c>
      <c r="R19" s="415"/>
    </row>
    <row r="20" spans="1:18" s="236" customFormat="1" ht="303" hidden="1" thickBot="1" x14ac:dyDescent="0.3">
      <c r="A20" s="410"/>
      <c r="B20" s="411"/>
      <c r="C20" s="426"/>
      <c r="D20" s="436"/>
      <c r="E20" s="428"/>
      <c r="F20" s="402" t="s">
        <v>437</v>
      </c>
      <c r="G20" s="403" t="s">
        <v>438</v>
      </c>
      <c r="H20" s="270" t="s">
        <v>97</v>
      </c>
      <c r="I20" s="270" t="s">
        <v>390</v>
      </c>
      <c r="J20" s="404">
        <v>44185</v>
      </c>
      <c r="K20" s="289">
        <v>44316</v>
      </c>
      <c r="L20" s="405" t="s">
        <v>424</v>
      </c>
      <c r="M20" s="406" t="s">
        <v>392</v>
      </c>
      <c r="N20" s="321" t="s">
        <v>439</v>
      </c>
      <c r="O20" s="407">
        <v>1</v>
      </c>
      <c r="P20" s="328" t="s">
        <v>102</v>
      </c>
      <c r="Q20" s="420" t="s">
        <v>440</v>
      </c>
      <c r="R20" s="434"/>
    </row>
    <row r="21" spans="1:18" s="236" customFormat="1" ht="18.75" thickBot="1" x14ac:dyDescent="0.3">
      <c r="A21" s="423"/>
      <c r="B21" s="424"/>
      <c r="C21" s="424"/>
      <c r="D21" s="424"/>
      <c r="E21" s="424"/>
      <c r="F21" s="424"/>
      <c r="G21" s="424"/>
      <c r="H21" s="424"/>
      <c r="I21" s="424"/>
      <c r="J21" s="424"/>
      <c r="K21" s="424"/>
      <c r="L21" s="424"/>
      <c r="M21" s="424"/>
      <c r="N21" s="424"/>
      <c r="O21" s="424"/>
      <c r="P21" s="424"/>
      <c r="Q21" s="424"/>
      <c r="R21" s="425"/>
    </row>
    <row r="22" spans="1:18" s="236" customFormat="1" ht="165" hidden="1" customHeight="1" x14ac:dyDescent="0.25">
      <c r="A22" s="398" t="s">
        <v>31</v>
      </c>
      <c r="B22" s="399" t="s">
        <v>385</v>
      </c>
      <c r="C22" s="410">
        <v>4</v>
      </c>
      <c r="D22" s="438" t="s">
        <v>441</v>
      </c>
      <c r="E22" s="438" t="s">
        <v>442</v>
      </c>
      <c r="F22" s="402" t="s">
        <v>443</v>
      </c>
      <c r="G22" s="403" t="s">
        <v>444</v>
      </c>
      <c r="H22" s="270" t="s">
        <v>97</v>
      </c>
      <c r="I22" s="270" t="s">
        <v>390</v>
      </c>
      <c r="J22" s="404">
        <v>44185</v>
      </c>
      <c r="K22" s="289">
        <v>44316</v>
      </c>
      <c r="L22" s="405" t="s">
        <v>424</v>
      </c>
      <c r="M22" s="406" t="s">
        <v>392</v>
      </c>
      <c r="N22" s="321" t="s">
        <v>425</v>
      </c>
      <c r="O22" s="407">
        <v>1</v>
      </c>
      <c r="P22" s="328" t="s">
        <v>102</v>
      </c>
      <c r="Q22" s="438" t="s">
        <v>445</v>
      </c>
      <c r="R22" s="409" t="s">
        <v>2</v>
      </c>
    </row>
    <row r="23" spans="1:18" s="236" customFormat="1" ht="239.25" hidden="1" customHeight="1" thickBot="1" x14ac:dyDescent="0.3">
      <c r="A23" s="410"/>
      <c r="B23" s="411"/>
      <c r="C23" s="410"/>
      <c r="D23" s="438"/>
      <c r="E23" s="438"/>
      <c r="F23" s="402" t="s">
        <v>446</v>
      </c>
      <c r="G23" s="403" t="s">
        <v>409</v>
      </c>
      <c r="H23" s="270" t="s">
        <v>97</v>
      </c>
      <c r="I23" s="270" t="s">
        <v>390</v>
      </c>
      <c r="J23" s="404">
        <v>44185</v>
      </c>
      <c r="K23" s="289">
        <v>44316</v>
      </c>
      <c r="L23" s="405" t="s">
        <v>424</v>
      </c>
      <c r="M23" s="406" t="s">
        <v>392</v>
      </c>
      <c r="N23" s="321" t="s">
        <v>447</v>
      </c>
      <c r="O23" s="407">
        <v>1</v>
      </c>
      <c r="P23" s="328" t="s">
        <v>102</v>
      </c>
      <c r="Q23" s="438"/>
      <c r="R23" s="415"/>
    </row>
    <row r="24" spans="1:18" s="236" customFormat="1" ht="18.75" thickBot="1" x14ac:dyDescent="0.3">
      <c r="A24" s="423"/>
      <c r="B24" s="424"/>
      <c r="C24" s="424"/>
      <c r="D24" s="424"/>
      <c r="E24" s="424"/>
      <c r="F24" s="424"/>
      <c r="G24" s="424"/>
      <c r="H24" s="424"/>
      <c r="I24" s="424"/>
      <c r="J24" s="424"/>
      <c r="K24" s="424"/>
      <c r="L24" s="424"/>
      <c r="M24" s="424"/>
      <c r="N24" s="424"/>
      <c r="O24" s="424"/>
      <c r="P24" s="424"/>
      <c r="Q24" s="424"/>
      <c r="R24" s="425"/>
    </row>
    <row r="25" spans="1:18" s="236" customFormat="1" ht="409.5" hidden="1" customHeight="1" x14ac:dyDescent="0.25">
      <c r="A25" s="398" t="s">
        <v>31</v>
      </c>
      <c r="B25" s="399" t="s">
        <v>385</v>
      </c>
      <c r="C25" s="432">
        <v>5</v>
      </c>
      <c r="D25" s="439" t="s">
        <v>448</v>
      </c>
      <c r="E25" s="440" t="s">
        <v>449</v>
      </c>
      <c r="F25" s="402" t="s">
        <v>450</v>
      </c>
      <c r="G25" s="403" t="s">
        <v>451</v>
      </c>
      <c r="H25" s="270" t="s">
        <v>97</v>
      </c>
      <c r="I25" s="270" t="s">
        <v>390</v>
      </c>
      <c r="J25" s="404">
        <v>44185</v>
      </c>
      <c r="K25" s="289">
        <v>44275</v>
      </c>
      <c r="L25" s="405" t="s">
        <v>424</v>
      </c>
      <c r="M25" s="406" t="s">
        <v>392</v>
      </c>
      <c r="N25" s="321" t="s">
        <v>425</v>
      </c>
      <c r="O25" s="407">
        <v>1</v>
      </c>
      <c r="P25" s="328" t="s">
        <v>102</v>
      </c>
      <c r="Q25" s="441" t="s">
        <v>452</v>
      </c>
      <c r="R25" s="409" t="s">
        <v>2</v>
      </c>
    </row>
    <row r="26" spans="1:18" s="236" customFormat="1" ht="138" hidden="1" thickBot="1" x14ac:dyDescent="0.3">
      <c r="A26" s="410"/>
      <c r="B26" s="411"/>
      <c r="C26" s="432"/>
      <c r="D26" s="442"/>
      <c r="E26" s="440"/>
      <c r="F26" s="402" t="s">
        <v>453</v>
      </c>
      <c r="G26" s="403" t="s">
        <v>454</v>
      </c>
      <c r="H26" s="270" t="s">
        <v>97</v>
      </c>
      <c r="I26" s="270" t="s">
        <v>390</v>
      </c>
      <c r="J26" s="404">
        <v>44185</v>
      </c>
      <c r="K26" s="289">
        <v>44316</v>
      </c>
      <c r="L26" s="405" t="s">
        <v>424</v>
      </c>
      <c r="M26" s="406" t="s">
        <v>392</v>
      </c>
      <c r="N26" s="321" t="s">
        <v>455</v>
      </c>
      <c r="O26" s="407">
        <v>1</v>
      </c>
      <c r="P26" s="328" t="s">
        <v>102</v>
      </c>
      <c r="Q26" s="256"/>
      <c r="R26" s="415"/>
    </row>
    <row r="27" spans="1:18" s="236" customFormat="1" ht="341.25" hidden="1" customHeight="1" x14ac:dyDescent="0.25">
      <c r="A27" s="410"/>
      <c r="B27" s="411"/>
      <c r="C27" s="432"/>
      <c r="D27" s="442"/>
      <c r="E27" s="301" t="s">
        <v>456</v>
      </c>
      <c r="F27" s="402" t="s">
        <v>457</v>
      </c>
      <c r="G27" s="403" t="s">
        <v>458</v>
      </c>
      <c r="H27" s="270" t="s">
        <v>97</v>
      </c>
      <c r="I27" s="270" t="s">
        <v>390</v>
      </c>
      <c r="J27" s="404">
        <v>44185</v>
      </c>
      <c r="K27" s="289">
        <v>44275</v>
      </c>
      <c r="L27" s="405" t="s">
        <v>424</v>
      </c>
      <c r="M27" s="406" t="s">
        <v>392</v>
      </c>
      <c r="N27" s="326" t="s">
        <v>459</v>
      </c>
      <c r="O27" s="407">
        <v>1</v>
      </c>
      <c r="P27" s="328" t="s">
        <v>102</v>
      </c>
      <c r="Q27" s="256"/>
      <c r="R27" s="415"/>
    </row>
    <row r="28" spans="1:18" s="236" customFormat="1" ht="204.75" hidden="1" customHeight="1" thickBot="1" x14ac:dyDescent="0.3">
      <c r="A28" s="426"/>
      <c r="B28" s="443"/>
      <c r="C28" s="432"/>
      <c r="D28" s="444"/>
      <c r="E28" s="301" t="s">
        <v>397</v>
      </c>
      <c r="F28" s="402" t="s">
        <v>460</v>
      </c>
      <c r="G28" s="403" t="s">
        <v>461</v>
      </c>
      <c r="H28" s="270" t="s">
        <v>97</v>
      </c>
      <c r="I28" s="270" t="s">
        <v>419</v>
      </c>
      <c r="J28" s="404">
        <v>44185</v>
      </c>
      <c r="K28" s="289">
        <v>44228</v>
      </c>
      <c r="L28" s="405" t="s">
        <v>424</v>
      </c>
      <c r="M28" s="406" t="s">
        <v>392</v>
      </c>
      <c r="N28" s="445" t="s">
        <v>462</v>
      </c>
      <c r="O28" s="407">
        <v>1</v>
      </c>
      <c r="P28" s="328" t="s">
        <v>102</v>
      </c>
      <c r="Q28" s="446"/>
      <c r="R28" s="434"/>
    </row>
    <row r="29" spans="1:18" s="236" customFormat="1" ht="18.75" thickBot="1" x14ac:dyDescent="0.3">
      <c r="A29" s="423"/>
      <c r="B29" s="424"/>
      <c r="C29" s="424"/>
      <c r="D29" s="424"/>
      <c r="E29" s="424"/>
      <c r="F29" s="424"/>
      <c r="G29" s="424"/>
      <c r="H29" s="424"/>
      <c r="I29" s="424"/>
      <c r="J29" s="424"/>
      <c r="K29" s="424"/>
      <c r="L29" s="424"/>
      <c r="M29" s="424"/>
      <c r="N29" s="424"/>
      <c r="O29" s="424"/>
      <c r="P29" s="447"/>
      <c r="Q29" s="424"/>
      <c r="R29" s="425"/>
    </row>
    <row r="30" spans="1:18" s="236" customFormat="1" ht="152.25" x14ac:dyDescent="0.25">
      <c r="A30" s="410" t="s">
        <v>31</v>
      </c>
      <c r="B30" s="411" t="s">
        <v>385</v>
      </c>
      <c r="C30" s="410">
        <v>6</v>
      </c>
      <c r="D30" s="442" t="s">
        <v>463</v>
      </c>
      <c r="E30" s="268" t="s">
        <v>464</v>
      </c>
      <c r="F30" s="429" t="s">
        <v>465</v>
      </c>
      <c r="G30" s="430" t="s">
        <v>466</v>
      </c>
      <c r="H30" s="262" t="s">
        <v>97</v>
      </c>
      <c r="I30" s="262" t="s">
        <v>390</v>
      </c>
      <c r="J30" s="431">
        <v>44185</v>
      </c>
      <c r="K30" s="448">
        <v>44275</v>
      </c>
      <c r="L30" s="405" t="s">
        <v>467</v>
      </c>
      <c r="M30" s="406" t="s">
        <v>468</v>
      </c>
      <c r="N30" s="375" t="s">
        <v>469</v>
      </c>
      <c r="O30" s="449">
        <v>1</v>
      </c>
      <c r="P30" s="328" t="s">
        <v>267</v>
      </c>
      <c r="Q30" s="450" t="s">
        <v>470</v>
      </c>
      <c r="R30" s="434" t="s">
        <v>1</v>
      </c>
    </row>
    <row r="31" spans="1:18" s="236" customFormat="1" ht="216.75" customHeight="1" x14ac:dyDescent="0.25">
      <c r="A31" s="410"/>
      <c r="B31" s="411"/>
      <c r="C31" s="410"/>
      <c r="D31" s="442"/>
      <c r="E31" s="451"/>
      <c r="F31" s="402" t="s">
        <v>471</v>
      </c>
      <c r="G31" s="403" t="s">
        <v>472</v>
      </c>
      <c r="H31" s="270" t="s">
        <v>97</v>
      </c>
      <c r="I31" s="270" t="s">
        <v>390</v>
      </c>
      <c r="J31" s="404">
        <v>44185</v>
      </c>
      <c r="K31" s="289">
        <v>44275</v>
      </c>
      <c r="L31" s="405" t="s">
        <v>473</v>
      </c>
      <c r="M31" s="406" t="s">
        <v>468</v>
      </c>
      <c r="N31" s="321" t="s">
        <v>474</v>
      </c>
      <c r="O31" s="449"/>
      <c r="P31" s="328" t="s">
        <v>267</v>
      </c>
      <c r="Q31" s="450"/>
      <c r="R31" s="452"/>
    </row>
    <row r="32" spans="1:18" s="236" customFormat="1" ht="136.5" customHeight="1" x14ac:dyDescent="0.25">
      <c r="A32" s="410"/>
      <c r="B32" s="411"/>
      <c r="C32" s="410"/>
      <c r="D32" s="442"/>
      <c r="E32" s="451"/>
      <c r="F32" s="402" t="s">
        <v>475</v>
      </c>
      <c r="G32" s="403" t="s">
        <v>454</v>
      </c>
      <c r="H32" s="270" t="s">
        <v>97</v>
      </c>
      <c r="I32" s="270" t="s">
        <v>400</v>
      </c>
      <c r="J32" s="404">
        <v>44185</v>
      </c>
      <c r="K32" s="289">
        <v>44306</v>
      </c>
      <c r="L32" s="405" t="s">
        <v>473</v>
      </c>
      <c r="M32" s="406" t="s">
        <v>468</v>
      </c>
      <c r="N32" s="321" t="s">
        <v>476</v>
      </c>
      <c r="O32" s="449"/>
      <c r="P32" s="328" t="s">
        <v>267</v>
      </c>
      <c r="Q32" s="450"/>
      <c r="R32" s="452"/>
    </row>
    <row r="33" spans="1:18" s="236" customFormat="1" ht="287.25" customHeight="1" thickBot="1" x14ac:dyDescent="0.3">
      <c r="A33" s="410"/>
      <c r="B33" s="411"/>
      <c r="C33" s="410"/>
      <c r="D33" s="442"/>
      <c r="E33" s="453" t="s">
        <v>397</v>
      </c>
      <c r="F33" s="402" t="s">
        <v>477</v>
      </c>
      <c r="G33" s="403" t="s">
        <v>478</v>
      </c>
      <c r="H33" s="270" t="s">
        <v>97</v>
      </c>
      <c r="I33" s="270" t="s">
        <v>479</v>
      </c>
      <c r="J33" s="404">
        <v>44185</v>
      </c>
      <c r="K33" s="289">
        <v>44275</v>
      </c>
      <c r="L33" s="405" t="s">
        <v>480</v>
      </c>
      <c r="M33" s="406" t="s">
        <v>468</v>
      </c>
      <c r="N33" s="420" t="s">
        <v>481</v>
      </c>
      <c r="O33" s="454"/>
      <c r="P33" s="328" t="s">
        <v>267</v>
      </c>
      <c r="Q33" s="455"/>
      <c r="R33" s="452"/>
    </row>
    <row r="34" spans="1:18" s="236" customFormat="1" ht="18.75" thickBot="1" x14ac:dyDescent="0.3">
      <c r="A34" s="423"/>
      <c r="B34" s="424"/>
      <c r="C34" s="424"/>
      <c r="D34" s="424"/>
      <c r="E34" s="424"/>
      <c r="F34" s="424"/>
      <c r="G34" s="424"/>
      <c r="H34" s="424"/>
      <c r="I34" s="424"/>
      <c r="J34" s="424"/>
      <c r="K34" s="424"/>
      <c r="L34" s="424"/>
      <c r="M34" s="424"/>
      <c r="N34" s="424"/>
      <c r="O34" s="424"/>
      <c r="P34" s="456"/>
      <c r="Q34" s="424"/>
      <c r="R34" s="457"/>
    </row>
    <row r="35" spans="1:18" s="236" customFormat="1" ht="190.5" hidden="1" customHeight="1" x14ac:dyDescent="0.25">
      <c r="A35" s="432" t="s">
        <v>31</v>
      </c>
      <c r="B35" s="458" t="s">
        <v>482</v>
      </c>
      <c r="C35" s="432">
        <v>7</v>
      </c>
      <c r="D35" s="439" t="s">
        <v>454</v>
      </c>
      <c r="E35" s="301" t="s">
        <v>483</v>
      </c>
      <c r="F35" s="459" t="s">
        <v>484</v>
      </c>
      <c r="G35" s="403" t="s">
        <v>485</v>
      </c>
      <c r="H35" s="270" t="s">
        <v>122</v>
      </c>
      <c r="I35" s="270" t="s">
        <v>486</v>
      </c>
      <c r="J35" s="404">
        <v>44185</v>
      </c>
      <c r="K35" s="289">
        <v>44275</v>
      </c>
      <c r="L35" s="437">
        <v>44316</v>
      </c>
      <c r="M35" s="406" t="s">
        <v>434</v>
      </c>
      <c r="N35" s="321" t="s">
        <v>487</v>
      </c>
      <c r="O35" s="460">
        <v>1</v>
      </c>
      <c r="P35" s="328" t="s">
        <v>102</v>
      </c>
      <c r="Q35" s="441" t="s">
        <v>488</v>
      </c>
      <c r="R35" s="409" t="s">
        <v>2</v>
      </c>
    </row>
    <row r="36" spans="1:18" s="236" customFormat="1" ht="225" hidden="1" customHeight="1" x14ac:dyDescent="0.25">
      <c r="A36" s="432"/>
      <c r="B36" s="458"/>
      <c r="C36" s="432"/>
      <c r="D36" s="442"/>
      <c r="E36" s="461" t="s">
        <v>489</v>
      </c>
      <c r="F36" s="459" t="s">
        <v>490</v>
      </c>
      <c r="G36" s="403" t="s">
        <v>491</v>
      </c>
      <c r="H36" s="270" t="s">
        <v>97</v>
      </c>
      <c r="I36" s="270" t="s">
        <v>486</v>
      </c>
      <c r="J36" s="404">
        <v>44185</v>
      </c>
      <c r="K36" s="289">
        <v>44216</v>
      </c>
      <c r="L36" s="437">
        <v>44316</v>
      </c>
      <c r="M36" s="406" t="s">
        <v>434</v>
      </c>
      <c r="N36" s="301" t="s">
        <v>492</v>
      </c>
      <c r="O36" s="460">
        <v>1</v>
      </c>
      <c r="P36" s="328" t="s">
        <v>102</v>
      </c>
      <c r="Q36" s="256"/>
      <c r="R36" s="415"/>
    </row>
    <row r="37" spans="1:18" s="236" customFormat="1" ht="115.5" hidden="1" customHeight="1" thickBot="1" x14ac:dyDescent="0.3">
      <c r="A37" s="432"/>
      <c r="B37" s="458"/>
      <c r="C37" s="432"/>
      <c r="D37" s="442"/>
      <c r="E37" s="461"/>
      <c r="F37" s="459" t="s">
        <v>493</v>
      </c>
      <c r="G37" s="403" t="s">
        <v>494</v>
      </c>
      <c r="H37" s="270" t="s">
        <v>97</v>
      </c>
      <c r="I37" s="270" t="s">
        <v>486</v>
      </c>
      <c r="J37" s="404">
        <v>44197</v>
      </c>
      <c r="K37" s="289">
        <v>44316</v>
      </c>
      <c r="L37" s="437">
        <v>44316</v>
      </c>
      <c r="M37" s="406" t="s">
        <v>434</v>
      </c>
      <c r="N37" s="420" t="s">
        <v>495</v>
      </c>
      <c r="O37" s="407">
        <v>1</v>
      </c>
      <c r="P37" s="328" t="s">
        <v>102</v>
      </c>
      <c r="Q37" s="446"/>
      <c r="R37" s="434"/>
    </row>
    <row r="38" spans="1:18" s="236" customFormat="1" ht="18.75" thickBot="1" x14ac:dyDescent="0.3">
      <c r="A38" s="423"/>
      <c r="B38" s="424"/>
      <c r="C38" s="424"/>
      <c r="D38" s="424"/>
      <c r="E38" s="424"/>
      <c r="F38" s="424"/>
      <c r="G38" s="424"/>
      <c r="H38" s="424"/>
      <c r="I38" s="424"/>
      <c r="J38" s="424"/>
      <c r="K38" s="424"/>
      <c r="L38" s="424"/>
      <c r="M38" s="424"/>
      <c r="N38" s="424"/>
      <c r="O38" s="424"/>
      <c r="P38" s="424"/>
      <c r="Q38" s="424"/>
      <c r="R38" s="425"/>
    </row>
    <row r="47" spans="1:18" s="236" customFormat="1" ht="15.75" x14ac:dyDescent="0.25">
      <c r="A47" s="219" t="s">
        <v>263</v>
      </c>
      <c r="B47" s="219"/>
      <c r="C47" s="213"/>
      <c r="D47" s="219" t="s">
        <v>496</v>
      </c>
      <c r="E47" s="219"/>
      <c r="F47" s="219" t="s">
        <v>497</v>
      </c>
      <c r="G47" s="219"/>
      <c r="H47"/>
      <c r="I47"/>
      <c r="J47"/>
      <c r="K47"/>
      <c r="L47"/>
      <c r="M47"/>
      <c r="N47"/>
      <c r="O47"/>
      <c r="P47" s="462"/>
      <c r="Q47"/>
      <c r="R47" s="463"/>
    </row>
    <row r="48" spans="1:18" s="236" customFormat="1" ht="15.75" x14ac:dyDescent="0.25">
      <c r="A48" s="464" t="s">
        <v>199</v>
      </c>
      <c r="B48" s="465">
        <f>+COUNTIF($P$6:$P$101,"ABIERTA")</f>
        <v>0</v>
      </c>
      <c r="C48" s="213"/>
      <c r="D48" s="464" t="s">
        <v>199</v>
      </c>
      <c r="E48" s="465">
        <f>+COUNTIF($P$6:$P$41,"ABIERTA")</f>
        <v>0</v>
      </c>
      <c r="F48" s="464" t="s">
        <v>199</v>
      </c>
      <c r="G48" s="465">
        <f>+COUNTIF($P$45:$P$75,"ABIERTA")</f>
        <v>0</v>
      </c>
      <c r="H48"/>
      <c r="I48"/>
      <c r="J48"/>
      <c r="K48"/>
      <c r="L48"/>
      <c r="M48"/>
      <c r="N48"/>
      <c r="O48"/>
      <c r="P48" s="462"/>
      <c r="Q48"/>
      <c r="R48" s="463"/>
    </row>
    <row r="49" spans="1:18" s="236" customFormat="1" ht="15.75" x14ac:dyDescent="0.25">
      <c r="A49" s="464" t="s">
        <v>102</v>
      </c>
      <c r="B49" s="465">
        <f>+COUNTIF($P$6:$P$101,"CUMPLIDA - EFECTIVA")</f>
        <v>21</v>
      </c>
      <c r="C49" s="213"/>
      <c r="D49" s="464" t="s">
        <v>102</v>
      </c>
      <c r="E49" s="465">
        <f>+COUNTIF($P$6:$P$41,"CUMPLIDA - EFECTIVA")</f>
        <v>21</v>
      </c>
      <c r="F49" s="464" t="s">
        <v>102</v>
      </c>
      <c r="G49" s="465">
        <f>+COUNTIF($P$45:$P$75,"CUMPLIDA - EFECTIVA")</f>
        <v>0</v>
      </c>
      <c r="H49"/>
      <c r="I49"/>
      <c r="J49"/>
      <c r="K49"/>
      <c r="L49"/>
      <c r="M49"/>
      <c r="N49"/>
      <c r="O49"/>
      <c r="P49" s="462"/>
      <c r="Q49"/>
      <c r="R49" s="463"/>
    </row>
    <row r="50" spans="1:18" s="236" customFormat="1" ht="15.75" x14ac:dyDescent="0.25">
      <c r="A50" s="464" t="s">
        <v>266</v>
      </c>
      <c r="B50" s="465">
        <f>+COUNTIF($P$6:$P$101,"CUMPLIDA - PENDIENTE EFECTIVIDAD")</f>
        <v>0</v>
      </c>
      <c r="C50" s="213"/>
      <c r="D50" s="464" t="s">
        <v>200</v>
      </c>
      <c r="E50" s="465">
        <f>+COUNTIF($P$6:$P$41,"CUMPLIDA - PENDIENTE EFECTIVIDAD")</f>
        <v>0</v>
      </c>
      <c r="F50" s="464" t="s">
        <v>200</v>
      </c>
      <c r="G50" s="465">
        <f>+COUNTIF($P$45:$P$75,"CUMPLIDA - PENDIENTE EFECTIVIDAD")</f>
        <v>0</v>
      </c>
      <c r="H50"/>
      <c r="I50"/>
      <c r="J50"/>
      <c r="K50"/>
      <c r="L50"/>
      <c r="M50"/>
      <c r="N50"/>
      <c r="O50"/>
      <c r="P50" s="462"/>
      <c r="Q50"/>
      <c r="R50" s="463"/>
    </row>
    <row r="51" spans="1:18" s="236" customFormat="1" ht="15.75" x14ac:dyDescent="0.25">
      <c r="A51" s="464" t="s">
        <v>267</v>
      </c>
      <c r="B51" s="465">
        <f>+COUNTIF($P$6:$P$101,"CUMPLIDA - INEFECTIVA")</f>
        <v>0</v>
      </c>
      <c r="C51" s="213"/>
      <c r="D51" s="464" t="s">
        <v>267</v>
      </c>
      <c r="E51" s="465">
        <f>+COUNTIF($P$6:$P$41,"CUMPLIDA - INEFECTIVA")</f>
        <v>0</v>
      </c>
      <c r="F51" s="464" t="s">
        <v>267</v>
      </c>
      <c r="G51" s="465">
        <f>+COUNTIF($P$45:$P$75,"CUMPLIDA - INEFECTIVA")</f>
        <v>0</v>
      </c>
      <c r="H51"/>
      <c r="I51"/>
      <c r="J51"/>
      <c r="K51"/>
      <c r="L51"/>
      <c r="M51"/>
      <c r="N51"/>
      <c r="O51"/>
      <c r="P51" s="462"/>
      <c r="Q51"/>
      <c r="R51" s="463"/>
    </row>
    <row r="52" spans="1:18" s="236" customFormat="1" ht="15.75" x14ac:dyDescent="0.25">
      <c r="A52" s="464" t="s">
        <v>202</v>
      </c>
      <c r="B52" s="465">
        <f>+COUNTIF($P$6:$P$101,"INCUMPLIDA - VENCIDA")</f>
        <v>0</v>
      </c>
      <c r="C52" s="213"/>
      <c r="D52" s="464" t="s">
        <v>202</v>
      </c>
      <c r="E52" s="465">
        <f>+COUNTIF($P$6:$P$41,"INCUMPLIDA - VENCIDA")</f>
        <v>0</v>
      </c>
      <c r="F52" s="464" t="s">
        <v>202</v>
      </c>
      <c r="G52" s="465">
        <f>+COUNTIF($P$45:$P$75,"INCUMPLIDA - VENCIDA")</f>
        <v>0</v>
      </c>
      <c r="H52"/>
      <c r="I52"/>
      <c r="J52"/>
      <c r="K52"/>
      <c r="L52"/>
      <c r="M52"/>
      <c r="N52"/>
      <c r="O52"/>
      <c r="P52" s="462"/>
      <c r="Q52"/>
      <c r="R52" s="463"/>
    </row>
    <row r="53" spans="1:18" s="236" customFormat="1" ht="15.75" x14ac:dyDescent="0.25">
      <c r="A53" s="464" t="s">
        <v>4</v>
      </c>
      <c r="B53" s="465">
        <f>+COUNTIF($P$6:$P$101,"INCALIFICABLE")</f>
        <v>0</v>
      </c>
      <c r="C53" s="213"/>
      <c r="D53" s="464" t="s">
        <v>4</v>
      </c>
      <c r="E53" s="465">
        <f>+COUNTIF($P$6:$P$71,"INCALIFICABLE")</f>
        <v>0</v>
      </c>
      <c r="F53" s="464" t="s">
        <v>4</v>
      </c>
      <c r="G53" s="465">
        <f>+COUNTIF($P$45:$P$75,"INCALIFICABLE")</f>
        <v>0</v>
      </c>
      <c r="H53"/>
      <c r="I53"/>
      <c r="J53"/>
      <c r="K53"/>
      <c r="L53"/>
      <c r="M53"/>
      <c r="N53"/>
      <c r="O53"/>
      <c r="P53" s="462"/>
      <c r="Q53"/>
      <c r="R53" s="463"/>
    </row>
    <row r="54" spans="1:18" s="236" customFormat="1" ht="15.75" x14ac:dyDescent="0.25">
      <c r="A54" s="464" t="s">
        <v>6</v>
      </c>
      <c r="B54" s="465">
        <f>SUM(B48:B53)</f>
        <v>21</v>
      </c>
      <c r="C54" s="213"/>
      <c r="D54" s="464" t="s">
        <v>6</v>
      </c>
      <c r="E54" s="465">
        <f>SUM(E48:E53)</f>
        <v>21</v>
      </c>
      <c r="F54" s="464" t="s">
        <v>6</v>
      </c>
      <c r="G54" s="465">
        <f>SUM(G48:G53)</f>
        <v>0</v>
      </c>
      <c r="H54"/>
      <c r="I54"/>
      <c r="J54"/>
      <c r="K54"/>
      <c r="L54"/>
      <c r="M54"/>
      <c r="N54"/>
      <c r="O54"/>
      <c r="P54" s="462"/>
      <c r="Q54"/>
      <c r="R54" s="463"/>
    </row>
    <row r="55" spans="1:18" s="236" customFormat="1" ht="15.75" x14ac:dyDescent="0.25">
      <c r="A55" s="466"/>
      <c r="B55" s="466"/>
      <c r="C55" s="213"/>
      <c r="D55" s="217"/>
      <c r="E55" s="217"/>
      <c r="F55" s="217"/>
      <c r="G55" s="466"/>
      <c r="H55"/>
      <c r="I55"/>
      <c r="J55"/>
      <c r="K55"/>
      <c r="L55"/>
      <c r="M55"/>
      <c r="N55"/>
      <c r="O55"/>
      <c r="P55" s="462"/>
      <c r="Q55"/>
      <c r="R55" s="463"/>
    </row>
    <row r="56" spans="1:18" s="236" customFormat="1" ht="15.75" x14ac:dyDescent="0.25">
      <c r="A56" s="219" t="s">
        <v>203</v>
      </c>
      <c r="B56" s="219"/>
      <c r="C56" s="213"/>
      <c r="D56" s="219" t="s">
        <v>268</v>
      </c>
      <c r="E56" s="219"/>
      <c r="F56" s="219" t="s">
        <v>268</v>
      </c>
      <c r="G56" s="219"/>
      <c r="H56"/>
      <c r="I56"/>
      <c r="J56"/>
      <c r="K56"/>
      <c r="L56"/>
      <c r="M56"/>
      <c r="N56"/>
      <c r="O56"/>
      <c r="P56" s="462"/>
      <c r="Q56"/>
      <c r="R56" s="463"/>
    </row>
    <row r="57" spans="1:18" s="236" customFormat="1" ht="15.75" x14ac:dyDescent="0.25">
      <c r="A57" s="465" t="s">
        <v>1</v>
      </c>
      <c r="B57" s="465">
        <f>+COUNTIF($R$6:$R$101,"ABIERTO")</f>
        <v>1</v>
      </c>
      <c r="C57" s="213"/>
      <c r="D57" s="465" t="s">
        <v>1</v>
      </c>
      <c r="E57" s="465">
        <f>+COUNTIF($R$6:$R$41,"ABIERTO")</f>
        <v>1</v>
      </c>
      <c r="F57" s="465" t="s">
        <v>1</v>
      </c>
      <c r="G57" s="465">
        <f>+COUNTIF($R$45:$R$75,"ABIERTO")</f>
        <v>0</v>
      </c>
      <c r="H57"/>
      <c r="I57"/>
      <c r="J57"/>
      <c r="K57"/>
      <c r="L57"/>
      <c r="M57"/>
      <c r="N57"/>
      <c r="O57"/>
      <c r="P57" s="462"/>
      <c r="Q57"/>
      <c r="R57" s="463"/>
    </row>
    <row r="58" spans="1:18" s="236" customFormat="1" ht="15.75" x14ac:dyDescent="0.25">
      <c r="A58" s="465" t="s">
        <v>2</v>
      </c>
      <c r="B58" s="465">
        <f>+COUNTIF($R$6:$R46,"CERRADO")</f>
        <v>6</v>
      </c>
      <c r="C58" s="213"/>
      <c r="D58" s="465" t="s">
        <v>2</v>
      </c>
      <c r="E58" s="465">
        <f>+COUNTIF($R$6:$R$41,"CERRADO")</f>
        <v>6</v>
      </c>
      <c r="F58" s="465" t="s">
        <v>2</v>
      </c>
      <c r="G58" s="465">
        <f>+COUNTIF($R32:$R$45,"CERRADO")</f>
        <v>1</v>
      </c>
      <c r="H58"/>
      <c r="I58"/>
      <c r="J58"/>
      <c r="K58"/>
      <c r="L58"/>
      <c r="M58"/>
      <c r="N58"/>
      <c r="O58"/>
      <c r="P58" s="462"/>
      <c r="Q58"/>
      <c r="R58" s="463"/>
    </row>
    <row r="59" spans="1:18" s="236" customFormat="1" ht="15.75" x14ac:dyDescent="0.25">
      <c r="A59" s="467" t="s">
        <v>6</v>
      </c>
      <c r="B59" s="467">
        <f>B57+B58</f>
        <v>7</v>
      </c>
      <c r="C59" s="213"/>
      <c r="D59" s="468" t="s">
        <v>6</v>
      </c>
      <c r="E59" s="467">
        <f>SUM(E57:E58)</f>
        <v>7</v>
      </c>
      <c r="F59" s="468" t="s">
        <v>6</v>
      </c>
      <c r="G59" s="467">
        <f>SUM(G57:G58)</f>
        <v>1</v>
      </c>
      <c r="H59"/>
      <c r="I59"/>
      <c r="J59"/>
      <c r="K59"/>
      <c r="L59"/>
      <c r="M59"/>
      <c r="N59"/>
      <c r="O59"/>
      <c r="P59" s="462"/>
      <c r="Q59"/>
      <c r="R59" s="463"/>
    </row>
  </sheetData>
  <mergeCells count="87">
    <mergeCell ref="A38:R38"/>
    <mergeCell ref="A47:B47"/>
    <mergeCell ref="D47:E47"/>
    <mergeCell ref="F47:G47"/>
    <mergeCell ref="A56:B56"/>
    <mergeCell ref="D56:E56"/>
    <mergeCell ref="F56:G56"/>
    <mergeCell ref="A34:R34"/>
    <mergeCell ref="A35:A37"/>
    <mergeCell ref="B35:B37"/>
    <mergeCell ref="C35:C37"/>
    <mergeCell ref="D35:D37"/>
    <mergeCell ref="Q35:Q37"/>
    <mergeCell ref="R35:R37"/>
    <mergeCell ref="E36:E37"/>
    <mergeCell ref="A29:R29"/>
    <mergeCell ref="A30:A33"/>
    <mergeCell ref="B30:B33"/>
    <mergeCell ref="C30:C33"/>
    <mergeCell ref="D30:D33"/>
    <mergeCell ref="E30:E32"/>
    <mergeCell ref="O30:O33"/>
    <mergeCell ref="Q30:Q33"/>
    <mergeCell ref="R30:R33"/>
    <mergeCell ref="A24:R24"/>
    <mergeCell ref="A25:A28"/>
    <mergeCell ref="B25:B28"/>
    <mergeCell ref="C25:C28"/>
    <mergeCell ref="D25:D28"/>
    <mergeCell ref="E25:E26"/>
    <mergeCell ref="Q25:Q28"/>
    <mergeCell ref="R25:R28"/>
    <mergeCell ref="A21:R21"/>
    <mergeCell ref="A22:A23"/>
    <mergeCell ref="B22:B23"/>
    <mergeCell ref="C22:C23"/>
    <mergeCell ref="D22:D23"/>
    <mergeCell ref="E22:E23"/>
    <mergeCell ref="Q22:Q23"/>
    <mergeCell ref="R22:R23"/>
    <mergeCell ref="A16:R16"/>
    <mergeCell ref="A17:A20"/>
    <mergeCell ref="B17:B20"/>
    <mergeCell ref="C17:C20"/>
    <mergeCell ref="D17:D20"/>
    <mergeCell ref="E17:E18"/>
    <mergeCell ref="R17:R20"/>
    <mergeCell ref="E19:E20"/>
    <mergeCell ref="A10:R10"/>
    <mergeCell ref="A11:A15"/>
    <mergeCell ref="B11:B15"/>
    <mergeCell ref="C11:C15"/>
    <mergeCell ref="D11:D15"/>
    <mergeCell ref="E11:E12"/>
    <mergeCell ref="N11:N12"/>
    <mergeCell ref="Q11:Q15"/>
    <mergeCell ref="R11:R15"/>
    <mergeCell ref="A5:R6"/>
    <mergeCell ref="A7:A9"/>
    <mergeCell ref="B7:B9"/>
    <mergeCell ref="C7:C9"/>
    <mergeCell ref="D7:D9"/>
    <mergeCell ref="E7:E8"/>
    <mergeCell ref="N7:N8"/>
    <mergeCell ref="Q7:Q9"/>
    <mergeCell ref="R7:R9"/>
    <mergeCell ref="G3:G4"/>
    <mergeCell ref="H3:H4"/>
    <mergeCell ref="I3:I4"/>
    <mergeCell ref="J3:J4"/>
    <mergeCell ref="K3:K4"/>
    <mergeCell ref="L3:R3"/>
    <mergeCell ref="A3:A4"/>
    <mergeCell ref="B3:B4"/>
    <mergeCell ref="C3:C4"/>
    <mergeCell ref="D3:D4"/>
    <mergeCell ref="E3:E4"/>
    <mergeCell ref="F3:F4"/>
    <mergeCell ref="A1:D1"/>
    <mergeCell ref="E1:O1"/>
    <mergeCell ref="P1:R1"/>
    <mergeCell ref="A2:B2"/>
    <mergeCell ref="C2:D2"/>
    <mergeCell ref="E2:I2"/>
    <mergeCell ref="J2:M2"/>
    <mergeCell ref="N2:O2"/>
    <mergeCell ref="P2:R2"/>
  </mergeCells>
  <dataValidations count="6">
    <dataValidation type="list" allowBlank="1" showInputMessage="1" showErrorMessage="1" sqref="P30:P33 R30:R33">
      <formula1>#REF!</formula1>
    </dataValidation>
    <dataValidation type="list" allowBlank="1" showInputMessage="1" showErrorMessage="1" sqref="R47:R59">
      <formula1>$A$100:$A$101</formula1>
    </dataValidation>
    <dataValidation type="list" allowBlank="1" showInputMessage="1" showErrorMessage="1" sqref="P47:P59">
      <formula1>$A$91:$A$96</formula1>
    </dataValidation>
    <dataValidation type="list" allowBlank="1" showInputMessage="1" showErrorMessage="1" sqref="R1:R29 R34:R38">
      <formula1>$A$98:$A$99</formula1>
    </dataValidation>
    <dataValidation type="list" allowBlank="1" showInputMessage="1" showErrorMessage="1" sqref="P1:P29 P34:P38">
      <formula1>$A$89:$A$94</formula1>
    </dataValidation>
    <dataValidation type="list" allowBlank="1" showInputMessage="1" showErrorMessage="1" sqref="H7:H9 H17:H20 H11:H15 H35:H37 H30:H33 H25:H28 H22:H23 L47:L59 H47:H59">
      <formula1>#REF!</formula1>
    </dataValidation>
  </dataValidations>
  <pageMargins left="0.7" right="0.7" top="0.75" bottom="0.75" header="0.3" footer="0.3"/>
  <pageSetup orientation="portrait" verticalDpi="0" r:id="rId1"/>
  <drawing r:id="rId2"/>
  <extLst>
    <ext xmlns:x14="http://schemas.microsoft.com/office/spreadsheetml/2009/9/main" uri="{78C0D931-6437-407d-A8EE-F0AAD7539E65}">
      <x14:conditionalFormattings>
        <x14:conditionalFormatting xmlns:xm="http://schemas.microsoft.com/office/excel/2006/main">
          <x14:cfRule type="containsText" priority="9" stopIfTrue="1" operator="containsText" id="{67DAA98A-30FB-4D8D-B8B8-B58DC3339D37}">
            <xm:f>NOT(ISERROR(SEARCH($A$94,A50)))</xm:f>
            <xm:f>$A$94</xm:f>
            <x14:dxf>
              <fill>
                <patternFill>
                  <bgColor rgb="FFFFC000"/>
                </patternFill>
              </fill>
            </x14:dxf>
          </x14:cfRule>
          <xm:sqref>A50</xm:sqref>
        </x14:conditionalFormatting>
        <x14:conditionalFormatting xmlns:xm="http://schemas.microsoft.com/office/excel/2006/main">
          <x14:cfRule type="containsText" priority="3" operator="containsText" id="{1FECE4E2-C552-4F40-841E-1D7238AFA280}">
            <xm:f>NOT(ISERROR(SEARCH($A$53,P1)))</xm:f>
            <xm:f>$A$53</xm:f>
            <x14:dxf>
              <fill>
                <patternFill>
                  <bgColor rgb="FFFF0000"/>
                </patternFill>
              </fill>
            </x14:dxf>
          </x14:cfRule>
          <x14:cfRule type="containsText" priority="4" operator="containsText" id="{A1FE9D08-22FA-4481-AE90-CFC8EEA5766D}">
            <xm:f>NOT(ISERROR(SEARCH($A$52,P1)))</xm:f>
            <xm:f>$A$52</xm:f>
            <x14:dxf>
              <fill>
                <patternFill>
                  <bgColor rgb="FFFF0000"/>
                </patternFill>
              </fill>
            </x14:dxf>
          </x14:cfRule>
          <x14:cfRule type="containsText" priority="5" operator="containsText" id="{A17DA8A2-B449-4D95-8FC7-1575541A72A7}">
            <xm:f>NOT(ISERROR(SEARCH($A$51,P1)))</xm:f>
            <xm:f>$A$51</xm:f>
            <x14:dxf>
              <fill>
                <patternFill>
                  <bgColor rgb="FFFFC000"/>
                </patternFill>
              </fill>
            </x14:dxf>
          </x14:cfRule>
          <x14:cfRule type="containsText" priority="6" operator="containsText" id="{21F40697-3AC8-4545-8A3B-5F18A13997F0}">
            <xm:f>NOT(ISERROR(SEARCH($A$50,P1)))</xm:f>
            <xm:f>$A$50</xm:f>
            <x14:dxf>
              <fill>
                <patternFill>
                  <bgColor theme="8" tint="0.39994506668294322"/>
                </patternFill>
              </fill>
            </x14:dxf>
          </x14:cfRule>
          <x14:cfRule type="containsText" priority="7" operator="containsText" id="{55B56925-A8D3-4049-8836-901F6A48200E}">
            <xm:f>NOT(ISERROR(SEARCH($A$49,P1)))</xm:f>
            <xm:f>$A$49</xm:f>
            <x14:dxf>
              <fill>
                <patternFill>
                  <bgColor theme="9" tint="0.39994506668294322"/>
                </patternFill>
              </fill>
            </x14:dxf>
          </x14:cfRule>
          <x14:cfRule type="containsText" priority="8" operator="containsText" id="{C551CD81-EED0-44D9-8F3A-0F655F8E6AB6}">
            <xm:f>NOT(ISERROR(SEARCH($A$48,P1)))</xm:f>
            <xm:f>$A$48</xm:f>
            <x14:dxf>
              <fill>
                <patternFill>
                  <bgColor theme="0"/>
                </patternFill>
              </fill>
            </x14:dxf>
          </x14:cfRule>
          <xm:sqref>P1:P1048576</xm:sqref>
        </x14:conditionalFormatting>
        <x14:conditionalFormatting xmlns:xm="http://schemas.microsoft.com/office/excel/2006/main">
          <x14:cfRule type="containsText" priority="1" operator="containsText" id="{E1C06ABA-BAEC-4056-B5D9-5A3C1AB005AE}">
            <xm:f>NOT(ISERROR(SEARCH($A$58,R1)))</xm:f>
            <xm:f>$A$58</xm:f>
            <x14:dxf>
              <fill>
                <patternFill>
                  <bgColor theme="9" tint="0.39994506668294322"/>
                </patternFill>
              </fill>
            </x14:dxf>
          </x14:cfRule>
          <x14:cfRule type="containsText" priority="2" operator="containsText" id="{5ABB48E2-18BC-47A7-BD7C-698AF416DD74}">
            <xm:f>NOT(ISERROR(SEARCH($A$57,R1)))</xm:f>
            <xm:f>$A$57</xm:f>
            <x14:dxf>
              <fill>
                <patternFill>
                  <bgColor theme="0"/>
                </patternFill>
              </fill>
            </x14:dxf>
          </x14:cfRule>
          <xm:sqref>R1:R1048576</xm:sqref>
        </x14:conditionalFormatting>
      </x14:conditionalFormatting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DM87"/>
  <sheetViews>
    <sheetView topLeftCell="E4" zoomScale="50" zoomScaleNormal="50" workbookViewId="0">
      <selection activeCell="A42" sqref="A42:XFD42"/>
    </sheetView>
  </sheetViews>
  <sheetFormatPr baseColWidth="10" defaultColWidth="11.42578125" defaultRowHeight="15" outlineLevelRow="1" x14ac:dyDescent="0.25"/>
  <cols>
    <col min="1" max="1" width="47.42578125" style="220" customWidth="1"/>
    <col min="2" max="2" width="28.85546875" style="220" customWidth="1"/>
    <col min="3" max="3" width="14.42578125" style="220" customWidth="1"/>
    <col min="4" max="4" width="51.140625" customWidth="1"/>
    <col min="5" max="5" width="52.42578125" customWidth="1"/>
    <col min="6" max="6" width="56.42578125" customWidth="1"/>
    <col min="7" max="7" width="31.28515625" customWidth="1"/>
    <col min="8" max="8" width="18" customWidth="1"/>
    <col min="9" max="9" width="40.42578125" customWidth="1"/>
    <col min="10" max="10" width="17.28515625" customWidth="1"/>
    <col min="11" max="11" width="32.42578125" customWidth="1"/>
    <col min="12" max="12" width="31.28515625" customWidth="1"/>
    <col min="13" max="13" width="19.85546875" customWidth="1"/>
    <col min="14" max="14" width="166.42578125" customWidth="1"/>
    <col min="15" max="15" width="26.7109375" customWidth="1"/>
    <col min="16" max="16" width="33.42578125" customWidth="1"/>
    <col min="17" max="17" width="210" customWidth="1"/>
    <col min="18" max="18" width="34.28515625" customWidth="1"/>
    <col min="19" max="19" width="38.7109375" customWidth="1"/>
    <col min="20" max="20" width="38.28515625" customWidth="1"/>
  </cols>
  <sheetData>
    <row r="1" spans="1:117" s="236" customFormat="1" ht="24.75" hidden="1" customHeight="1" x14ac:dyDescent="0.25">
      <c r="A1" s="469"/>
      <c r="B1" s="470"/>
      <c r="C1" s="470"/>
      <c r="D1" s="470"/>
      <c r="E1" s="470"/>
      <c r="F1" s="470"/>
      <c r="G1" s="470"/>
      <c r="H1" s="471"/>
      <c r="N1" s="236" t="s">
        <v>97</v>
      </c>
      <c r="Q1" s="236" t="s">
        <v>199</v>
      </c>
      <c r="R1" s="236" t="s">
        <v>1</v>
      </c>
    </row>
    <row r="2" spans="1:117" s="236" customFormat="1" ht="27" hidden="1" customHeight="1" x14ac:dyDescent="0.25">
      <c r="A2" s="472"/>
      <c r="B2" s="473"/>
      <c r="C2" s="473"/>
      <c r="D2" s="473"/>
      <c r="E2" s="473"/>
      <c r="F2" s="473"/>
      <c r="G2" s="473"/>
      <c r="H2" s="474"/>
      <c r="N2" s="236" t="s">
        <v>122</v>
      </c>
      <c r="Q2" s="236" t="s">
        <v>498</v>
      </c>
      <c r="R2" s="236" t="s">
        <v>2</v>
      </c>
    </row>
    <row r="3" spans="1:117" s="236" customFormat="1" ht="32.25" hidden="1" customHeight="1" x14ac:dyDescent="0.25">
      <c r="A3" s="472"/>
      <c r="B3" s="473"/>
      <c r="C3" s="473"/>
      <c r="D3" s="473"/>
      <c r="E3" s="473"/>
      <c r="F3" s="473"/>
      <c r="G3" s="473"/>
      <c r="H3" s="474"/>
      <c r="N3" s="236" t="s">
        <v>499</v>
      </c>
      <c r="Q3" s="236" t="s">
        <v>500</v>
      </c>
    </row>
    <row r="4" spans="1:117" s="304" customFormat="1" ht="59.25" customHeight="1" x14ac:dyDescent="0.2">
      <c r="A4" s="241"/>
      <c r="B4" s="241"/>
      <c r="C4" s="241"/>
      <c r="D4" s="241"/>
      <c r="E4" s="230" t="s">
        <v>66</v>
      </c>
      <c r="F4" s="231"/>
      <c r="G4" s="231"/>
      <c r="H4" s="231"/>
      <c r="I4" s="231"/>
      <c r="J4" s="231"/>
      <c r="K4" s="231"/>
      <c r="L4" s="231"/>
      <c r="M4" s="231"/>
      <c r="N4" s="231"/>
      <c r="O4" s="232"/>
      <c r="P4" s="239"/>
      <c r="Q4" s="127"/>
      <c r="R4" s="128"/>
      <c r="DM4" s="349" t="s">
        <v>199</v>
      </c>
    </row>
    <row r="5" spans="1:117" s="476" customFormat="1" ht="21" customHeight="1" x14ac:dyDescent="0.25">
      <c r="A5" s="237" t="s">
        <v>67</v>
      </c>
      <c r="B5" s="238"/>
      <c r="C5" s="239" t="s">
        <v>68</v>
      </c>
      <c r="D5" s="128"/>
      <c r="E5" s="237" t="s">
        <v>69</v>
      </c>
      <c r="F5" s="240"/>
      <c r="G5" s="240"/>
      <c r="H5" s="238"/>
      <c r="I5" s="239">
        <v>6</v>
      </c>
      <c r="J5" s="127"/>
      <c r="K5" s="127"/>
      <c r="L5" s="127"/>
      <c r="M5" s="127"/>
      <c r="N5" s="128"/>
      <c r="O5" s="237" t="s">
        <v>70</v>
      </c>
      <c r="P5" s="238"/>
      <c r="Q5" s="475" t="s">
        <v>71</v>
      </c>
      <c r="R5" s="475"/>
    </row>
    <row r="6" spans="1:117" s="236" customFormat="1" ht="30" customHeight="1" x14ac:dyDescent="0.25">
      <c r="A6" s="477" t="s">
        <v>72</v>
      </c>
      <c r="B6" s="477" t="s">
        <v>73</v>
      </c>
      <c r="C6" s="477" t="s">
        <v>74</v>
      </c>
      <c r="D6" s="477" t="s">
        <v>75</v>
      </c>
      <c r="E6" s="477" t="s">
        <v>76</v>
      </c>
      <c r="F6" s="477" t="s">
        <v>77</v>
      </c>
      <c r="G6" s="477" t="s">
        <v>78</v>
      </c>
      <c r="H6" s="477" t="s">
        <v>79</v>
      </c>
      <c r="I6" s="477" t="s">
        <v>80</v>
      </c>
      <c r="J6" s="477" t="s">
        <v>81</v>
      </c>
      <c r="K6" s="477" t="s">
        <v>82</v>
      </c>
      <c r="L6" s="478" t="s">
        <v>83</v>
      </c>
      <c r="M6" s="479"/>
      <c r="N6" s="479"/>
      <c r="O6" s="479"/>
      <c r="P6" s="479"/>
      <c r="Q6" s="479"/>
      <c r="R6" s="480"/>
      <c r="DM6" s="481" t="s">
        <v>202</v>
      </c>
    </row>
    <row r="7" spans="1:117" s="236" customFormat="1" ht="66" customHeight="1" thickBot="1" x14ac:dyDescent="0.3">
      <c r="A7" s="482"/>
      <c r="B7" s="482"/>
      <c r="C7" s="482"/>
      <c r="D7" s="482"/>
      <c r="E7" s="482"/>
      <c r="F7" s="482"/>
      <c r="G7" s="482"/>
      <c r="H7" s="482"/>
      <c r="I7" s="482"/>
      <c r="J7" s="482"/>
      <c r="K7" s="482"/>
      <c r="L7" s="483" t="s">
        <v>501</v>
      </c>
      <c r="M7" s="483" t="s">
        <v>85</v>
      </c>
      <c r="N7" s="483" t="s">
        <v>86</v>
      </c>
      <c r="O7" s="484" t="s">
        <v>502</v>
      </c>
      <c r="P7" s="483" t="s">
        <v>88</v>
      </c>
      <c r="Q7" s="483" t="s">
        <v>89</v>
      </c>
      <c r="R7" s="485" t="s">
        <v>90</v>
      </c>
      <c r="DM7" s="481" t="s">
        <v>266</v>
      </c>
    </row>
    <row r="8" spans="1:117" s="236" customFormat="1" ht="31.5" customHeight="1" thickBot="1" x14ac:dyDescent="0.3">
      <c r="A8" s="486" t="s">
        <v>503</v>
      </c>
      <c r="B8" s="487"/>
      <c r="C8" s="487"/>
      <c r="D8" s="487"/>
      <c r="E8" s="487"/>
      <c r="F8" s="487"/>
      <c r="G8" s="487"/>
      <c r="H8" s="487"/>
      <c r="I8" s="487"/>
      <c r="J8" s="487"/>
      <c r="K8" s="487"/>
      <c r="L8" s="487"/>
      <c r="M8" s="487"/>
      <c r="N8" s="487"/>
      <c r="O8" s="487"/>
      <c r="P8" s="487"/>
      <c r="Q8" s="487"/>
      <c r="R8" s="488"/>
    </row>
    <row r="9" spans="1:117" s="236" customFormat="1" ht="399.75" customHeight="1" x14ac:dyDescent="0.25">
      <c r="A9" s="489" t="s">
        <v>33</v>
      </c>
      <c r="B9" s="490" t="s">
        <v>504</v>
      </c>
      <c r="C9" s="490">
        <v>1</v>
      </c>
      <c r="D9" s="491" t="s">
        <v>505</v>
      </c>
      <c r="E9" s="491" t="s">
        <v>506</v>
      </c>
      <c r="F9" s="491" t="s">
        <v>507</v>
      </c>
      <c r="G9" s="491" t="s">
        <v>508</v>
      </c>
      <c r="H9" s="490" t="s">
        <v>97</v>
      </c>
      <c r="I9" s="491" t="s">
        <v>504</v>
      </c>
      <c r="J9" s="492">
        <v>45000</v>
      </c>
      <c r="K9" s="492">
        <v>45107</v>
      </c>
      <c r="L9" s="493" t="s">
        <v>509</v>
      </c>
      <c r="M9" s="494" t="s">
        <v>510</v>
      </c>
      <c r="N9" s="495" t="s">
        <v>511</v>
      </c>
      <c r="O9" s="496">
        <v>1</v>
      </c>
      <c r="P9" s="497" t="s">
        <v>102</v>
      </c>
      <c r="Q9" s="498" t="s">
        <v>512</v>
      </c>
      <c r="R9" s="276" t="s">
        <v>2</v>
      </c>
    </row>
    <row r="10" spans="1:117" s="236" customFormat="1" ht="409.5" customHeight="1" x14ac:dyDescent="0.25">
      <c r="A10" s="499"/>
      <c r="B10" s="254"/>
      <c r="C10" s="254"/>
      <c r="D10" s="255"/>
      <c r="E10" s="255"/>
      <c r="F10" s="255"/>
      <c r="G10" s="255"/>
      <c r="H10" s="254"/>
      <c r="I10" s="255"/>
      <c r="J10" s="500"/>
      <c r="K10" s="500"/>
      <c r="L10" s="501"/>
      <c r="M10" s="265"/>
      <c r="N10" s="502"/>
      <c r="O10" s="503"/>
      <c r="P10" s="504"/>
      <c r="Q10" s="505"/>
      <c r="R10" s="276"/>
    </row>
    <row r="11" spans="1:117" s="266" customFormat="1" ht="381.75" customHeight="1" outlineLevel="1" x14ac:dyDescent="0.25">
      <c r="A11" s="499"/>
      <c r="B11" s="254"/>
      <c r="C11" s="254"/>
      <c r="D11" s="255"/>
      <c r="E11" s="255"/>
      <c r="F11" s="268"/>
      <c r="G11" s="268"/>
      <c r="H11" s="267"/>
      <c r="I11" s="268"/>
      <c r="J11" s="506"/>
      <c r="K11" s="506"/>
      <c r="L11" s="507"/>
      <c r="M11" s="272"/>
      <c r="N11" s="508"/>
      <c r="O11" s="509"/>
      <c r="P11" s="510"/>
      <c r="Q11" s="505"/>
      <c r="R11" s="276"/>
      <c r="DM11" s="511" t="s">
        <v>201</v>
      </c>
    </row>
    <row r="12" spans="1:117" s="266" customFormat="1" ht="348.75" customHeight="1" outlineLevel="1" thickBot="1" x14ac:dyDescent="0.3">
      <c r="A12" s="512"/>
      <c r="B12" s="513"/>
      <c r="C12" s="513"/>
      <c r="D12" s="514"/>
      <c r="E12" s="514"/>
      <c r="F12" s="515" t="s">
        <v>513</v>
      </c>
      <c r="G12" s="515" t="s">
        <v>514</v>
      </c>
      <c r="H12" s="305" t="s">
        <v>97</v>
      </c>
      <c r="I12" s="516" t="s">
        <v>504</v>
      </c>
      <c r="J12" s="517">
        <v>45000</v>
      </c>
      <c r="K12" s="517">
        <v>45107</v>
      </c>
      <c r="L12" s="518" t="s">
        <v>515</v>
      </c>
      <c r="M12" s="307" t="s">
        <v>516</v>
      </c>
      <c r="N12" s="519" t="s">
        <v>517</v>
      </c>
      <c r="O12" s="520">
        <v>1</v>
      </c>
      <c r="P12" s="521" t="s">
        <v>102</v>
      </c>
      <c r="Q12" s="522"/>
      <c r="R12" s="276"/>
      <c r="DM12" s="511" t="s">
        <v>4</v>
      </c>
    </row>
    <row r="13" spans="1:117" s="526" customFormat="1" ht="15.75" thickBot="1" x14ac:dyDescent="0.3">
      <c r="A13" s="523">
        <v>2</v>
      </c>
      <c r="B13" s="524"/>
      <c r="C13" s="524"/>
      <c r="D13" s="524"/>
      <c r="E13" s="524"/>
      <c r="F13" s="524"/>
      <c r="G13" s="524"/>
      <c r="H13" s="524"/>
      <c r="I13" s="524"/>
      <c r="J13" s="524"/>
      <c r="K13" s="524"/>
      <c r="L13" s="524"/>
      <c r="M13" s="524"/>
      <c r="N13" s="524"/>
      <c r="O13" s="524"/>
      <c r="P13" s="524"/>
      <c r="Q13" s="524"/>
      <c r="R13" s="525"/>
    </row>
    <row r="14" spans="1:117" s="266" customFormat="1" ht="135" hidden="1" customHeight="1" outlineLevel="1" x14ac:dyDescent="0.25">
      <c r="A14" s="254" t="s">
        <v>33</v>
      </c>
      <c r="B14" s="254" t="s">
        <v>504</v>
      </c>
      <c r="C14" s="254">
        <v>2</v>
      </c>
      <c r="D14" s="527" t="s">
        <v>518</v>
      </c>
      <c r="E14" s="527" t="s">
        <v>519</v>
      </c>
      <c r="F14" s="528" t="s">
        <v>520</v>
      </c>
      <c r="G14" s="528" t="s">
        <v>521</v>
      </c>
      <c r="H14" s="259" t="s">
        <v>97</v>
      </c>
      <c r="I14" s="258" t="s">
        <v>522</v>
      </c>
      <c r="J14" s="529">
        <v>43626</v>
      </c>
      <c r="K14" s="529">
        <v>43677</v>
      </c>
      <c r="L14" s="530">
        <v>43689</v>
      </c>
      <c r="M14" s="531" t="s">
        <v>523</v>
      </c>
      <c r="N14" s="532" t="s">
        <v>524</v>
      </c>
      <c r="O14" s="263">
        <v>1</v>
      </c>
      <c r="P14" s="521" t="s">
        <v>102</v>
      </c>
      <c r="Q14" s="375" t="s">
        <v>525</v>
      </c>
      <c r="R14" s="533" t="s">
        <v>2</v>
      </c>
    </row>
    <row r="15" spans="1:117" s="266" customFormat="1" ht="237" hidden="1" customHeight="1" outlineLevel="1" x14ac:dyDescent="0.25">
      <c r="A15" s="254"/>
      <c r="B15" s="254"/>
      <c r="C15" s="254"/>
      <c r="D15" s="527"/>
      <c r="E15" s="527"/>
      <c r="F15" s="288" t="s">
        <v>526</v>
      </c>
      <c r="G15" s="288" t="s">
        <v>527</v>
      </c>
      <c r="H15" s="302" t="s">
        <v>97</v>
      </c>
      <c r="I15" s="301" t="s">
        <v>522</v>
      </c>
      <c r="J15" s="534">
        <v>43678</v>
      </c>
      <c r="K15" s="534">
        <v>43707</v>
      </c>
      <c r="L15" s="535">
        <v>43977</v>
      </c>
      <c r="M15" s="536" t="s">
        <v>528</v>
      </c>
      <c r="N15" s="326" t="s">
        <v>529</v>
      </c>
      <c r="O15" s="537">
        <v>1</v>
      </c>
      <c r="P15" s="538" t="s">
        <v>102</v>
      </c>
      <c r="Q15" s="321" t="s">
        <v>525</v>
      </c>
      <c r="R15" s="533"/>
    </row>
    <row r="16" spans="1:117" s="266" customFormat="1" ht="90.75" hidden="1" outlineLevel="1" thickBot="1" x14ac:dyDescent="0.3">
      <c r="A16" s="254"/>
      <c r="B16" s="254"/>
      <c r="C16" s="254"/>
      <c r="D16" s="527"/>
      <c r="E16" s="527"/>
      <c r="F16" s="288" t="s">
        <v>530</v>
      </c>
      <c r="G16" s="288" t="s">
        <v>531</v>
      </c>
      <c r="H16" s="302" t="s">
        <v>122</v>
      </c>
      <c r="I16" s="301" t="s">
        <v>532</v>
      </c>
      <c r="J16" s="534">
        <v>43626</v>
      </c>
      <c r="K16" s="534">
        <v>43677</v>
      </c>
      <c r="L16" s="539">
        <v>43689</v>
      </c>
      <c r="M16" s="540" t="s">
        <v>523</v>
      </c>
      <c r="N16" s="540" t="s">
        <v>533</v>
      </c>
      <c r="O16" s="271">
        <v>1</v>
      </c>
      <c r="P16" s="538" t="s">
        <v>102</v>
      </c>
      <c r="Q16" s="321" t="s">
        <v>525</v>
      </c>
      <c r="R16" s="533"/>
    </row>
    <row r="17" spans="1:18" s="266" customFormat="1" ht="240.75" hidden="1" customHeight="1" outlineLevel="1" x14ac:dyDescent="0.25">
      <c r="A17" s="254"/>
      <c r="B17" s="254"/>
      <c r="C17" s="254"/>
      <c r="D17" s="527"/>
      <c r="E17" s="541"/>
      <c r="F17" s="288" t="s">
        <v>534</v>
      </c>
      <c r="G17" s="288" t="s">
        <v>535</v>
      </c>
      <c r="H17" s="302" t="s">
        <v>97</v>
      </c>
      <c r="I17" s="301" t="s">
        <v>522</v>
      </c>
      <c r="J17" s="534">
        <v>43678</v>
      </c>
      <c r="K17" s="534">
        <v>43707</v>
      </c>
      <c r="L17" s="535">
        <v>43977</v>
      </c>
      <c r="M17" s="536" t="s">
        <v>528</v>
      </c>
      <c r="N17" s="301" t="s">
        <v>536</v>
      </c>
      <c r="O17" s="271">
        <v>1</v>
      </c>
      <c r="P17" s="538" t="s">
        <v>102</v>
      </c>
      <c r="Q17" s="321" t="s">
        <v>525</v>
      </c>
      <c r="R17" s="533"/>
    </row>
    <row r="18" spans="1:18" s="266" customFormat="1" ht="120.75" hidden="1" outlineLevel="1" thickBot="1" x14ac:dyDescent="0.3">
      <c r="A18" s="254"/>
      <c r="B18" s="254"/>
      <c r="C18" s="254"/>
      <c r="D18" s="527"/>
      <c r="E18" s="515" t="s">
        <v>537</v>
      </c>
      <c r="F18" s="515" t="s">
        <v>538</v>
      </c>
      <c r="G18" s="515" t="s">
        <v>539</v>
      </c>
      <c r="H18" s="305" t="s">
        <v>97</v>
      </c>
      <c r="I18" s="542" t="s">
        <v>540</v>
      </c>
      <c r="J18" s="543">
        <v>43678</v>
      </c>
      <c r="K18" s="543">
        <v>43738</v>
      </c>
      <c r="L18" s="544">
        <v>43977</v>
      </c>
      <c r="M18" s="545" t="s">
        <v>528</v>
      </c>
      <c r="N18" s="519" t="s">
        <v>541</v>
      </c>
      <c r="O18" s="546">
        <v>1</v>
      </c>
      <c r="P18" s="547" t="s">
        <v>102</v>
      </c>
      <c r="Q18" s="333" t="s">
        <v>525</v>
      </c>
      <c r="R18" s="533"/>
    </row>
    <row r="19" spans="1:18" s="526" customFormat="1" ht="15.75" collapsed="1" thickBot="1" x14ac:dyDescent="0.3">
      <c r="A19" s="523"/>
      <c r="B19" s="524"/>
      <c r="C19" s="524"/>
      <c r="D19" s="524"/>
      <c r="E19" s="524"/>
      <c r="F19" s="524"/>
      <c r="G19" s="524"/>
      <c r="H19" s="524"/>
      <c r="I19" s="524"/>
      <c r="J19" s="524"/>
      <c r="K19" s="524"/>
      <c r="L19" s="524"/>
      <c r="M19" s="524"/>
      <c r="N19" s="524"/>
      <c r="O19" s="524"/>
      <c r="P19" s="524"/>
      <c r="Q19" s="524"/>
      <c r="R19" s="548"/>
    </row>
    <row r="20" spans="1:18" s="266" customFormat="1" ht="294.75" customHeight="1" outlineLevel="1" thickBot="1" x14ac:dyDescent="0.3">
      <c r="A20" s="254" t="s">
        <v>33</v>
      </c>
      <c r="B20" s="254" t="s">
        <v>504</v>
      </c>
      <c r="C20" s="254">
        <v>3</v>
      </c>
      <c r="D20" s="256" t="s">
        <v>542</v>
      </c>
      <c r="E20" s="549" t="s">
        <v>543</v>
      </c>
      <c r="F20" s="550" t="s">
        <v>544</v>
      </c>
      <c r="G20" s="550" t="s">
        <v>545</v>
      </c>
      <c r="H20" s="551" t="s">
        <v>97</v>
      </c>
      <c r="I20" s="552" t="s">
        <v>504</v>
      </c>
      <c r="J20" s="553">
        <v>45000</v>
      </c>
      <c r="K20" s="553">
        <v>45046</v>
      </c>
      <c r="L20" s="554" t="s">
        <v>546</v>
      </c>
      <c r="M20" s="555" t="s">
        <v>547</v>
      </c>
      <c r="N20" s="556" t="s">
        <v>548</v>
      </c>
      <c r="O20" s="557">
        <v>1</v>
      </c>
      <c r="P20" s="547" t="s">
        <v>102</v>
      </c>
      <c r="Q20" s="558" t="s">
        <v>549</v>
      </c>
      <c r="R20" s="254" t="s">
        <v>2</v>
      </c>
    </row>
    <row r="21" spans="1:18" s="266" customFormat="1" ht="108.75" hidden="1" customHeight="1" outlineLevel="1" x14ac:dyDescent="0.25">
      <c r="A21" s="254"/>
      <c r="B21" s="254"/>
      <c r="C21" s="254"/>
      <c r="D21" s="256"/>
      <c r="E21" s="300" t="s">
        <v>550</v>
      </c>
      <c r="F21" s="288" t="s">
        <v>551</v>
      </c>
      <c r="G21" s="288" t="s">
        <v>552</v>
      </c>
      <c r="H21" s="302" t="s">
        <v>97</v>
      </c>
      <c r="I21" s="301" t="s">
        <v>553</v>
      </c>
      <c r="J21" s="534">
        <v>43668</v>
      </c>
      <c r="K21" s="559" t="s">
        <v>554</v>
      </c>
      <c r="L21" s="535">
        <v>43977</v>
      </c>
      <c r="M21" s="536" t="s">
        <v>528</v>
      </c>
      <c r="N21" s="326" t="s">
        <v>555</v>
      </c>
      <c r="O21" s="537">
        <v>1</v>
      </c>
      <c r="P21" s="547" t="s">
        <v>102</v>
      </c>
      <c r="Q21" s="560"/>
      <c r="R21" s="254"/>
    </row>
    <row r="22" spans="1:18" s="266" customFormat="1" ht="82.5" hidden="1" customHeight="1" outlineLevel="1" x14ac:dyDescent="0.25">
      <c r="A22" s="254"/>
      <c r="B22" s="254"/>
      <c r="C22" s="254"/>
      <c r="D22" s="256"/>
      <c r="E22" s="269"/>
      <c r="F22" s="288" t="s">
        <v>556</v>
      </c>
      <c r="G22" s="288" t="s">
        <v>557</v>
      </c>
      <c r="H22" s="302" t="s">
        <v>97</v>
      </c>
      <c r="I22" s="301" t="s">
        <v>553</v>
      </c>
      <c r="J22" s="534">
        <v>43678</v>
      </c>
      <c r="K22" s="534">
        <v>43738</v>
      </c>
      <c r="L22" s="535">
        <v>43977</v>
      </c>
      <c r="M22" s="536" t="s">
        <v>528</v>
      </c>
      <c r="N22" s="279" t="s">
        <v>558</v>
      </c>
      <c r="O22" s="537">
        <v>1</v>
      </c>
      <c r="P22" s="547" t="s">
        <v>102</v>
      </c>
      <c r="Q22" s="560"/>
      <c r="R22" s="254"/>
    </row>
    <row r="23" spans="1:18" s="266" customFormat="1" ht="90" hidden="1" customHeight="1" outlineLevel="1" x14ac:dyDescent="0.25">
      <c r="A23" s="254"/>
      <c r="B23" s="254"/>
      <c r="C23" s="254"/>
      <c r="D23" s="256"/>
      <c r="E23" s="288" t="s">
        <v>559</v>
      </c>
      <c r="F23" s="288" t="s">
        <v>560</v>
      </c>
      <c r="G23" s="288" t="s">
        <v>561</v>
      </c>
      <c r="H23" s="302" t="s">
        <v>97</v>
      </c>
      <c r="I23" s="301" t="s">
        <v>562</v>
      </c>
      <c r="J23" s="534">
        <v>43641</v>
      </c>
      <c r="K23" s="559" t="s">
        <v>563</v>
      </c>
      <c r="L23" s="535">
        <v>43977</v>
      </c>
      <c r="M23" s="536" t="s">
        <v>528</v>
      </c>
      <c r="N23" s="536" t="s">
        <v>564</v>
      </c>
      <c r="O23" s="537">
        <v>1</v>
      </c>
      <c r="P23" s="547" t="s">
        <v>102</v>
      </c>
      <c r="Q23" s="560"/>
      <c r="R23" s="254"/>
    </row>
    <row r="24" spans="1:18" s="266" customFormat="1" ht="120" hidden="1" customHeight="1" outlineLevel="1" x14ac:dyDescent="0.25">
      <c r="A24" s="254"/>
      <c r="B24" s="254"/>
      <c r="C24" s="254"/>
      <c r="D24" s="256"/>
      <c r="E24" s="561" t="s">
        <v>565</v>
      </c>
      <c r="F24" s="288" t="s">
        <v>566</v>
      </c>
      <c r="G24" s="288" t="s">
        <v>557</v>
      </c>
      <c r="H24" s="302" t="s">
        <v>97</v>
      </c>
      <c r="I24" s="301" t="s">
        <v>553</v>
      </c>
      <c r="J24" s="534">
        <v>43678</v>
      </c>
      <c r="K24" s="534">
        <v>43738</v>
      </c>
      <c r="L24" s="535">
        <v>43977</v>
      </c>
      <c r="M24" s="536" t="s">
        <v>528</v>
      </c>
      <c r="N24" s="326" t="s">
        <v>567</v>
      </c>
      <c r="O24" s="537">
        <v>1</v>
      </c>
      <c r="P24" s="547" t="s">
        <v>102</v>
      </c>
      <c r="Q24" s="560"/>
      <c r="R24" s="254"/>
    </row>
    <row r="25" spans="1:18" s="266" customFormat="1" ht="178.5" hidden="1" customHeight="1" outlineLevel="1" thickBot="1" x14ac:dyDescent="0.3">
      <c r="A25" s="254"/>
      <c r="B25" s="254"/>
      <c r="C25" s="254"/>
      <c r="D25" s="256"/>
      <c r="E25" s="527"/>
      <c r="F25" s="515" t="s">
        <v>568</v>
      </c>
      <c r="G25" s="515" t="s">
        <v>569</v>
      </c>
      <c r="H25" s="305" t="s">
        <v>122</v>
      </c>
      <c r="I25" s="542" t="s">
        <v>553</v>
      </c>
      <c r="J25" s="543">
        <v>43633</v>
      </c>
      <c r="K25" s="543">
        <v>43637</v>
      </c>
      <c r="L25" s="343" t="s">
        <v>570</v>
      </c>
      <c r="M25" s="333" t="s">
        <v>571</v>
      </c>
      <c r="N25" s="333" t="s">
        <v>572</v>
      </c>
      <c r="O25" s="520">
        <v>1</v>
      </c>
      <c r="P25" s="547" t="s">
        <v>102</v>
      </c>
      <c r="Q25" s="562"/>
      <c r="R25" s="254"/>
    </row>
    <row r="26" spans="1:18" s="526" customFormat="1" ht="15.75" collapsed="1" thickBot="1" x14ac:dyDescent="0.3">
      <c r="A26" s="523"/>
      <c r="B26" s="524"/>
      <c r="C26" s="524"/>
      <c r="D26" s="524"/>
      <c r="E26" s="524"/>
      <c r="F26" s="524"/>
      <c r="G26" s="524"/>
      <c r="H26" s="524"/>
      <c r="I26" s="524"/>
      <c r="J26" s="524"/>
      <c r="K26" s="524"/>
      <c r="L26" s="524"/>
      <c r="M26" s="524"/>
      <c r="N26" s="524"/>
      <c r="O26" s="524"/>
      <c r="P26" s="524"/>
      <c r="Q26" s="524"/>
      <c r="R26" s="548"/>
    </row>
    <row r="27" spans="1:18" s="266" customFormat="1" ht="142.5" hidden="1" customHeight="1" outlineLevel="1" x14ac:dyDescent="0.25">
      <c r="A27" s="254" t="s">
        <v>33</v>
      </c>
      <c r="B27" s="254" t="s">
        <v>504</v>
      </c>
      <c r="C27" s="254">
        <v>4</v>
      </c>
      <c r="D27" s="256" t="s">
        <v>573</v>
      </c>
      <c r="E27" s="527" t="s">
        <v>574</v>
      </c>
      <c r="F27" s="528" t="s">
        <v>575</v>
      </c>
      <c r="G27" s="528" t="s">
        <v>576</v>
      </c>
      <c r="H27" s="259" t="s">
        <v>97</v>
      </c>
      <c r="I27" s="258" t="s">
        <v>577</v>
      </c>
      <c r="J27" s="529">
        <v>43633</v>
      </c>
      <c r="K27" s="529">
        <v>43677</v>
      </c>
      <c r="L27" s="563">
        <v>43987</v>
      </c>
      <c r="M27" s="564" t="s">
        <v>528</v>
      </c>
      <c r="N27" s="375" t="s">
        <v>578</v>
      </c>
      <c r="O27" s="565">
        <v>1</v>
      </c>
      <c r="P27" s="521" t="s">
        <v>102</v>
      </c>
      <c r="Q27" s="258" t="s">
        <v>525</v>
      </c>
      <c r="R27" s="533" t="s">
        <v>2</v>
      </c>
    </row>
    <row r="28" spans="1:18" s="266" customFormat="1" ht="408.95" hidden="1" customHeight="1" outlineLevel="1" x14ac:dyDescent="0.25">
      <c r="A28" s="254"/>
      <c r="B28" s="254"/>
      <c r="C28" s="254"/>
      <c r="D28" s="256"/>
      <c r="E28" s="527"/>
      <c r="F28" s="288" t="s">
        <v>579</v>
      </c>
      <c r="G28" s="288" t="s">
        <v>580</v>
      </c>
      <c r="H28" s="302" t="s">
        <v>97</v>
      </c>
      <c r="I28" s="301" t="s">
        <v>581</v>
      </c>
      <c r="J28" s="534">
        <v>43633</v>
      </c>
      <c r="K28" s="559" t="s">
        <v>582</v>
      </c>
      <c r="L28" s="566" t="s">
        <v>583</v>
      </c>
      <c r="M28" s="321" t="s">
        <v>584</v>
      </c>
      <c r="N28" s="321" t="s">
        <v>585</v>
      </c>
      <c r="O28" s="271">
        <v>1</v>
      </c>
      <c r="P28" s="538" t="s">
        <v>102</v>
      </c>
      <c r="Q28" s="301" t="s">
        <v>586</v>
      </c>
      <c r="R28" s="533"/>
    </row>
    <row r="29" spans="1:18" s="266" customFormat="1" ht="120.75" hidden="1" outlineLevel="1" thickBot="1" x14ac:dyDescent="0.3">
      <c r="A29" s="254"/>
      <c r="B29" s="254"/>
      <c r="C29" s="254"/>
      <c r="D29" s="256"/>
      <c r="E29" s="541"/>
      <c r="F29" s="288" t="s">
        <v>587</v>
      </c>
      <c r="G29" s="288" t="s">
        <v>588</v>
      </c>
      <c r="H29" s="302" t="s">
        <v>122</v>
      </c>
      <c r="I29" s="301" t="s">
        <v>589</v>
      </c>
      <c r="J29" s="534">
        <v>43633</v>
      </c>
      <c r="K29" s="534">
        <v>43677</v>
      </c>
      <c r="L29" s="539">
        <v>43689</v>
      </c>
      <c r="M29" s="536" t="s">
        <v>523</v>
      </c>
      <c r="N29" s="321" t="s">
        <v>590</v>
      </c>
      <c r="O29" s="537">
        <v>1</v>
      </c>
      <c r="P29" s="538" t="s">
        <v>102</v>
      </c>
      <c r="Q29" s="301" t="s">
        <v>525</v>
      </c>
      <c r="R29" s="533"/>
    </row>
    <row r="30" spans="1:18" s="266" customFormat="1" ht="120.75" hidden="1" outlineLevel="1" thickBot="1" x14ac:dyDescent="0.3">
      <c r="A30" s="254"/>
      <c r="B30" s="254"/>
      <c r="C30" s="254"/>
      <c r="D30" s="256"/>
      <c r="E30" s="288" t="s">
        <v>591</v>
      </c>
      <c r="F30" s="288" t="s">
        <v>592</v>
      </c>
      <c r="G30" s="288" t="s">
        <v>561</v>
      </c>
      <c r="H30" s="302" t="s">
        <v>97</v>
      </c>
      <c r="I30" s="301" t="s">
        <v>593</v>
      </c>
      <c r="J30" s="534">
        <v>43641</v>
      </c>
      <c r="K30" s="559" t="s">
        <v>563</v>
      </c>
      <c r="L30" s="324">
        <v>43987</v>
      </c>
      <c r="M30" s="536" t="s">
        <v>528</v>
      </c>
      <c r="N30" s="326" t="s">
        <v>594</v>
      </c>
      <c r="O30" s="537">
        <v>1</v>
      </c>
      <c r="P30" s="538" t="s">
        <v>102</v>
      </c>
      <c r="Q30" s="301" t="s">
        <v>525</v>
      </c>
      <c r="R30" s="533"/>
    </row>
    <row r="31" spans="1:18" s="266" customFormat="1" ht="408.75" hidden="1" customHeight="1" outlineLevel="1" x14ac:dyDescent="0.25">
      <c r="A31" s="254"/>
      <c r="B31" s="254"/>
      <c r="C31" s="254"/>
      <c r="D31" s="256"/>
      <c r="E31" s="288" t="s">
        <v>595</v>
      </c>
      <c r="F31" s="288" t="s">
        <v>596</v>
      </c>
      <c r="G31" s="301" t="s">
        <v>597</v>
      </c>
      <c r="H31" s="302" t="s">
        <v>122</v>
      </c>
      <c r="I31" s="301" t="s">
        <v>598</v>
      </c>
      <c r="J31" s="534">
        <v>43633</v>
      </c>
      <c r="K31" s="559" t="s">
        <v>563</v>
      </c>
      <c r="L31" s="350" t="s">
        <v>599</v>
      </c>
      <c r="M31" s="321" t="s">
        <v>584</v>
      </c>
      <c r="N31" s="326" t="s">
        <v>600</v>
      </c>
      <c r="O31" s="537">
        <v>1</v>
      </c>
      <c r="P31" s="538" t="s">
        <v>102</v>
      </c>
      <c r="Q31" s="301" t="s">
        <v>601</v>
      </c>
      <c r="R31" s="533"/>
    </row>
    <row r="32" spans="1:18" s="266" customFormat="1" ht="105.75" hidden="1" outlineLevel="1" thickBot="1" x14ac:dyDescent="0.3">
      <c r="A32" s="254"/>
      <c r="B32" s="254"/>
      <c r="C32" s="254"/>
      <c r="D32" s="256"/>
      <c r="E32" s="561" t="s">
        <v>602</v>
      </c>
      <c r="F32" s="288" t="s">
        <v>603</v>
      </c>
      <c r="G32" s="288" t="s">
        <v>604</v>
      </c>
      <c r="H32" s="302" t="s">
        <v>122</v>
      </c>
      <c r="I32" s="301" t="s">
        <v>605</v>
      </c>
      <c r="J32" s="534">
        <v>43648</v>
      </c>
      <c r="K32" s="534">
        <v>43830</v>
      </c>
      <c r="L32" s="324">
        <v>43987</v>
      </c>
      <c r="M32" s="536" t="s">
        <v>528</v>
      </c>
      <c r="N32" s="279" t="s">
        <v>606</v>
      </c>
      <c r="O32" s="537">
        <v>1</v>
      </c>
      <c r="P32" s="538" t="s">
        <v>102</v>
      </c>
      <c r="Q32" s="301" t="s">
        <v>607</v>
      </c>
      <c r="R32" s="533"/>
    </row>
    <row r="33" spans="1:20" s="266" customFormat="1" ht="110.1" hidden="1" customHeight="1" outlineLevel="1" x14ac:dyDescent="0.25">
      <c r="A33" s="254"/>
      <c r="B33" s="254"/>
      <c r="C33" s="254"/>
      <c r="D33" s="256"/>
      <c r="E33" s="541"/>
      <c r="F33" s="288" t="s">
        <v>608</v>
      </c>
      <c r="G33" s="288" t="s">
        <v>609</v>
      </c>
      <c r="H33" s="302" t="s">
        <v>97</v>
      </c>
      <c r="I33" s="288" t="s">
        <v>610</v>
      </c>
      <c r="J33" s="534">
        <v>43648</v>
      </c>
      <c r="K33" s="559" t="s">
        <v>563</v>
      </c>
      <c r="L33" s="324">
        <v>43987</v>
      </c>
      <c r="M33" s="536" t="s">
        <v>528</v>
      </c>
      <c r="N33" s="279" t="s">
        <v>611</v>
      </c>
      <c r="O33" s="537">
        <v>1</v>
      </c>
      <c r="P33" s="538" t="s">
        <v>102</v>
      </c>
      <c r="Q33" s="301" t="s">
        <v>607</v>
      </c>
      <c r="R33" s="533"/>
    </row>
    <row r="34" spans="1:20" s="266" customFormat="1" ht="315.95" hidden="1" customHeight="1" outlineLevel="1" x14ac:dyDescent="0.25">
      <c r="A34" s="254"/>
      <c r="B34" s="254"/>
      <c r="C34" s="254"/>
      <c r="D34" s="256"/>
      <c r="E34" s="301" t="s">
        <v>612</v>
      </c>
      <c r="F34" s="301" t="s">
        <v>613</v>
      </c>
      <c r="G34" s="301" t="s">
        <v>614</v>
      </c>
      <c r="H34" s="302" t="s">
        <v>97</v>
      </c>
      <c r="I34" s="445" t="s">
        <v>504</v>
      </c>
      <c r="J34" s="282">
        <v>45000</v>
      </c>
      <c r="K34" s="282">
        <v>45046</v>
      </c>
      <c r="L34" s="567">
        <v>45061</v>
      </c>
      <c r="M34" s="301" t="s">
        <v>220</v>
      </c>
      <c r="N34" s="301" t="s">
        <v>615</v>
      </c>
      <c r="O34" s="271">
        <v>1</v>
      </c>
      <c r="P34" s="538" t="s">
        <v>102</v>
      </c>
      <c r="Q34" s="301" t="s">
        <v>616</v>
      </c>
      <c r="R34" s="533"/>
      <c r="T34" s="568"/>
    </row>
    <row r="35" spans="1:20" s="266" customFormat="1" ht="120.75" hidden="1" outlineLevel="1" thickBot="1" x14ac:dyDescent="0.3">
      <c r="A35" s="254"/>
      <c r="B35" s="254"/>
      <c r="C35" s="254"/>
      <c r="D35" s="256"/>
      <c r="E35" s="542" t="s">
        <v>612</v>
      </c>
      <c r="F35" s="288" t="s">
        <v>617</v>
      </c>
      <c r="G35" s="288" t="s">
        <v>618</v>
      </c>
      <c r="H35" s="302" t="s">
        <v>97</v>
      </c>
      <c r="I35" s="301" t="s">
        <v>619</v>
      </c>
      <c r="J35" s="534">
        <v>43648</v>
      </c>
      <c r="K35" s="559" t="s">
        <v>563</v>
      </c>
      <c r="L35" s="324">
        <v>44040</v>
      </c>
      <c r="M35" s="536" t="s">
        <v>528</v>
      </c>
      <c r="N35" s="326" t="s">
        <v>620</v>
      </c>
      <c r="O35" s="537">
        <v>1</v>
      </c>
      <c r="P35" s="538" t="s">
        <v>102</v>
      </c>
      <c r="Q35" s="301" t="s">
        <v>607</v>
      </c>
      <c r="R35" s="533"/>
    </row>
    <row r="36" spans="1:20" s="266" customFormat="1" ht="195.75" hidden="1" outlineLevel="1" thickBot="1" x14ac:dyDescent="0.3">
      <c r="A36" s="254"/>
      <c r="B36" s="254"/>
      <c r="C36" s="254"/>
      <c r="D36" s="256"/>
      <c r="E36" s="515" t="s">
        <v>612</v>
      </c>
      <c r="F36" s="515" t="s">
        <v>621</v>
      </c>
      <c r="G36" s="515" t="s">
        <v>622</v>
      </c>
      <c r="H36" s="305" t="s">
        <v>97</v>
      </c>
      <c r="I36" s="542" t="s">
        <v>623</v>
      </c>
      <c r="J36" s="543">
        <v>43648</v>
      </c>
      <c r="K36" s="543">
        <v>43830</v>
      </c>
      <c r="L36" s="335">
        <v>43987</v>
      </c>
      <c r="M36" s="545" t="s">
        <v>528</v>
      </c>
      <c r="N36" s="284" t="s">
        <v>624</v>
      </c>
      <c r="O36" s="520">
        <v>1</v>
      </c>
      <c r="P36" s="547" t="s">
        <v>102</v>
      </c>
      <c r="Q36" s="542" t="s">
        <v>607</v>
      </c>
      <c r="R36" s="533"/>
    </row>
    <row r="37" spans="1:20" s="526" customFormat="1" ht="15.75" collapsed="1" thickBot="1" x14ac:dyDescent="0.3">
      <c r="A37" s="523"/>
      <c r="B37" s="524"/>
      <c r="C37" s="524"/>
      <c r="D37" s="524"/>
      <c r="E37" s="524"/>
      <c r="F37" s="524"/>
      <c r="G37" s="524"/>
      <c r="H37" s="524"/>
      <c r="I37" s="524"/>
      <c r="J37" s="524"/>
      <c r="K37" s="524"/>
      <c r="L37" s="524"/>
      <c r="M37" s="524"/>
      <c r="N37" s="524"/>
      <c r="O37" s="524"/>
      <c r="P37" s="524"/>
      <c r="Q37" s="524"/>
      <c r="R37" s="548"/>
    </row>
    <row r="38" spans="1:20" s="266" customFormat="1" ht="249" hidden="1" customHeight="1" outlineLevel="1" x14ac:dyDescent="0.25">
      <c r="A38" s="267" t="s">
        <v>33</v>
      </c>
      <c r="B38" s="267" t="s">
        <v>504</v>
      </c>
      <c r="C38" s="267">
        <v>5</v>
      </c>
      <c r="D38" s="269" t="s">
        <v>625</v>
      </c>
      <c r="E38" s="269" t="s">
        <v>626</v>
      </c>
      <c r="F38" s="258" t="s">
        <v>627</v>
      </c>
      <c r="G38" s="258" t="s">
        <v>628</v>
      </c>
      <c r="H38" s="259" t="s">
        <v>97</v>
      </c>
      <c r="I38" s="569" t="s">
        <v>629</v>
      </c>
      <c r="J38" s="529">
        <v>43721</v>
      </c>
      <c r="K38" s="529">
        <v>43762</v>
      </c>
      <c r="L38" s="563">
        <v>43987</v>
      </c>
      <c r="M38" s="564" t="s">
        <v>528</v>
      </c>
      <c r="N38" s="257" t="s">
        <v>630</v>
      </c>
      <c r="O38" s="565">
        <v>1</v>
      </c>
      <c r="P38" s="521" t="s">
        <v>102</v>
      </c>
      <c r="Q38" s="570" t="s">
        <v>631</v>
      </c>
      <c r="R38" s="533" t="s">
        <v>2</v>
      </c>
    </row>
    <row r="39" spans="1:20" s="266" customFormat="1" ht="105.75" hidden="1" outlineLevel="1" thickBot="1" x14ac:dyDescent="0.3">
      <c r="A39" s="298"/>
      <c r="B39" s="298"/>
      <c r="C39" s="298"/>
      <c r="D39" s="300"/>
      <c r="E39" s="300"/>
      <c r="F39" s="542" t="s">
        <v>632</v>
      </c>
      <c r="G39" s="542" t="s">
        <v>628</v>
      </c>
      <c r="H39" s="305" t="s">
        <v>97</v>
      </c>
      <c r="I39" s="571" t="s">
        <v>629</v>
      </c>
      <c r="J39" s="543">
        <v>43759</v>
      </c>
      <c r="K39" s="543">
        <v>43763</v>
      </c>
      <c r="L39" s="335">
        <v>43987</v>
      </c>
      <c r="M39" s="545" t="s">
        <v>528</v>
      </c>
      <c r="N39" s="284" t="s">
        <v>633</v>
      </c>
      <c r="O39" s="520">
        <v>1</v>
      </c>
      <c r="P39" s="547" t="s">
        <v>102</v>
      </c>
      <c r="Q39" s="572" t="s">
        <v>631</v>
      </c>
      <c r="R39" s="533"/>
    </row>
    <row r="40" spans="1:20" s="526" customFormat="1" ht="15.75" collapsed="1" thickBot="1" x14ac:dyDescent="0.3">
      <c r="A40" s="523"/>
      <c r="B40" s="524"/>
      <c r="C40" s="524"/>
      <c r="D40" s="524"/>
      <c r="E40" s="524"/>
      <c r="F40" s="524"/>
      <c r="G40" s="524"/>
      <c r="H40" s="524"/>
      <c r="I40" s="524"/>
      <c r="J40" s="524"/>
      <c r="K40" s="524"/>
      <c r="L40" s="524"/>
      <c r="M40" s="524"/>
      <c r="N40" s="524"/>
      <c r="O40" s="524"/>
      <c r="P40" s="524"/>
      <c r="Q40" s="524"/>
      <c r="R40" s="548"/>
    </row>
    <row r="41" spans="1:20" s="266" customFormat="1" ht="105" hidden="1" customHeight="1" outlineLevel="1" x14ac:dyDescent="0.25">
      <c r="A41" s="254" t="s">
        <v>33</v>
      </c>
      <c r="B41" s="254" t="s">
        <v>504</v>
      </c>
      <c r="C41" s="254">
        <v>6</v>
      </c>
      <c r="D41" s="527" t="s">
        <v>634</v>
      </c>
      <c r="E41" s="527" t="s">
        <v>635</v>
      </c>
      <c r="F41" s="528" t="s">
        <v>636</v>
      </c>
      <c r="G41" s="528" t="s">
        <v>637</v>
      </c>
      <c r="H41" s="259" t="s">
        <v>97</v>
      </c>
      <c r="I41" s="528" t="s">
        <v>638</v>
      </c>
      <c r="J41" s="529">
        <v>43621</v>
      </c>
      <c r="K41" s="529">
        <v>43644</v>
      </c>
      <c r="L41" s="530">
        <v>43689</v>
      </c>
      <c r="M41" s="531" t="s">
        <v>523</v>
      </c>
      <c r="N41" s="531" t="s">
        <v>639</v>
      </c>
      <c r="O41" s="263">
        <v>1</v>
      </c>
      <c r="P41" s="521" t="s">
        <v>102</v>
      </c>
      <c r="Q41" s="531" t="s">
        <v>640</v>
      </c>
      <c r="R41" s="533" t="s">
        <v>2</v>
      </c>
    </row>
    <row r="42" spans="1:20" s="266" customFormat="1" ht="102.75" hidden="1" customHeight="1" outlineLevel="1" thickBot="1" x14ac:dyDescent="0.3">
      <c r="A42" s="254"/>
      <c r="B42" s="254"/>
      <c r="C42" s="254"/>
      <c r="D42" s="527"/>
      <c r="E42" s="527"/>
      <c r="F42" s="515" t="s">
        <v>641</v>
      </c>
      <c r="G42" s="515" t="s">
        <v>642</v>
      </c>
      <c r="H42" s="305" t="s">
        <v>97</v>
      </c>
      <c r="I42" s="515" t="s">
        <v>638</v>
      </c>
      <c r="J42" s="543">
        <v>43621</v>
      </c>
      <c r="K42" s="543">
        <v>43644</v>
      </c>
      <c r="L42" s="573">
        <v>43689</v>
      </c>
      <c r="M42" s="574" t="s">
        <v>523</v>
      </c>
      <c r="N42" s="574" t="s">
        <v>643</v>
      </c>
      <c r="O42" s="546">
        <v>1</v>
      </c>
      <c r="P42" s="547" t="s">
        <v>102</v>
      </c>
      <c r="Q42" s="574" t="s">
        <v>640</v>
      </c>
      <c r="R42" s="533"/>
    </row>
    <row r="43" spans="1:20" s="526" customFormat="1" ht="15.75" collapsed="1" thickBot="1" x14ac:dyDescent="0.3">
      <c r="A43" s="523"/>
      <c r="B43" s="524"/>
      <c r="C43" s="524"/>
      <c r="D43" s="524"/>
      <c r="E43" s="524"/>
      <c r="F43" s="524"/>
      <c r="G43" s="524"/>
      <c r="H43" s="524"/>
      <c r="I43" s="524"/>
      <c r="J43" s="524"/>
      <c r="K43" s="524"/>
      <c r="L43" s="524"/>
      <c r="M43" s="524"/>
      <c r="N43" s="524"/>
      <c r="O43" s="524"/>
      <c r="P43" s="524"/>
      <c r="Q43" s="524"/>
      <c r="R43" s="548"/>
    </row>
    <row r="44" spans="1:20" s="266" customFormat="1" ht="120" hidden="1" customHeight="1" outlineLevel="1" x14ac:dyDescent="0.25">
      <c r="A44" s="254" t="s">
        <v>33</v>
      </c>
      <c r="B44" s="254" t="s">
        <v>504</v>
      </c>
      <c r="C44" s="254">
        <v>7</v>
      </c>
      <c r="D44" s="256" t="s">
        <v>644</v>
      </c>
      <c r="E44" s="256" t="s">
        <v>645</v>
      </c>
      <c r="F44" s="528" t="s">
        <v>646</v>
      </c>
      <c r="G44" s="528" t="s">
        <v>647</v>
      </c>
      <c r="H44" s="259" t="s">
        <v>97</v>
      </c>
      <c r="I44" s="258" t="s">
        <v>648</v>
      </c>
      <c r="J44" s="529">
        <v>43620</v>
      </c>
      <c r="K44" s="529">
        <v>43644</v>
      </c>
      <c r="L44" s="563">
        <v>43689</v>
      </c>
      <c r="M44" s="564" t="s">
        <v>523</v>
      </c>
      <c r="N44" s="375" t="s">
        <v>649</v>
      </c>
      <c r="O44" s="565">
        <v>1</v>
      </c>
      <c r="P44" s="521" t="s">
        <v>102</v>
      </c>
      <c r="Q44" s="564" t="s">
        <v>650</v>
      </c>
      <c r="R44" s="533" t="s">
        <v>2</v>
      </c>
    </row>
    <row r="45" spans="1:20" s="266" customFormat="1" ht="60.75" hidden="1" outlineLevel="1" thickBot="1" x14ac:dyDescent="0.3">
      <c r="A45" s="254"/>
      <c r="B45" s="254"/>
      <c r="C45" s="254"/>
      <c r="D45" s="256"/>
      <c r="E45" s="256"/>
      <c r="F45" s="288" t="s">
        <v>651</v>
      </c>
      <c r="G45" s="288" t="s">
        <v>652</v>
      </c>
      <c r="H45" s="302" t="s">
        <v>97</v>
      </c>
      <c r="I45" s="301" t="s">
        <v>522</v>
      </c>
      <c r="J45" s="534">
        <v>43620</v>
      </c>
      <c r="K45" s="534">
        <v>43677</v>
      </c>
      <c r="L45" s="324">
        <v>43987</v>
      </c>
      <c r="M45" s="536" t="s">
        <v>528</v>
      </c>
      <c r="N45" s="321" t="s">
        <v>653</v>
      </c>
      <c r="O45" s="537">
        <v>1</v>
      </c>
      <c r="P45" s="538" t="s">
        <v>102</v>
      </c>
      <c r="Q45" s="536" t="s">
        <v>650</v>
      </c>
      <c r="R45" s="533"/>
    </row>
    <row r="46" spans="1:20" s="266" customFormat="1" ht="158.25" hidden="1" customHeight="1" outlineLevel="1" thickBot="1" x14ac:dyDescent="0.3">
      <c r="A46" s="254"/>
      <c r="B46" s="254"/>
      <c r="C46" s="254"/>
      <c r="D46" s="256"/>
      <c r="E46" s="256"/>
      <c r="F46" s="515" t="s">
        <v>654</v>
      </c>
      <c r="G46" s="542" t="s">
        <v>655</v>
      </c>
      <c r="H46" s="305" t="s">
        <v>97</v>
      </c>
      <c r="I46" s="542" t="s">
        <v>656</v>
      </c>
      <c r="J46" s="543">
        <v>43620</v>
      </c>
      <c r="K46" s="543">
        <v>43677</v>
      </c>
      <c r="L46" s="335">
        <v>43987</v>
      </c>
      <c r="M46" s="545" t="s">
        <v>528</v>
      </c>
      <c r="N46" s="333" t="s">
        <v>653</v>
      </c>
      <c r="O46" s="520">
        <v>1</v>
      </c>
      <c r="P46" s="547" t="s">
        <v>102</v>
      </c>
      <c r="Q46" s="545" t="s">
        <v>650</v>
      </c>
      <c r="R46" s="533"/>
    </row>
    <row r="47" spans="1:20" s="266" customFormat="1" ht="15.75" collapsed="1" thickBot="1" x14ac:dyDescent="0.3">
      <c r="A47" s="575"/>
      <c r="B47" s="576"/>
      <c r="C47" s="576"/>
      <c r="D47" s="576"/>
      <c r="E47" s="576"/>
      <c r="F47" s="576"/>
      <c r="G47" s="576"/>
      <c r="H47" s="576"/>
      <c r="I47" s="576"/>
      <c r="J47" s="576"/>
      <c r="K47" s="576"/>
      <c r="L47" s="576"/>
      <c r="M47" s="576"/>
      <c r="N47" s="576"/>
      <c r="O47" s="576"/>
      <c r="P47" s="576"/>
      <c r="Q47" s="576"/>
      <c r="R47" s="577"/>
    </row>
    <row r="48" spans="1:20" s="236" customFormat="1" ht="31.5" customHeight="1" thickBot="1" x14ac:dyDescent="0.3">
      <c r="A48" s="578" t="s">
        <v>657</v>
      </c>
      <c r="B48" s="579"/>
      <c r="C48" s="579"/>
      <c r="D48" s="579"/>
      <c r="E48" s="579"/>
      <c r="F48" s="579"/>
      <c r="G48" s="579"/>
      <c r="H48" s="579"/>
      <c r="I48" s="579"/>
      <c r="J48" s="579"/>
      <c r="K48" s="579"/>
      <c r="L48" s="579"/>
      <c r="M48" s="579"/>
      <c r="N48" s="579"/>
      <c r="O48" s="579"/>
      <c r="P48" s="579"/>
      <c r="Q48" s="579"/>
      <c r="R48" s="580"/>
    </row>
    <row r="49" spans="1:18" s="236" customFormat="1" ht="30" customHeight="1" x14ac:dyDescent="0.25">
      <c r="A49" s="581" t="s">
        <v>72</v>
      </c>
      <c r="B49" s="581" t="s">
        <v>73</v>
      </c>
      <c r="C49" s="581" t="s">
        <v>74</v>
      </c>
      <c r="D49" s="581" t="s">
        <v>75</v>
      </c>
      <c r="E49" s="581" t="s">
        <v>76</v>
      </c>
      <c r="F49" s="581" t="s">
        <v>77</v>
      </c>
      <c r="G49" s="581" t="s">
        <v>78</v>
      </c>
      <c r="H49" s="581" t="s">
        <v>79</v>
      </c>
      <c r="I49" s="581" t="s">
        <v>80</v>
      </c>
      <c r="J49" s="581" t="s">
        <v>81</v>
      </c>
      <c r="K49" s="581" t="s">
        <v>82</v>
      </c>
      <c r="L49" s="582" t="s">
        <v>83</v>
      </c>
      <c r="M49" s="583"/>
      <c r="N49" s="583"/>
      <c r="O49" s="583"/>
      <c r="P49" s="583"/>
      <c r="Q49" s="583"/>
      <c r="R49" s="584"/>
    </row>
    <row r="50" spans="1:18" s="236" customFormat="1" ht="66" customHeight="1" thickBot="1" x14ac:dyDescent="0.3">
      <c r="A50" s="482"/>
      <c r="B50" s="482"/>
      <c r="C50" s="482"/>
      <c r="D50" s="482"/>
      <c r="E50" s="482"/>
      <c r="F50" s="482"/>
      <c r="G50" s="482"/>
      <c r="H50" s="482"/>
      <c r="I50" s="482"/>
      <c r="J50" s="482"/>
      <c r="K50" s="482"/>
      <c r="L50" s="483" t="s">
        <v>501</v>
      </c>
      <c r="M50" s="483" t="s">
        <v>85</v>
      </c>
      <c r="N50" s="483" t="s">
        <v>86</v>
      </c>
      <c r="O50" s="484" t="s">
        <v>502</v>
      </c>
      <c r="P50" s="483" t="s">
        <v>88</v>
      </c>
      <c r="Q50" s="483" t="s">
        <v>89</v>
      </c>
      <c r="R50" s="485" t="s">
        <v>90</v>
      </c>
    </row>
    <row r="51" spans="1:18" s="236" customFormat="1" ht="238.5" customHeight="1" x14ac:dyDescent="0.25">
      <c r="A51" s="287" t="s">
        <v>34</v>
      </c>
      <c r="B51" s="585" t="s">
        <v>504</v>
      </c>
      <c r="C51" s="585">
        <v>1</v>
      </c>
      <c r="D51" s="299" t="s">
        <v>658</v>
      </c>
      <c r="E51" s="299" t="s">
        <v>506</v>
      </c>
      <c r="F51" s="299" t="s">
        <v>507</v>
      </c>
      <c r="G51" s="299" t="s">
        <v>508</v>
      </c>
      <c r="H51" s="298" t="s">
        <v>97</v>
      </c>
      <c r="I51" s="299" t="s">
        <v>504</v>
      </c>
      <c r="J51" s="586">
        <v>45000</v>
      </c>
      <c r="K51" s="586">
        <v>45107</v>
      </c>
      <c r="L51" s="587" t="s">
        <v>659</v>
      </c>
      <c r="M51" s="287" t="s">
        <v>660</v>
      </c>
      <c r="N51" s="495" t="s">
        <v>511</v>
      </c>
      <c r="O51" s="496">
        <v>1</v>
      </c>
      <c r="P51" s="497" t="s">
        <v>102</v>
      </c>
      <c r="Q51" s="498" t="s">
        <v>512</v>
      </c>
      <c r="R51" s="298" t="s">
        <v>2</v>
      </c>
    </row>
    <row r="52" spans="1:18" s="236" customFormat="1" ht="228.75" customHeight="1" x14ac:dyDescent="0.25">
      <c r="A52" s="265"/>
      <c r="B52" s="588"/>
      <c r="C52" s="588"/>
      <c r="D52" s="255"/>
      <c r="E52" s="255"/>
      <c r="F52" s="255"/>
      <c r="G52" s="255"/>
      <c r="H52" s="254"/>
      <c r="I52" s="255"/>
      <c r="J52" s="500"/>
      <c r="K52" s="500"/>
      <c r="L52" s="501"/>
      <c r="M52" s="265"/>
      <c r="N52" s="502"/>
      <c r="O52" s="503"/>
      <c r="P52" s="504"/>
      <c r="Q52" s="505"/>
      <c r="R52" s="254"/>
    </row>
    <row r="53" spans="1:18" s="481" customFormat="1" ht="409.6" customHeight="1" x14ac:dyDescent="0.25">
      <c r="A53" s="265"/>
      <c r="B53" s="588"/>
      <c r="C53" s="588"/>
      <c r="D53" s="255"/>
      <c r="E53" s="255"/>
      <c r="F53" s="268"/>
      <c r="G53" s="268"/>
      <c r="H53" s="267"/>
      <c r="I53" s="268"/>
      <c r="J53" s="506"/>
      <c r="K53" s="506"/>
      <c r="L53" s="507"/>
      <c r="M53" s="272"/>
      <c r="N53" s="508"/>
      <c r="O53" s="509"/>
      <c r="P53" s="510"/>
      <c r="Q53" s="505"/>
      <c r="R53" s="254"/>
    </row>
    <row r="54" spans="1:18" s="511" customFormat="1" ht="409.5" customHeight="1" thickBot="1" x14ac:dyDescent="0.3">
      <c r="A54" s="589"/>
      <c r="B54" s="590"/>
      <c r="C54" s="590"/>
      <c r="D54" s="514"/>
      <c r="E54" s="514"/>
      <c r="F54" s="515" t="s">
        <v>513</v>
      </c>
      <c r="G54" s="515" t="s">
        <v>514</v>
      </c>
      <c r="H54" s="305" t="s">
        <v>97</v>
      </c>
      <c r="I54" s="591" t="s">
        <v>504</v>
      </c>
      <c r="J54" s="517">
        <v>45000</v>
      </c>
      <c r="K54" s="517">
        <v>45107</v>
      </c>
      <c r="L54" s="518" t="s">
        <v>661</v>
      </c>
      <c r="M54" s="307" t="s">
        <v>660</v>
      </c>
      <c r="N54" s="519" t="s">
        <v>517</v>
      </c>
      <c r="O54" s="520">
        <v>1</v>
      </c>
      <c r="P54" s="547" t="s">
        <v>102</v>
      </c>
      <c r="Q54" s="522"/>
      <c r="R54" s="513"/>
    </row>
    <row r="55" spans="1:18" s="511" customFormat="1" ht="15.75" thickBot="1" x14ac:dyDescent="0.3">
      <c r="A55" s="592"/>
      <c r="B55" s="593"/>
      <c r="C55" s="593"/>
      <c r="D55" s="593"/>
      <c r="E55" s="593"/>
      <c r="F55" s="593"/>
      <c r="G55" s="593"/>
      <c r="H55" s="593"/>
      <c r="I55" s="593"/>
      <c r="J55" s="593"/>
      <c r="K55" s="593"/>
      <c r="L55" s="593"/>
      <c r="M55" s="593"/>
      <c r="N55" s="593"/>
      <c r="O55" s="593"/>
      <c r="P55" s="593"/>
      <c r="Q55" s="593"/>
      <c r="R55" s="594"/>
    </row>
    <row r="56" spans="1:18" s="511" customFormat="1" ht="409.5" hidden="1" customHeight="1" x14ac:dyDescent="0.25">
      <c r="A56" s="595" t="s">
        <v>34</v>
      </c>
      <c r="B56" s="595" t="s">
        <v>504</v>
      </c>
      <c r="C56" s="267">
        <v>2</v>
      </c>
      <c r="D56" s="269" t="s">
        <v>662</v>
      </c>
      <c r="E56" s="269" t="s">
        <v>663</v>
      </c>
      <c r="F56" s="258" t="s">
        <v>664</v>
      </c>
      <c r="G56" s="258" t="s">
        <v>665</v>
      </c>
      <c r="H56" s="259" t="s">
        <v>97</v>
      </c>
      <c r="I56" s="596" t="s">
        <v>666</v>
      </c>
      <c r="J56" s="597">
        <v>44440</v>
      </c>
      <c r="K56" s="597">
        <v>44531</v>
      </c>
      <c r="L56" s="598" t="s">
        <v>667</v>
      </c>
      <c r="M56" s="596" t="s">
        <v>220</v>
      </c>
      <c r="N56" s="257" t="s">
        <v>668</v>
      </c>
      <c r="O56" s="599">
        <v>1</v>
      </c>
      <c r="P56" s="521" t="s">
        <v>102</v>
      </c>
      <c r="Q56" s="256" t="s">
        <v>669</v>
      </c>
      <c r="R56" s="533" t="s">
        <v>2</v>
      </c>
    </row>
    <row r="57" spans="1:18" s="511" customFormat="1" ht="362.1" hidden="1" customHeight="1" thickBot="1" x14ac:dyDescent="0.3">
      <c r="A57" s="585"/>
      <c r="B57" s="585"/>
      <c r="C57" s="298"/>
      <c r="D57" s="300"/>
      <c r="E57" s="300"/>
      <c r="F57" s="542" t="s">
        <v>670</v>
      </c>
      <c r="G57" s="542" t="s">
        <v>671</v>
      </c>
      <c r="H57" s="305" t="s">
        <v>97</v>
      </c>
      <c r="I57" s="306" t="s">
        <v>666</v>
      </c>
      <c r="J57" s="600">
        <v>44440</v>
      </c>
      <c r="K57" s="600">
        <v>44531</v>
      </c>
      <c r="L57" s="601" t="s">
        <v>667</v>
      </c>
      <c r="M57" s="306" t="s">
        <v>220</v>
      </c>
      <c r="N57" s="542" t="s">
        <v>672</v>
      </c>
      <c r="O57" s="602">
        <v>1</v>
      </c>
      <c r="P57" s="547" t="s">
        <v>102</v>
      </c>
      <c r="Q57" s="256"/>
      <c r="R57" s="533"/>
    </row>
    <row r="58" spans="1:18" s="511" customFormat="1" ht="15.75" thickBot="1" x14ac:dyDescent="0.3">
      <c r="A58" s="592"/>
      <c r="B58" s="593"/>
      <c r="C58" s="593"/>
      <c r="D58" s="593"/>
      <c r="E58" s="593"/>
      <c r="F58" s="593"/>
      <c r="G58" s="593"/>
      <c r="H58" s="593"/>
      <c r="I58" s="593"/>
      <c r="J58" s="593"/>
      <c r="K58" s="593"/>
      <c r="L58" s="593"/>
      <c r="M58" s="593"/>
      <c r="N58" s="593"/>
      <c r="O58" s="593"/>
      <c r="P58" s="593"/>
      <c r="Q58" s="593"/>
      <c r="R58" s="594"/>
    </row>
    <row r="59" spans="1:18" s="511" customFormat="1" ht="324.75" customHeight="1" thickBot="1" x14ac:dyDescent="0.3">
      <c r="A59" s="603" t="s">
        <v>34</v>
      </c>
      <c r="B59" s="603" t="s">
        <v>504</v>
      </c>
      <c r="C59" s="551">
        <v>3</v>
      </c>
      <c r="D59" s="604" t="s">
        <v>673</v>
      </c>
      <c r="E59" s="550" t="s">
        <v>543</v>
      </c>
      <c r="F59" s="550" t="s">
        <v>544</v>
      </c>
      <c r="G59" s="550" t="s">
        <v>545</v>
      </c>
      <c r="H59" s="516" t="s">
        <v>97</v>
      </c>
      <c r="I59" s="516" t="s">
        <v>504</v>
      </c>
      <c r="J59" s="553">
        <v>45000</v>
      </c>
      <c r="K59" s="553">
        <v>45046</v>
      </c>
      <c r="L59" s="605" t="s">
        <v>661</v>
      </c>
      <c r="M59" s="606" t="s">
        <v>674</v>
      </c>
      <c r="N59" s="552" t="s">
        <v>675</v>
      </c>
      <c r="O59" s="557">
        <v>1</v>
      </c>
      <c r="P59" s="547" t="s">
        <v>102</v>
      </c>
      <c r="Q59" s="556" t="s">
        <v>676</v>
      </c>
      <c r="R59" s="551" t="s">
        <v>2</v>
      </c>
    </row>
    <row r="60" spans="1:18" s="511" customFormat="1" ht="15.75" thickBot="1" x14ac:dyDescent="0.3">
      <c r="A60" s="592"/>
      <c r="B60" s="593"/>
      <c r="C60" s="593"/>
      <c r="D60" s="593"/>
      <c r="E60" s="593"/>
      <c r="F60" s="593"/>
      <c r="G60" s="593"/>
      <c r="H60" s="607"/>
      <c r="I60" s="607"/>
      <c r="J60" s="607"/>
      <c r="K60" s="607"/>
      <c r="L60" s="607"/>
      <c r="M60" s="607"/>
      <c r="N60" s="607"/>
      <c r="O60" s="607"/>
      <c r="P60" s="607"/>
      <c r="Q60" s="607"/>
      <c r="R60" s="608"/>
    </row>
    <row r="61" spans="1:18" s="511" customFormat="1" ht="409.6" customHeight="1" x14ac:dyDescent="0.25">
      <c r="A61" s="609" t="s">
        <v>34</v>
      </c>
      <c r="B61" s="494" t="s">
        <v>504</v>
      </c>
      <c r="C61" s="491">
        <v>4</v>
      </c>
      <c r="D61" s="610" t="s">
        <v>677</v>
      </c>
      <c r="E61" s="610" t="s">
        <v>678</v>
      </c>
      <c r="F61" s="491" t="s">
        <v>679</v>
      </c>
      <c r="G61" s="491" t="s">
        <v>680</v>
      </c>
      <c r="H61" s="299" t="s">
        <v>97</v>
      </c>
      <c r="I61" s="299" t="s">
        <v>504</v>
      </c>
      <c r="J61" s="611">
        <v>45000</v>
      </c>
      <c r="K61" s="611">
        <v>45291</v>
      </c>
      <c r="L61" s="587" t="s">
        <v>681</v>
      </c>
      <c r="M61" s="287" t="s">
        <v>516</v>
      </c>
      <c r="N61" s="612" t="s">
        <v>682</v>
      </c>
      <c r="O61" s="613">
        <v>0</v>
      </c>
      <c r="P61" s="614" t="s">
        <v>102</v>
      </c>
      <c r="Q61" s="615" t="s">
        <v>683</v>
      </c>
      <c r="R61" s="299" t="s">
        <v>2</v>
      </c>
    </row>
    <row r="62" spans="1:18" s="511" customFormat="1" ht="409.6" customHeight="1" x14ac:dyDescent="0.25">
      <c r="A62" s="616"/>
      <c r="B62" s="265"/>
      <c r="C62" s="255"/>
      <c r="D62" s="411"/>
      <c r="E62" s="411"/>
      <c r="F62" s="255"/>
      <c r="G62" s="255"/>
      <c r="H62" s="255"/>
      <c r="I62" s="255"/>
      <c r="J62" s="617"/>
      <c r="K62" s="617"/>
      <c r="L62" s="501"/>
      <c r="M62" s="265"/>
      <c r="N62" s="450"/>
      <c r="O62" s="618"/>
      <c r="P62" s="504"/>
      <c r="Q62" s="619"/>
      <c r="R62" s="255"/>
    </row>
    <row r="63" spans="1:18" s="511" customFormat="1" ht="383.25" customHeight="1" x14ac:dyDescent="0.25">
      <c r="A63" s="616"/>
      <c r="B63" s="265"/>
      <c r="C63" s="255"/>
      <c r="D63" s="411"/>
      <c r="E63" s="411"/>
      <c r="F63" s="255"/>
      <c r="G63" s="255"/>
      <c r="H63" s="255"/>
      <c r="I63" s="255"/>
      <c r="J63" s="617"/>
      <c r="K63" s="617"/>
      <c r="L63" s="501"/>
      <c r="M63" s="265"/>
      <c r="N63" s="450"/>
      <c r="O63" s="618"/>
      <c r="P63" s="504"/>
      <c r="Q63" s="619"/>
      <c r="R63" s="255"/>
    </row>
    <row r="64" spans="1:18" s="511" customFormat="1" ht="262.5" customHeight="1" thickBot="1" x14ac:dyDescent="0.3">
      <c r="A64" s="620"/>
      <c r="B64" s="589"/>
      <c r="C64" s="514"/>
      <c r="D64" s="621"/>
      <c r="E64" s="621"/>
      <c r="F64" s="514"/>
      <c r="G64" s="514"/>
      <c r="H64" s="514"/>
      <c r="I64" s="514"/>
      <c r="J64" s="622"/>
      <c r="K64" s="622"/>
      <c r="L64" s="623"/>
      <c r="M64" s="589"/>
      <c r="N64" s="455"/>
      <c r="O64" s="624"/>
      <c r="P64" s="625"/>
      <c r="Q64" s="626"/>
      <c r="R64" s="514"/>
    </row>
    <row r="65" spans="1:18" s="511" customFormat="1" ht="15.75" thickBot="1" x14ac:dyDescent="0.3">
      <c r="A65" s="592"/>
      <c r="B65" s="593"/>
      <c r="C65" s="593"/>
      <c r="D65" s="593"/>
      <c r="E65" s="593"/>
      <c r="F65" s="593"/>
      <c r="G65" s="593"/>
      <c r="H65" s="593"/>
      <c r="I65" s="593"/>
      <c r="J65" s="593"/>
      <c r="K65" s="593"/>
      <c r="L65" s="593"/>
      <c r="M65" s="593"/>
      <c r="N65" s="593"/>
      <c r="O65" s="593"/>
      <c r="P65" s="593"/>
      <c r="Q65" s="593"/>
      <c r="R65" s="594"/>
    </row>
    <row r="66" spans="1:18" s="511" customFormat="1" ht="250.5" customHeight="1" thickBot="1" x14ac:dyDescent="0.3">
      <c r="A66" s="603" t="s">
        <v>34</v>
      </c>
      <c r="B66" s="603" t="s">
        <v>504</v>
      </c>
      <c r="C66" s="551">
        <v>5</v>
      </c>
      <c r="D66" s="604" t="s">
        <v>684</v>
      </c>
      <c r="E66" s="550" t="s">
        <v>685</v>
      </c>
      <c r="F66" s="550" t="s">
        <v>686</v>
      </c>
      <c r="G66" s="549" t="s">
        <v>687</v>
      </c>
      <c r="H66" s="516" t="s">
        <v>97</v>
      </c>
      <c r="I66" s="516" t="s">
        <v>504</v>
      </c>
      <c r="J66" s="517">
        <v>45000</v>
      </c>
      <c r="K66" s="517">
        <v>45382</v>
      </c>
      <c r="L66" s="605" t="s">
        <v>681</v>
      </c>
      <c r="M66" s="606" t="s">
        <v>516</v>
      </c>
      <c r="N66" s="627" t="s">
        <v>688</v>
      </c>
      <c r="O66" s="557">
        <v>0</v>
      </c>
      <c r="P66" s="628" t="s">
        <v>202</v>
      </c>
      <c r="Q66" s="550" t="s">
        <v>689</v>
      </c>
      <c r="R66" s="551" t="s">
        <v>1</v>
      </c>
    </row>
    <row r="67" spans="1:18" s="511" customFormat="1" ht="15.75" thickBot="1" x14ac:dyDescent="0.3">
      <c r="A67" s="592"/>
      <c r="B67" s="593"/>
      <c r="C67" s="593"/>
      <c r="D67" s="593"/>
      <c r="E67" s="593"/>
      <c r="F67" s="593"/>
      <c r="G67" s="593"/>
      <c r="H67" s="593"/>
      <c r="I67" s="593"/>
      <c r="J67" s="593"/>
      <c r="K67" s="593"/>
      <c r="L67" s="593"/>
      <c r="M67" s="593"/>
      <c r="N67" s="593"/>
      <c r="O67" s="593"/>
      <c r="P67" s="593"/>
      <c r="Q67" s="593"/>
      <c r="R67" s="594"/>
    </row>
    <row r="68" spans="1:18" ht="224.25" hidden="1" customHeight="1" thickBot="1" x14ac:dyDescent="0.3">
      <c r="A68" s="603" t="s">
        <v>34</v>
      </c>
      <c r="B68" s="603" t="s">
        <v>504</v>
      </c>
      <c r="C68" s="551">
        <v>6</v>
      </c>
      <c r="D68" s="550" t="s">
        <v>690</v>
      </c>
      <c r="E68" s="550" t="s">
        <v>691</v>
      </c>
      <c r="F68" s="550" t="s">
        <v>692</v>
      </c>
      <c r="G68" s="549" t="s">
        <v>693</v>
      </c>
      <c r="H68" s="551" t="s">
        <v>97</v>
      </c>
      <c r="I68" s="516" t="s">
        <v>666</v>
      </c>
      <c r="J68" s="629">
        <v>44440</v>
      </c>
      <c r="K68" s="629">
        <v>44531</v>
      </c>
      <c r="L68" s="630" t="s">
        <v>667</v>
      </c>
      <c r="M68" s="516" t="s">
        <v>220</v>
      </c>
      <c r="N68" s="550" t="s">
        <v>694</v>
      </c>
      <c r="O68" s="631">
        <v>1</v>
      </c>
      <c r="P68" s="632" t="s">
        <v>102</v>
      </c>
      <c r="Q68" s="550" t="s">
        <v>695</v>
      </c>
      <c r="R68" s="633" t="s">
        <v>2</v>
      </c>
    </row>
    <row r="69" spans="1:18" s="511" customFormat="1" ht="15.75" thickBot="1" x14ac:dyDescent="0.3">
      <c r="A69" s="592"/>
      <c r="B69" s="593"/>
      <c r="C69" s="593"/>
      <c r="D69" s="593"/>
      <c r="E69" s="593"/>
      <c r="F69" s="593"/>
      <c r="G69" s="593"/>
      <c r="H69" s="593"/>
      <c r="I69" s="593"/>
      <c r="J69" s="593"/>
      <c r="K69" s="593"/>
      <c r="L69" s="593"/>
      <c r="M69" s="593"/>
      <c r="N69" s="593"/>
      <c r="O69" s="593"/>
      <c r="P69" s="593"/>
      <c r="Q69" s="593"/>
      <c r="R69" s="594"/>
    </row>
    <row r="70" spans="1:18" ht="111.75" hidden="1" customHeight="1" x14ac:dyDescent="0.25">
      <c r="A70" s="595" t="s">
        <v>34</v>
      </c>
      <c r="B70" s="595" t="s">
        <v>504</v>
      </c>
      <c r="C70" s="267">
        <v>7</v>
      </c>
      <c r="D70" s="269" t="s">
        <v>696</v>
      </c>
      <c r="E70" s="258" t="s">
        <v>697</v>
      </c>
      <c r="F70" s="269" t="s">
        <v>698</v>
      </c>
      <c r="G70" s="541" t="s">
        <v>699</v>
      </c>
      <c r="H70" s="267" t="s">
        <v>97</v>
      </c>
      <c r="I70" s="268" t="s">
        <v>666</v>
      </c>
      <c r="J70" s="634">
        <v>44440</v>
      </c>
      <c r="K70" s="635">
        <v>44531</v>
      </c>
      <c r="L70" s="636" t="s">
        <v>667</v>
      </c>
      <c r="M70" s="255" t="s">
        <v>220</v>
      </c>
      <c r="N70" s="256" t="s">
        <v>700</v>
      </c>
      <c r="O70" s="637">
        <v>1</v>
      </c>
      <c r="P70" s="533" t="s">
        <v>102</v>
      </c>
      <c r="Q70" s="269" t="s">
        <v>701</v>
      </c>
      <c r="R70" s="638" t="s">
        <v>2</v>
      </c>
    </row>
    <row r="71" spans="1:18" ht="227.25" hidden="1" customHeight="1" x14ac:dyDescent="0.25">
      <c r="A71" s="639"/>
      <c r="B71" s="639"/>
      <c r="C71" s="276"/>
      <c r="D71" s="461"/>
      <c r="E71" s="288" t="s">
        <v>702</v>
      </c>
      <c r="F71" s="461"/>
      <c r="G71" s="640"/>
      <c r="H71" s="276"/>
      <c r="I71" s="451"/>
      <c r="J71" s="641"/>
      <c r="K71" s="642"/>
      <c r="L71" s="643"/>
      <c r="M71" s="268"/>
      <c r="N71" s="269"/>
      <c r="O71" s="644"/>
      <c r="P71" s="638"/>
      <c r="Q71" s="461"/>
      <c r="R71" s="645"/>
    </row>
    <row r="72" spans="1:18" x14ac:dyDescent="0.25">
      <c r="A72" s="646"/>
      <c r="B72" s="646"/>
      <c r="C72" s="646"/>
      <c r="D72" s="646"/>
      <c r="E72" s="646"/>
      <c r="F72" s="646"/>
      <c r="G72" s="646"/>
      <c r="H72" s="646"/>
      <c r="I72" s="646"/>
      <c r="J72" s="646"/>
      <c r="K72" s="646"/>
      <c r="L72" s="646"/>
      <c r="M72" s="646"/>
      <c r="N72" s="646"/>
      <c r="O72" s="646"/>
      <c r="P72" s="646"/>
      <c r="Q72" s="646"/>
      <c r="R72" s="646"/>
    </row>
    <row r="75" spans="1:18" ht="15.75" x14ac:dyDescent="0.25">
      <c r="A75" s="311" t="s">
        <v>263</v>
      </c>
      <c r="B75" s="311"/>
      <c r="D75" s="311" t="s">
        <v>703</v>
      </c>
      <c r="E75" s="311"/>
      <c r="F75" s="311" t="s">
        <v>704</v>
      </c>
      <c r="G75" s="311"/>
    </row>
    <row r="76" spans="1:18" ht="15.75" x14ac:dyDescent="0.25">
      <c r="A76" s="222" t="s">
        <v>199</v>
      </c>
      <c r="B76" s="647">
        <f>+COUNTIF($P$9:$P$71,"ABIERTA")</f>
        <v>0</v>
      </c>
      <c r="D76" s="312" t="s">
        <v>199</v>
      </c>
      <c r="E76" s="313">
        <f>+COUNTIF($P$6:$P$46,"ABIERTA")</f>
        <v>0</v>
      </c>
      <c r="F76" s="312" t="s">
        <v>199</v>
      </c>
      <c r="G76" s="313">
        <f>+COUNTIF($P$51:$P$71,"ABIERTA")</f>
        <v>0</v>
      </c>
    </row>
    <row r="77" spans="1:18" ht="15.75" x14ac:dyDescent="0.25">
      <c r="A77" s="222" t="s">
        <v>102</v>
      </c>
      <c r="B77" s="647">
        <f>+COUNTIF(P9:P71,"CUMPLIDA - EFECTIVA")</f>
        <v>38</v>
      </c>
      <c r="D77" s="312" t="s">
        <v>102</v>
      </c>
      <c r="E77" s="313">
        <f>+COUNTIF($P$6:$P$46,"CUMPLIDA - EFECTIVA")</f>
        <v>30</v>
      </c>
      <c r="F77" s="312" t="s">
        <v>102</v>
      </c>
      <c r="G77" s="313">
        <f>+COUNTIF($P$51:$P$71,"CUMPLIDA - EFECTIVA")</f>
        <v>8</v>
      </c>
    </row>
    <row r="78" spans="1:18" ht="15.75" x14ac:dyDescent="0.25">
      <c r="A78" s="222" t="s">
        <v>200</v>
      </c>
      <c r="B78" s="647">
        <f>+COUNTIF($P$9:$P$71,"CUMPLIDA - PENDIENTE EFECTIVIDAD")</f>
        <v>0</v>
      </c>
      <c r="D78" s="312" t="s">
        <v>200</v>
      </c>
      <c r="E78" s="313">
        <f>+COUNTIF($P$6:$P$46,"CUMPLIDA - PENDIENTE EFECTIVIDAD")</f>
        <v>0</v>
      </c>
      <c r="F78" s="312" t="s">
        <v>200</v>
      </c>
      <c r="G78" s="313">
        <f>+COUNTIF($P$51:$P$71,"CUMPLIDA - PENDIENTE EFECTIVIDAD")</f>
        <v>0</v>
      </c>
    </row>
    <row r="79" spans="1:18" ht="15.75" x14ac:dyDescent="0.25">
      <c r="A79" s="222" t="s">
        <v>267</v>
      </c>
      <c r="B79" s="647">
        <f>+COUNTIF($P$9:$P$71,"CUMPLIDA - INEFECTIVA")</f>
        <v>0</v>
      </c>
      <c r="D79" s="312" t="s">
        <v>267</v>
      </c>
      <c r="E79" s="313">
        <f>+COUNTIF($P$6:$P$46,"CUMPLIDA - INEFECTIVA")</f>
        <v>0</v>
      </c>
      <c r="F79" s="312" t="s">
        <v>267</v>
      </c>
      <c r="G79" s="313">
        <f>+COUNTIF($P$51:$P$71,"CUMPLIDA - INEFECTIVA")</f>
        <v>0</v>
      </c>
    </row>
    <row r="80" spans="1:18" ht="15.75" x14ac:dyDescent="0.25">
      <c r="A80" s="222" t="s">
        <v>202</v>
      </c>
      <c r="B80" s="647">
        <f>+COUNTIF($P$9:$P$71,"INCUMPLIDA - VENCIDA")</f>
        <v>1</v>
      </c>
      <c r="D80" s="312" t="s">
        <v>202</v>
      </c>
      <c r="E80" s="313">
        <f>+COUNTIF($P$6:$P$46,"INCUMPLIDA - VENCIDA")</f>
        <v>0</v>
      </c>
      <c r="F80" s="312" t="s">
        <v>202</v>
      </c>
      <c r="G80" s="313">
        <f>+COUNTIF($P$51:$P$71,"INCUMPLIDA - VENCIDA")</f>
        <v>1</v>
      </c>
    </row>
    <row r="81" spans="1:7" ht="15.75" x14ac:dyDescent="0.25">
      <c r="A81" s="222" t="s">
        <v>4</v>
      </c>
      <c r="B81" s="647">
        <f>+COUNTIF($P$9:$P$71,"INCALIFICABLE")</f>
        <v>0</v>
      </c>
      <c r="D81" s="312" t="s">
        <v>4</v>
      </c>
      <c r="E81" s="313">
        <f>+COUNTIF($P$6:$P$46,"INCALIFICABLE")</f>
        <v>0</v>
      </c>
      <c r="F81" s="312" t="s">
        <v>4</v>
      </c>
      <c r="G81" s="313">
        <f>+COUNTIF($P$51:$P$71,"INCALIFICABLE")</f>
        <v>0</v>
      </c>
    </row>
    <row r="82" spans="1:7" x14ac:dyDescent="0.25">
      <c r="A82" s="224" t="s">
        <v>6</v>
      </c>
      <c r="B82" s="225">
        <v>39</v>
      </c>
      <c r="D82" s="648" t="s">
        <v>6</v>
      </c>
      <c r="E82" s="649">
        <f>SUM(E76:E81)</f>
        <v>30</v>
      </c>
      <c r="F82" s="648" t="s">
        <v>6</v>
      </c>
      <c r="G82" s="649">
        <f>SUM(G76:G81)</f>
        <v>9</v>
      </c>
    </row>
    <row r="83" spans="1:7" ht="15.75" x14ac:dyDescent="0.25">
      <c r="D83" s="315"/>
      <c r="E83" s="315"/>
      <c r="F83" s="315"/>
      <c r="G83" s="304"/>
    </row>
    <row r="84" spans="1:7" ht="15.75" x14ac:dyDescent="0.25">
      <c r="A84" s="311" t="s">
        <v>203</v>
      </c>
      <c r="B84" s="311"/>
      <c r="D84" s="311" t="s">
        <v>268</v>
      </c>
      <c r="E84" s="311"/>
      <c r="F84" s="311" t="s">
        <v>268</v>
      </c>
      <c r="G84" s="311"/>
    </row>
    <row r="85" spans="1:7" ht="15.75" x14ac:dyDescent="0.25">
      <c r="A85" s="223" t="s">
        <v>705</v>
      </c>
      <c r="B85" s="223">
        <f>+COUNTIF($R$9:$R$71,"ABIERTO")</f>
        <v>1</v>
      </c>
      <c r="D85" s="317" t="s">
        <v>1</v>
      </c>
      <c r="E85" s="313">
        <f>+COUNTIF($R$6:$R$46,"ABIERTO")</f>
        <v>0</v>
      </c>
      <c r="F85" s="317" t="s">
        <v>1</v>
      </c>
      <c r="G85" s="313">
        <f>+COUNTIF($R$51:$R$71,"ABIERTO")</f>
        <v>1</v>
      </c>
    </row>
    <row r="86" spans="1:7" ht="15.75" x14ac:dyDescent="0.25">
      <c r="A86" s="223" t="s">
        <v>706</v>
      </c>
      <c r="B86" s="223">
        <f>+COUNTIF($R$9:$R$71,"CERRADO")</f>
        <v>13</v>
      </c>
      <c r="D86" s="317" t="s">
        <v>2</v>
      </c>
      <c r="E86" s="313">
        <f>+COUNTIF($R$6:$R46,"CERRADO")</f>
        <v>7</v>
      </c>
      <c r="F86" s="317" t="s">
        <v>2</v>
      </c>
      <c r="G86" s="313">
        <f>+COUNTIF($R$51:$R71,"CERRADO")</f>
        <v>6</v>
      </c>
    </row>
    <row r="87" spans="1:7" x14ac:dyDescent="0.25">
      <c r="A87" s="225" t="s">
        <v>6</v>
      </c>
      <c r="B87" s="225">
        <f>B85+B86</f>
        <v>14</v>
      </c>
      <c r="D87" s="648" t="s">
        <v>6</v>
      </c>
      <c r="E87" s="649">
        <f>SUM(E85:E86)</f>
        <v>7</v>
      </c>
      <c r="F87" s="648" t="s">
        <v>6</v>
      </c>
      <c r="G87" s="649">
        <f>SUM(G85:G86)</f>
        <v>7</v>
      </c>
    </row>
  </sheetData>
  <mergeCells count="173">
    <mergeCell ref="A84:B84"/>
    <mergeCell ref="D84:E84"/>
    <mergeCell ref="F84:G84"/>
    <mergeCell ref="Q70:Q71"/>
    <mergeCell ref="R70:R71"/>
    <mergeCell ref="A72:R72"/>
    <mergeCell ref="A75:B75"/>
    <mergeCell ref="D75:E75"/>
    <mergeCell ref="F75:G75"/>
    <mergeCell ref="K70:K71"/>
    <mergeCell ref="L70:L71"/>
    <mergeCell ref="M70:M71"/>
    <mergeCell ref="N70:N71"/>
    <mergeCell ref="O70:O71"/>
    <mergeCell ref="P70:P71"/>
    <mergeCell ref="A69:R69"/>
    <mergeCell ref="A70:A71"/>
    <mergeCell ref="B70:B71"/>
    <mergeCell ref="C70:C71"/>
    <mergeCell ref="D70:D71"/>
    <mergeCell ref="F70:F71"/>
    <mergeCell ref="G70:G71"/>
    <mergeCell ref="H70:H71"/>
    <mergeCell ref="I70:I71"/>
    <mergeCell ref="J70:J71"/>
    <mergeCell ref="O61:O64"/>
    <mergeCell ref="P61:P64"/>
    <mergeCell ref="Q61:Q64"/>
    <mergeCell ref="R61:R64"/>
    <mergeCell ref="A65:R65"/>
    <mergeCell ref="A67:R67"/>
    <mergeCell ref="I61:I64"/>
    <mergeCell ref="J61:J64"/>
    <mergeCell ref="K61:K64"/>
    <mergeCell ref="L61:L64"/>
    <mergeCell ref="M61:M64"/>
    <mergeCell ref="N61:N64"/>
    <mergeCell ref="A58:R58"/>
    <mergeCell ref="A60:R60"/>
    <mergeCell ref="A61:A64"/>
    <mergeCell ref="B61:B64"/>
    <mergeCell ref="C61:C64"/>
    <mergeCell ref="D61:D64"/>
    <mergeCell ref="E61:E64"/>
    <mergeCell ref="F61:F64"/>
    <mergeCell ref="G61:G64"/>
    <mergeCell ref="H61:H64"/>
    <mergeCell ref="A55:R55"/>
    <mergeCell ref="A56:A57"/>
    <mergeCell ref="B56:B57"/>
    <mergeCell ref="C56:C57"/>
    <mergeCell ref="D56:D57"/>
    <mergeCell ref="E56:E57"/>
    <mergeCell ref="Q56:Q57"/>
    <mergeCell ref="R56:R57"/>
    <mergeCell ref="M51:M53"/>
    <mergeCell ref="N51:N53"/>
    <mergeCell ref="O51:O53"/>
    <mergeCell ref="P51:P53"/>
    <mergeCell ref="Q51:Q54"/>
    <mergeCell ref="R51:R54"/>
    <mergeCell ref="G51:G53"/>
    <mergeCell ref="H51:H53"/>
    <mergeCell ref="I51:I53"/>
    <mergeCell ref="J51:J53"/>
    <mergeCell ref="K51:K53"/>
    <mergeCell ref="L51:L53"/>
    <mergeCell ref="I49:I50"/>
    <mergeCell ref="J49:J50"/>
    <mergeCell ref="K49:K50"/>
    <mergeCell ref="L49:R49"/>
    <mergeCell ref="A51:A54"/>
    <mergeCell ref="B51:B54"/>
    <mergeCell ref="C51:C54"/>
    <mergeCell ref="D51:D54"/>
    <mergeCell ref="E51:E54"/>
    <mergeCell ref="F51:F53"/>
    <mergeCell ref="A47:R47"/>
    <mergeCell ref="A48:R48"/>
    <mergeCell ref="A49:A50"/>
    <mergeCell ref="B49:B50"/>
    <mergeCell ref="C49:C50"/>
    <mergeCell ref="D49:D50"/>
    <mergeCell ref="E49:E50"/>
    <mergeCell ref="F49:F50"/>
    <mergeCell ref="G49:G50"/>
    <mergeCell ref="H49:H50"/>
    <mergeCell ref="A43:R43"/>
    <mergeCell ref="A44:A46"/>
    <mergeCell ref="B44:B46"/>
    <mergeCell ref="C44:C46"/>
    <mergeCell ref="D44:D46"/>
    <mergeCell ref="E44:E46"/>
    <mergeCell ref="R44:R46"/>
    <mergeCell ref="A40:R40"/>
    <mergeCell ref="A41:A42"/>
    <mergeCell ref="B41:B42"/>
    <mergeCell ref="C41:C42"/>
    <mergeCell ref="D41:D42"/>
    <mergeCell ref="E41:E42"/>
    <mergeCell ref="R41:R42"/>
    <mergeCell ref="A37:R37"/>
    <mergeCell ref="A38:A39"/>
    <mergeCell ref="B38:B39"/>
    <mergeCell ref="C38:C39"/>
    <mergeCell ref="D38:D39"/>
    <mergeCell ref="E38:E39"/>
    <mergeCell ref="R38:R39"/>
    <mergeCell ref="A26:R26"/>
    <mergeCell ref="A27:A36"/>
    <mergeCell ref="B27:B36"/>
    <mergeCell ref="C27:C36"/>
    <mergeCell ref="D27:D36"/>
    <mergeCell ref="E27:E29"/>
    <mergeCell ref="R27:R36"/>
    <mergeCell ref="E32:E33"/>
    <mergeCell ref="A19:R19"/>
    <mergeCell ref="A20:A25"/>
    <mergeCell ref="B20:B25"/>
    <mergeCell ref="C20:C25"/>
    <mergeCell ref="D20:D25"/>
    <mergeCell ref="Q20:Q25"/>
    <mergeCell ref="R20:R25"/>
    <mergeCell ref="E21:E22"/>
    <mergeCell ref="E24:E25"/>
    <mergeCell ref="P9:P11"/>
    <mergeCell ref="Q9:Q12"/>
    <mergeCell ref="R9:R12"/>
    <mergeCell ref="A13:R13"/>
    <mergeCell ref="A14:A18"/>
    <mergeCell ref="B14:B18"/>
    <mergeCell ref="C14:C18"/>
    <mergeCell ref="D14:D18"/>
    <mergeCell ref="E14:E17"/>
    <mergeCell ref="R14:R18"/>
    <mergeCell ref="J9:J11"/>
    <mergeCell ref="K9:K11"/>
    <mergeCell ref="L9:L11"/>
    <mergeCell ref="M9:M11"/>
    <mergeCell ref="N9:N11"/>
    <mergeCell ref="O9:O11"/>
    <mergeCell ref="A8:R8"/>
    <mergeCell ref="A9:A12"/>
    <mergeCell ref="B9:B12"/>
    <mergeCell ref="C9:C12"/>
    <mergeCell ref="D9:D12"/>
    <mergeCell ref="E9:E12"/>
    <mergeCell ref="F9:F11"/>
    <mergeCell ref="G9:G11"/>
    <mergeCell ref="H9:H11"/>
    <mergeCell ref="I9:I11"/>
    <mergeCell ref="G6:G7"/>
    <mergeCell ref="H6:H7"/>
    <mergeCell ref="I6:I7"/>
    <mergeCell ref="J6:J7"/>
    <mergeCell ref="K6:K7"/>
    <mergeCell ref="L6:R6"/>
    <mergeCell ref="A6:A7"/>
    <mergeCell ref="B6:B7"/>
    <mergeCell ref="C6:C7"/>
    <mergeCell ref="D6:D7"/>
    <mergeCell ref="E6:E7"/>
    <mergeCell ref="F6:F7"/>
    <mergeCell ref="A1:H3"/>
    <mergeCell ref="A4:D4"/>
    <mergeCell ref="E4:O4"/>
    <mergeCell ref="P4:R4"/>
    <mergeCell ref="A5:B5"/>
    <mergeCell ref="C5:D5"/>
    <mergeCell ref="E5:H5"/>
    <mergeCell ref="I5:N5"/>
    <mergeCell ref="O5:P5"/>
    <mergeCell ref="Q5:R5"/>
  </mergeCells>
  <dataValidations count="4">
    <dataValidation type="list" allowBlank="1" showInputMessage="1" showErrorMessage="1" sqref="R1:R1048576">
      <formula1>$D$85:$D$86</formula1>
    </dataValidation>
    <dataValidation type="list" allowBlank="1" showInputMessage="1" showErrorMessage="1" sqref="P1:P1048576">
      <formula1>$A$76:$A$81</formula1>
    </dataValidation>
    <dataValidation type="list" allowBlank="1" showInputMessage="1" showErrorMessage="1" sqref="H21:H25 H27:H33 H35:H36">
      <formula1>$O$1:$O$3</formula1>
    </dataValidation>
    <dataValidation type="list" allowBlank="1" showInputMessage="1" showErrorMessage="1" sqref="H14:H18 H38:H39 H44:H46 H41:H42 H20 H34 H9 H12 H51 H54">
      <formula1>#REF!</formula1>
    </dataValidation>
  </dataValidations>
  <pageMargins left="0.39370078740157483" right="0.39370078740157483" top="0.39370078740157483" bottom="0.39370078740157483" header="0.31496062992125984" footer="0.31496062992125984"/>
  <pageSetup paperSize="5" scale="70" orientation="landscape" verticalDpi="599" r:id="rId1"/>
  <drawing r:id="rId2"/>
  <legacyDrawing r:id="rId3"/>
  <extLst>
    <ext xmlns:x14="http://schemas.microsoft.com/office/spreadsheetml/2009/9/main" uri="{78C0D931-6437-407d-A8EE-F0AAD7539E65}">
      <x14:conditionalFormattings>
        <x14:conditionalFormatting xmlns:xm="http://schemas.microsoft.com/office/excel/2006/main">
          <x14:cfRule type="containsText" priority="1" operator="containsText" id="{7BF11C95-492D-4EC0-9C57-198ADFF0ED66}">
            <xm:f>NOT(ISERROR(SEARCH($D$86,R1)))</xm:f>
            <xm:f>$D$86</xm:f>
            <x14:dxf>
              <fill>
                <patternFill>
                  <bgColor theme="9" tint="0.39994506668294322"/>
                </patternFill>
              </fill>
            </x14:dxf>
          </x14:cfRule>
          <x14:cfRule type="containsText" priority="2" operator="containsText" id="{8BC1A7F9-5B36-436E-B4DF-538F5BC0C4E6}">
            <xm:f>NOT(ISERROR(SEARCH($D$85,R1)))</xm:f>
            <xm:f>$D$85</xm:f>
            <x14:dxf>
              <fill>
                <patternFill>
                  <bgColor theme="0"/>
                </patternFill>
              </fill>
            </x14:dxf>
          </x14:cfRule>
          <xm:sqref>R1:R1048576</xm:sqref>
        </x14:conditionalFormatting>
      </x14:conditionalFormatting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G34"/>
  <sheetViews>
    <sheetView topLeftCell="M7" zoomScale="80" zoomScaleNormal="80" workbookViewId="0">
      <selection activeCell="A42" sqref="A42:XFD42"/>
    </sheetView>
  </sheetViews>
  <sheetFormatPr baseColWidth="10" defaultColWidth="11.42578125" defaultRowHeight="59.25" customHeight="1" x14ac:dyDescent="0.25"/>
  <cols>
    <col min="1" max="1" width="18" style="236" customWidth="1"/>
    <col min="2" max="2" width="29.5703125" style="236" bestFit="1" customWidth="1"/>
    <col min="3" max="3" width="15.5703125" style="236" customWidth="1"/>
    <col min="4" max="4" width="29.28515625" style="236" customWidth="1"/>
    <col min="5" max="5" width="26.85546875" style="236" customWidth="1"/>
    <col min="6" max="6" width="34.28515625" style="236" customWidth="1"/>
    <col min="7" max="7" width="26.42578125" style="236" customWidth="1"/>
    <col min="8" max="8" width="17.5703125" style="236" customWidth="1"/>
    <col min="9" max="9" width="26.7109375" style="236" customWidth="1"/>
    <col min="10" max="10" width="14.28515625" style="236" customWidth="1"/>
    <col min="11" max="11" width="14.140625" style="236" customWidth="1"/>
    <col min="12" max="13" width="14.7109375" style="236" customWidth="1"/>
    <col min="14" max="14" width="80" style="236" customWidth="1"/>
    <col min="15" max="15" width="20.42578125" style="236" customWidth="1"/>
    <col min="16" max="16" width="42.85546875" style="316" customWidth="1"/>
    <col min="17" max="17" width="86.85546875" style="236" customWidth="1"/>
    <col min="18" max="18" width="26.42578125" style="236" customWidth="1"/>
    <col min="19" max="19" width="52.5703125" style="236" customWidth="1"/>
    <col min="20" max="16384" width="11.42578125" style="236"/>
  </cols>
  <sheetData>
    <row r="1" spans="1:33" ht="59.25" hidden="1" customHeight="1" x14ac:dyDescent="0.25">
      <c r="A1" s="469"/>
      <c r="B1" s="470"/>
      <c r="C1" s="470"/>
      <c r="D1" s="470"/>
      <c r="E1" s="470"/>
      <c r="F1" s="470"/>
      <c r="G1" s="470"/>
      <c r="H1" s="471"/>
      <c r="Q1" s="236" t="s">
        <v>199</v>
      </c>
      <c r="R1" s="236" t="s">
        <v>1</v>
      </c>
    </row>
    <row r="2" spans="1:33" ht="59.25" hidden="1" customHeight="1" x14ac:dyDescent="0.25">
      <c r="A2" s="472"/>
      <c r="B2" s="473"/>
      <c r="C2" s="473"/>
      <c r="D2" s="473"/>
      <c r="E2" s="473"/>
      <c r="F2" s="473"/>
      <c r="G2" s="473"/>
      <c r="H2" s="474"/>
      <c r="Q2" s="236" t="s">
        <v>102</v>
      </c>
      <c r="R2" s="236" t="s">
        <v>2</v>
      </c>
    </row>
    <row r="3" spans="1:33" ht="59.25" hidden="1" customHeight="1" x14ac:dyDescent="0.25">
      <c r="A3" s="472"/>
      <c r="B3" s="473"/>
      <c r="C3" s="473"/>
      <c r="D3" s="473"/>
      <c r="E3" s="473"/>
      <c r="F3" s="473"/>
      <c r="G3" s="473"/>
      <c r="H3" s="474"/>
      <c r="Q3" s="236" t="s">
        <v>202</v>
      </c>
      <c r="R3" s="236" t="s">
        <v>707</v>
      </c>
    </row>
    <row r="4" spans="1:33" ht="59.25" hidden="1" customHeight="1" x14ac:dyDescent="0.25">
      <c r="A4" s="316"/>
      <c r="B4" s="316"/>
      <c r="C4" s="316"/>
      <c r="D4" s="316"/>
      <c r="E4" s="316"/>
      <c r="F4" s="316"/>
      <c r="G4" s="316"/>
      <c r="H4" s="316"/>
      <c r="Q4" s="236" t="s">
        <v>266</v>
      </c>
      <c r="R4" s="236" t="s">
        <v>708</v>
      </c>
    </row>
    <row r="5" spans="1:33" ht="59.25" hidden="1" customHeight="1" x14ac:dyDescent="0.25">
      <c r="A5" s="316"/>
      <c r="B5" s="316"/>
      <c r="C5" s="316"/>
      <c r="D5" s="316"/>
      <c r="E5" s="316"/>
      <c r="F5" s="316"/>
      <c r="G5" s="316"/>
      <c r="H5" s="316"/>
      <c r="Q5" s="236" t="s">
        <v>201</v>
      </c>
    </row>
    <row r="6" spans="1:33" ht="59.25" hidden="1" customHeight="1" x14ac:dyDescent="0.25">
      <c r="A6" s="316"/>
      <c r="B6" s="316"/>
      <c r="C6" s="316"/>
      <c r="D6" s="316"/>
      <c r="E6" s="316"/>
      <c r="F6" s="316"/>
      <c r="G6" s="316"/>
      <c r="H6" s="316"/>
      <c r="Q6" s="236" t="s">
        <v>4</v>
      </c>
    </row>
    <row r="7" spans="1:33" s="476" customFormat="1" ht="59.25" customHeight="1" x14ac:dyDescent="0.25">
      <c r="A7" s="241"/>
      <c r="B7" s="241"/>
      <c r="C7" s="241"/>
      <c r="D7" s="241"/>
      <c r="E7" s="126" t="s">
        <v>66</v>
      </c>
      <c r="F7" s="127"/>
      <c r="G7" s="127"/>
      <c r="H7" s="127"/>
      <c r="I7" s="127"/>
      <c r="J7" s="127"/>
      <c r="K7" s="127"/>
      <c r="L7" s="127"/>
      <c r="M7" s="127"/>
      <c r="N7" s="127"/>
      <c r="O7" s="128"/>
      <c r="P7" s="239"/>
      <c r="Q7" s="127"/>
      <c r="R7" s="128"/>
    </row>
    <row r="8" spans="1:33" s="476" customFormat="1" ht="59.25" customHeight="1" x14ac:dyDescent="0.25">
      <c r="A8" s="237" t="s">
        <v>67</v>
      </c>
      <c r="B8" s="238"/>
      <c r="C8" s="239" t="s">
        <v>68</v>
      </c>
      <c r="D8" s="128"/>
      <c r="E8" s="237" t="s">
        <v>69</v>
      </c>
      <c r="F8" s="240"/>
      <c r="G8" s="240"/>
      <c r="H8" s="240"/>
      <c r="I8" s="238"/>
      <c r="J8" s="241">
        <v>6</v>
      </c>
      <c r="K8" s="241"/>
      <c r="L8" s="241"/>
      <c r="M8" s="241"/>
      <c r="N8" s="237" t="s">
        <v>70</v>
      </c>
      <c r="O8" s="238"/>
      <c r="P8" s="242" t="s">
        <v>71</v>
      </c>
      <c r="Q8" s="243"/>
      <c r="R8" s="244"/>
    </row>
    <row r="9" spans="1:33" s="247" customFormat="1" ht="59.25" customHeight="1" x14ac:dyDescent="0.25">
      <c r="A9" s="650" t="s">
        <v>72</v>
      </c>
      <c r="B9" s="650" t="s">
        <v>73</v>
      </c>
      <c r="C9" s="650" t="s">
        <v>74</v>
      </c>
      <c r="D9" s="650" t="s">
        <v>75</v>
      </c>
      <c r="E9" s="650" t="s">
        <v>76</v>
      </c>
      <c r="F9" s="650" t="s">
        <v>77</v>
      </c>
      <c r="G9" s="650" t="s">
        <v>78</v>
      </c>
      <c r="H9" s="650" t="s">
        <v>79</v>
      </c>
      <c r="I9" s="650" t="s">
        <v>80</v>
      </c>
      <c r="J9" s="650" t="s">
        <v>81</v>
      </c>
      <c r="K9" s="650" t="s">
        <v>82</v>
      </c>
      <c r="L9" s="651" t="s">
        <v>83</v>
      </c>
      <c r="M9" s="651"/>
      <c r="N9" s="651"/>
      <c r="O9" s="651"/>
      <c r="P9" s="651"/>
      <c r="Q9" s="651"/>
      <c r="R9" s="651"/>
    </row>
    <row r="10" spans="1:33" s="247" customFormat="1" ht="59.25" customHeight="1" thickBot="1" x14ac:dyDescent="0.3">
      <c r="A10" s="650"/>
      <c r="B10" s="650"/>
      <c r="C10" s="650"/>
      <c r="D10" s="650"/>
      <c r="E10" s="650"/>
      <c r="F10" s="650"/>
      <c r="G10" s="650"/>
      <c r="H10" s="650"/>
      <c r="I10" s="650"/>
      <c r="J10" s="650"/>
      <c r="K10" s="650"/>
      <c r="L10" s="652" t="s">
        <v>84</v>
      </c>
      <c r="M10" s="652" t="s">
        <v>85</v>
      </c>
      <c r="N10" s="652" t="s">
        <v>86</v>
      </c>
      <c r="O10" s="652" t="s">
        <v>709</v>
      </c>
      <c r="P10" s="652" t="s">
        <v>88</v>
      </c>
      <c r="Q10" s="652" t="s">
        <v>89</v>
      </c>
      <c r="R10" s="653" t="s">
        <v>90</v>
      </c>
    </row>
    <row r="11" spans="1:33" ht="31.5" customHeight="1" thickBot="1" x14ac:dyDescent="0.3">
      <c r="A11" s="654" t="s">
        <v>710</v>
      </c>
      <c r="B11" s="487"/>
      <c r="C11" s="487"/>
      <c r="D11" s="487"/>
      <c r="E11" s="487"/>
      <c r="F11" s="487"/>
      <c r="G11" s="487"/>
      <c r="H11" s="487"/>
      <c r="I11" s="487"/>
      <c r="J11" s="487"/>
      <c r="K11" s="487"/>
      <c r="L11" s="487"/>
      <c r="M11" s="487"/>
      <c r="N11" s="487"/>
      <c r="O11" s="487"/>
      <c r="P11" s="487"/>
      <c r="Q11" s="487"/>
      <c r="R11" s="655"/>
    </row>
    <row r="12" spans="1:33" s="663" customFormat="1" ht="126.75" customHeight="1" x14ac:dyDescent="0.25">
      <c r="A12" s="656" t="s">
        <v>711</v>
      </c>
      <c r="B12" s="657" t="s">
        <v>712</v>
      </c>
      <c r="C12" s="280">
        <v>1</v>
      </c>
      <c r="D12" s="321" t="s">
        <v>713</v>
      </c>
      <c r="E12" s="321" t="s">
        <v>714</v>
      </c>
      <c r="F12" s="321" t="s">
        <v>715</v>
      </c>
      <c r="G12" s="658" t="s">
        <v>716</v>
      </c>
      <c r="H12" s="280" t="s">
        <v>97</v>
      </c>
      <c r="I12" s="453" t="s">
        <v>717</v>
      </c>
      <c r="J12" s="659">
        <v>45047</v>
      </c>
      <c r="K12" s="659">
        <v>45291</v>
      </c>
      <c r="L12" s="660">
        <v>45483</v>
      </c>
      <c r="M12" s="453" t="s">
        <v>718</v>
      </c>
      <c r="N12" s="326" t="s">
        <v>719</v>
      </c>
      <c r="O12" s="285">
        <v>1</v>
      </c>
      <c r="P12" s="280" t="s">
        <v>266</v>
      </c>
      <c r="Q12" s="326" t="s">
        <v>720</v>
      </c>
      <c r="R12" s="661" t="s">
        <v>1</v>
      </c>
      <c r="S12" s="662"/>
      <c r="T12" s="662"/>
      <c r="U12" s="662"/>
      <c r="V12" s="662"/>
      <c r="W12" s="662"/>
      <c r="X12" s="662"/>
      <c r="Y12" s="662"/>
      <c r="Z12" s="662"/>
      <c r="AA12" s="662"/>
      <c r="AB12" s="662"/>
      <c r="AC12" s="662"/>
      <c r="AD12" s="662"/>
      <c r="AE12" s="662"/>
      <c r="AF12" s="662"/>
    </row>
    <row r="13" spans="1:33" s="663" customFormat="1" ht="15" x14ac:dyDescent="0.25">
      <c r="A13" s="664"/>
      <c r="B13" s="665"/>
      <c r="C13" s="665"/>
      <c r="D13" s="665"/>
      <c r="E13" s="665"/>
      <c r="F13" s="665"/>
      <c r="G13" s="665"/>
      <c r="H13" s="665"/>
      <c r="I13" s="665"/>
      <c r="J13" s="665"/>
      <c r="K13" s="665"/>
      <c r="L13" s="665"/>
      <c r="M13" s="665"/>
      <c r="N13" s="665"/>
      <c r="O13" s="665"/>
      <c r="P13" s="665"/>
      <c r="Q13" s="665"/>
      <c r="R13" s="666"/>
      <c r="S13" s="662"/>
      <c r="T13" s="662"/>
      <c r="U13" s="662"/>
      <c r="V13" s="662"/>
      <c r="W13" s="662"/>
      <c r="X13" s="662"/>
      <c r="Y13" s="662"/>
      <c r="Z13" s="662"/>
      <c r="AA13" s="662"/>
      <c r="AB13" s="662"/>
      <c r="AC13" s="662"/>
      <c r="AD13" s="662"/>
      <c r="AE13" s="662"/>
      <c r="AF13" s="662"/>
      <c r="AG13" s="662"/>
    </row>
    <row r="14" spans="1:33" s="663" customFormat="1" ht="225.75" x14ac:dyDescent="0.25">
      <c r="A14" s="656" t="s">
        <v>711</v>
      </c>
      <c r="B14" s="657" t="s">
        <v>712</v>
      </c>
      <c r="C14" s="280">
        <v>2</v>
      </c>
      <c r="D14" s="321" t="s">
        <v>721</v>
      </c>
      <c r="E14" s="321" t="s">
        <v>722</v>
      </c>
      <c r="F14" s="321" t="s">
        <v>723</v>
      </c>
      <c r="G14" s="321" t="s">
        <v>724</v>
      </c>
      <c r="H14" s="280" t="s">
        <v>97</v>
      </c>
      <c r="I14" s="453" t="s">
        <v>725</v>
      </c>
      <c r="J14" s="659">
        <v>44986</v>
      </c>
      <c r="K14" s="659">
        <v>45138</v>
      </c>
      <c r="L14" s="660">
        <v>45483</v>
      </c>
      <c r="M14" s="453" t="s">
        <v>718</v>
      </c>
      <c r="N14" s="326" t="s">
        <v>726</v>
      </c>
      <c r="O14" s="285">
        <v>1</v>
      </c>
      <c r="P14" s="280" t="s">
        <v>266</v>
      </c>
      <c r="Q14" s="326" t="s">
        <v>727</v>
      </c>
      <c r="R14" s="661" t="s">
        <v>1</v>
      </c>
      <c r="S14" s="662"/>
      <c r="T14" s="662"/>
      <c r="U14" s="662"/>
      <c r="V14" s="662"/>
      <c r="W14" s="662"/>
      <c r="X14" s="662"/>
      <c r="Y14" s="662"/>
      <c r="Z14" s="662"/>
      <c r="AA14" s="662"/>
      <c r="AB14" s="662"/>
      <c r="AC14" s="662"/>
      <c r="AD14" s="662"/>
      <c r="AE14" s="662"/>
      <c r="AF14" s="662"/>
    </row>
    <row r="15" spans="1:33" s="663" customFormat="1" ht="15" x14ac:dyDescent="0.25">
      <c r="A15" s="664"/>
      <c r="B15" s="665"/>
      <c r="C15" s="665"/>
      <c r="D15" s="665"/>
      <c r="E15" s="665"/>
      <c r="F15" s="665"/>
      <c r="G15" s="665"/>
      <c r="H15" s="665"/>
      <c r="I15" s="665"/>
      <c r="J15" s="665"/>
      <c r="K15" s="665"/>
      <c r="L15" s="665"/>
      <c r="M15" s="665"/>
      <c r="N15" s="665"/>
      <c r="O15" s="665"/>
      <c r="P15" s="665"/>
      <c r="Q15" s="665"/>
      <c r="R15" s="666"/>
      <c r="S15" s="662"/>
      <c r="T15" s="662"/>
      <c r="U15" s="662"/>
      <c r="V15" s="662"/>
      <c r="W15" s="662"/>
      <c r="X15" s="662"/>
      <c r="Y15" s="662"/>
      <c r="Z15" s="662"/>
      <c r="AA15" s="662"/>
      <c r="AB15" s="662"/>
      <c r="AC15" s="662"/>
      <c r="AD15" s="662"/>
      <c r="AE15" s="662"/>
      <c r="AF15" s="662"/>
      <c r="AG15" s="662"/>
    </row>
    <row r="16" spans="1:33" s="663" customFormat="1" ht="247.5" customHeight="1" x14ac:dyDescent="0.25">
      <c r="A16" s="656" t="s">
        <v>711</v>
      </c>
      <c r="B16" s="657" t="s">
        <v>712</v>
      </c>
      <c r="C16" s="280">
        <v>3</v>
      </c>
      <c r="D16" s="326" t="s">
        <v>728</v>
      </c>
      <c r="E16" s="326" t="s">
        <v>729</v>
      </c>
      <c r="F16" s="326" t="s">
        <v>730</v>
      </c>
      <c r="G16" s="326" t="s">
        <v>731</v>
      </c>
      <c r="H16" s="280" t="s">
        <v>97</v>
      </c>
      <c r="I16" s="453" t="s">
        <v>717</v>
      </c>
      <c r="J16" s="659">
        <v>45047</v>
      </c>
      <c r="K16" s="659">
        <v>45473</v>
      </c>
      <c r="L16" s="660">
        <v>45483</v>
      </c>
      <c r="M16" s="453" t="s">
        <v>718</v>
      </c>
      <c r="N16" s="326" t="s">
        <v>732</v>
      </c>
      <c r="O16" s="285">
        <v>0</v>
      </c>
      <c r="P16" s="280" t="s">
        <v>202</v>
      </c>
      <c r="Q16" s="667" t="s">
        <v>733</v>
      </c>
      <c r="R16" s="661" t="s">
        <v>1</v>
      </c>
      <c r="S16" s="662"/>
      <c r="T16" s="662"/>
      <c r="U16" s="662"/>
      <c r="V16" s="662"/>
      <c r="W16" s="662"/>
      <c r="X16" s="662"/>
      <c r="Y16" s="662"/>
      <c r="Z16" s="662"/>
      <c r="AA16" s="662"/>
      <c r="AB16" s="662"/>
      <c r="AC16" s="662"/>
      <c r="AD16" s="662"/>
      <c r="AE16" s="662"/>
      <c r="AF16" s="662"/>
    </row>
    <row r="17" spans="1:33" s="663" customFormat="1" ht="15" x14ac:dyDescent="0.25">
      <c r="A17" s="664"/>
      <c r="B17" s="665"/>
      <c r="C17" s="665"/>
      <c r="D17" s="665"/>
      <c r="E17" s="665"/>
      <c r="F17" s="665"/>
      <c r="G17" s="665"/>
      <c r="H17" s="665"/>
      <c r="I17" s="665"/>
      <c r="J17" s="665"/>
      <c r="K17" s="665"/>
      <c r="L17" s="665"/>
      <c r="M17" s="665"/>
      <c r="N17" s="665"/>
      <c r="O17" s="665"/>
      <c r="P17" s="665"/>
      <c r="Q17" s="665"/>
      <c r="R17" s="666"/>
      <c r="S17" s="662"/>
      <c r="T17" s="662"/>
      <c r="U17" s="662"/>
      <c r="V17" s="662"/>
      <c r="W17" s="662"/>
      <c r="X17" s="662"/>
      <c r="Y17" s="662"/>
      <c r="Z17" s="662"/>
      <c r="AA17" s="662"/>
      <c r="AB17" s="662"/>
      <c r="AC17" s="662"/>
      <c r="AD17" s="662"/>
      <c r="AE17" s="662"/>
      <c r="AF17" s="662"/>
      <c r="AG17" s="662"/>
    </row>
    <row r="18" spans="1:33" s="663" customFormat="1" ht="332.25" customHeight="1" x14ac:dyDescent="0.25">
      <c r="A18" s="656" t="s">
        <v>711</v>
      </c>
      <c r="B18" s="657" t="s">
        <v>712</v>
      </c>
      <c r="C18" s="280">
        <v>4</v>
      </c>
      <c r="D18" s="279" t="s">
        <v>734</v>
      </c>
      <c r="E18" s="301" t="s">
        <v>735</v>
      </c>
      <c r="F18" s="420" t="s">
        <v>736</v>
      </c>
      <c r="G18" s="321" t="s">
        <v>737</v>
      </c>
      <c r="H18" s="280" t="s">
        <v>97</v>
      </c>
      <c r="I18" s="453" t="s">
        <v>738</v>
      </c>
      <c r="J18" s="659">
        <v>45047</v>
      </c>
      <c r="K18" s="659">
        <v>45291</v>
      </c>
      <c r="L18" s="660">
        <v>45483</v>
      </c>
      <c r="M18" s="453" t="s">
        <v>718</v>
      </c>
      <c r="N18" s="326" t="s">
        <v>739</v>
      </c>
      <c r="O18" s="285">
        <v>1</v>
      </c>
      <c r="P18" s="280" t="s">
        <v>102</v>
      </c>
      <c r="Q18" s="326" t="s">
        <v>740</v>
      </c>
      <c r="R18" s="661" t="s">
        <v>2</v>
      </c>
      <c r="S18" s="662"/>
      <c r="T18" s="662"/>
      <c r="U18" s="662"/>
      <c r="V18" s="662"/>
      <c r="W18" s="662"/>
      <c r="X18" s="662"/>
      <c r="Y18" s="662"/>
      <c r="Z18" s="662"/>
      <c r="AA18" s="662"/>
      <c r="AB18" s="662"/>
      <c r="AC18" s="662"/>
      <c r="AD18" s="662"/>
      <c r="AE18" s="662"/>
      <c r="AF18" s="662"/>
    </row>
    <row r="19" spans="1:33" s="663" customFormat="1" ht="15" x14ac:dyDescent="0.25">
      <c r="A19" s="664"/>
      <c r="B19" s="665"/>
      <c r="C19" s="665"/>
      <c r="D19" s="665"/>
      <c r="E19" s="665"/>
      <c r="F19" s="665"/>
      <c r="G19" s="665"/>
      <c r="H19" s="665"/>
      <c r="I19" s="665"/>
      <c r="J19" s="665"/>
      <c r="K19" s="665"/>
      <c r="L19" s="665"/>
      <c r="M19" s="665"/>
      <c r="N19" s="665"/>
      <c r="O19" s="665"/>
      <c r="P19" s="665"/>
      <c r="Q19" s="665"/>
      <c r="R19" s="666"/>
      <c r="S19" s="662"/>
      <c r="T19" s="662"/>
      <c r="U19" s="662"/>
      <c r="V19" s="662"/>
      <c r="W19" s="662"/>
      <c r="X19" s="662"/>
      <c r="Y19" s="662"/>
      <c r="Z19" s="662"/>
      <c r="AA19" s="662"/>
      <c r="AB19" s="662"/>
      <c r="AC19" s="662"/>
      <c r="AD19" s="662"/>
      <c r="AE19" s="662"/>
      <c r="AF19" s="662"/>
      <c r="AG19" s="662"/>
    </row>
    <row r="20" spans="1:33" s="663" customFormat="1" ht="270.75" x14ac:dyDescent="0.25">
      <c r="A20" s="656" t="s">
        <v>711</v>
      </c>
      <c r="B20" s="657" t="s">
        <v>712</v>
      </c>
      <c r="C20" s="280">
        <v>5</v>
      </c>
      <c r="D20" s="279" t="s">
        <v>741</v>
      </c>
      <c r="E20" s="301" t="s">
        <v>742</v>
      </c>
      <c r="F20" s="301" t="s">
        <v>743</v>
      </c>
      <c r="G20" s="321" t="s">
        <v>744</v>
      </c>
      <c r="H20" s="280" t="s">
        <v>97</v>
      </c>
      <c r="I20" s="453" t="s">
        <v>745</v>
      </c>
      <c r="J20" s="659">
        <v>45047</v>
      </c>
      <c r="K20" s="659">
        <v>45291</v>
      </c>
      <c r="L20" s="660">
        <v>45483</v>
      </c>
      <c r="M20" s="453" t="s">
        <v>746</v>
      </c>
      <c r="N20" s="326" t="s">
        <v>747</v>
      </c>
      <c r="O20" s="285">
        <v>1</v>
      </c>
      <c r="P20" s="280" t="s">
        <v>102</v>
      </c>
      <c r="Q20" s="326" t="s">
        <v>748</v>
      </c>
      <c r="R20" s="661" t="s">
        <v>2</v>
      </c>
      <c r="S20" s="662"/>
      <c r="T20" s="662"/>
      <c r="U20" s="662"/>
      <c r="V20" s="662"/>
      <c r="W20" s="662"/>
      <c r="X20" s="662"/>
      <c r="Y20" s="662"/>
      <c r="Z20" s="662"/>
      <c r="AA20" s="662"/>
      <c r="AB20" s="662"/>
      <c r="AC20" s="662"/>
      <c r="AD20" s="662"/>
      <c r="AE20" s="662"/>
      <c r="AF20" s="662"/>
    </row>
    <row r="21" spans="1:33" s="663" customFormat="1" ht="15" x14ac:dyDescent="0.25">
      <c r="A21" s="664"/>
      <c r="B21" s="665"/>
      <c r="C21" s="665"/>
      <c r="D21" s="665"/>
      <c r="E21" s="665"/>
      <c r="F21" s="665"/>
      <c r="G21" s="665"/>
      <c r="H21" s="665"/>
      <c r="I21" s="665"/>
      <c r="J21" s="665"/>
      <c r="K21" s="665"/>
      <c r="L21" s="665"/>
      <c r="M21" s="665"/>
      <c r="N21" s="665"/>
      <c r="O21" s="665"/>
      <c r="P21" s="665"/>
      <c r="Q21" s="665"/>
      <c r="R21" s="666"/>
      <c r="S21" s="662"/>
      <c r="T21" s="662"/>
      <c r="U21" s="662"/>
      <c r="V21" s="662"/>
      <c r="W21" s="662"/>
      <c r="X21" s="662"/>
      <c r="Y21" s="662"/>
      <c r="Z21" s="662"/>
      <c r="AA21" s="662"/>
      <c r="AB21" s="662"/>
      <c r="AC21" s="662"/>
      <c r="AD21" s="662"/>
      <c r="AE21" s="662"/>
      <c r="AF21" s="662"/>
      <c r="AG21" s="662"/>
    </row>
    <row r="23" spans="1:33" ht="59.25" customHeight="1" x14ac:dyDescent="0.25">
      <c r="A23" s="311" t="s">
        <v>263</v>
      </c>
      <c r="B23" s="311"/>
      <c r="C23" s="304"/>
      <c r="D23" s="311" t="s">
        <v>749</v>
      </c>
      <c r="E23" s="311"/>
      <c r="F23" s="311" t="s">
        <v>750</v>
      </c>
      <c r="G23" s="311"/>
    </row>
    <row r="24" spans="1:33" ht="59.25" customHeight="1" x14ac:dyDescent="0.25">
      <c r="A24" s="312" t="s">
        <v>199</v>
      </c>
      <c r="B24" s="313">
        <f>+COUNTIF($P$6:$P$93,"ABIERTA")</f>
        <v>0</v>
      </c>
      <c r="C24" s="304"/>
      <c r="D24" s="312" t="s">
        <v>199</v>
      </c>
      <c r="E24" s="313">
        <f>+COUNTIF($P$6:$P$10,"ABIERTA")</f>
        <v>0</v>
      </c>
      <c r="F24" s="312" t="s">
        <v>199</v>
      </c>
      <c r="G24" s="313">
        <f>+COUNTIF($P$12:$P$20,"ABIERTA")</f>
        <v>0</v>
      </c>
    </row>
    <row r="25" spans="1:33" ht="59.25" customHeight="1" x14ac:dyDescent="0.25">
      <c r="A25" s="312" t="s">
        <v>102</v>
      </c>
      <c r="B25" s="313">
        <f>+COUNTIF($P$6:$P$93,"CUMPLIDA - EFECTIVA")</f>
        <v>2</v>
      </c>
      <c r="C25" s="304"/>
      <c r="D25" s="312" t="s">
        <v>102</v>
      </c>
      <c r="E25" s="313">
        <f>+COUNTIF($P$6:$P$10,"CUMPLIDA - EFECTIVA")</f>
        <v>0</v>
      </c>
      <c r="F25" s="312" t="s">
        <v>102</v>
      </c>
      <c r="G25" s="313">
        <f>+COUNTIF($P$12:$P$20,"CUMPLIDA - EFECTIVA")</f>
        <v>2</v>
      </c>
    </row>
    <row r="26" spans="1:33" ht="59.25" customHeight="1" x14ac:dyDescent="0.25">
      <c r="A26" s="312" t="s">
        <v>266</v>
      </c>
      <c r="B26" s="313">
        <f>+COUNTIF($P$6:$P$93,"CUMPLIDA - PENDIENTE EFECTIVIDAD")</f>
        <v>2</v>
      </c>
      <c r="C26" s="304"/>
      <c r="D26" s="312" t="s">
        <v>200</v>
      </c>
      <c r="E26" s="313">
        <f>+COUNTIF($P$6:$P$10,"CUMPLIDA - PENDIENTE EFECTIVIDAD")</f>
        <v>0</v>
      </c>
      <c r="F26" s="312" t="s">
        <v>200</v>
      </c>
      <c r="G26" s="313">
        <f>+COUNTIF($P$12:$P$20,"CUMPLIDA - PENDIENTE EFECTIVIDAD")</f>
        <v>2</v>
      </c>
    </row>
    <row r="27" spans="1:33" ht="59.25" customHeight="1" x14ac:dyDescent="0.25">
      <c r="A27" s="312" t="s">
        <v>267</v>
      </c>
      <c r="B27" s="313">
        <f>+COUNTIF($P$6:$P$93,"CUMPLIDA - INEFECTIVA")</f>
        <v>0</v>
      </c>
      <c r="C27" s="304"/>
      <c r="D27" s="312" t="s">
        <v>267</v>
      </c>
      <c r="E27" s="313">
        <f>+COUNTIF($P$6:$P$10,"CUMPLIDA - INEFECTIVA")</f>
        <v>0</v>
      </c>
      <c r="F27" s="312" t="s">
        <v>267</v>
      </c>
      <c r="G27" s="313">
        <f>+COUNTIF($P$12:$P$20,"CUMPLIDA - INEFECTIVA")</f>
        <v>0</v>
      </c>
    </row>
    <row r="28" spans="1:33" ht="59.25" customHeight="1" x14ac:dyDescent="0.25">
      <c r="A28" s="312" t="s">
        <v>202</v>
      </c>
      <c r="B28" s="313">
        <f>+COUNTIF($P$6:$P$93,"INCUMPLIDA - VENCIDA")</f>
        <v>1</v>
      </c>
      <c r="C28" s="304"/>
      <c r="D28" s="312" t="s">
        <v>202</v>
      </c>
      <c r="E28" s="313">
        <f>+COUNTIF($P$6:$P$10,"INCUMPLIDA - VENCIDA")</f>
        <v>0</v>
      </c>
      <c r="F28" s="312" t="s">
        <v>202</v>
      </c>
      <c r="G28" s="313">
        <f>+COUNTIF($P$12:$P$20,"INCUMPLIDA - VENCIDA")</f>
        <v>1</v>
      </c>
    </row>
    <row r="29" spans="1:33" ht="59.25" customHeight="1" x14ac:dyDescent="0.25">
      <c r="A29" s="312" t="s">
        <v>4</v>
      </c>
      <c r="B29" s="313">
        <f>+COUNTIF($P$6:$P$93,"INCALIFICABLE")</f>
        <v>0</v>
      </c>
      <c r="C29" s="304"/>
      <c r="D29" s="312" t="s">
        <v>4</v>
      </c>
      <c r="E29" s="313">
        <f>+COUNTIF($P$6:$P$10,"INCALIFICABLE")</f>
        <v>0</v>
      </c>
      <c r="F29" s="312" t="s">
        <v>4</v>
      </c>
      <c r="G29" s="313">
        <f>+COUNTIF($P$12:$P$20,"INCALIFICABLE")</f>
        <v>0</v>
      </c>
    </row>
    <row r="30" spans="1:33" ht="59.25" customHeight="1" x14ac:dyDescent="0.25">
      <c r="A30" s="312" t="s">
        <v>6</v>
      </c>
      <c r="B30" s="314">
        <f>SUM(B24:B29)</f>
        <v>5</v>
      </c>
      <c r="C30" s="304"/>
      <c r="D30" s="312" t="s">
        <v>6</v>
      </c>
      <c r="E30" s="314">
        <f>SUM(E24:E29)</f>
        <v>0</v>
      </c>
      <c r="F30" s="312" t="s">
        <v>6</v>
      </c>
      <c r="G30" s="314">
        <f>SUM(G24:G29)</f>
        <v>5</v>
      </c>
    </row>
    <row r="31" spans="1:33" ht="59.25" customHeight="1" x14ac:dyDescent="0.25">
      <c r="A31" s="304"/>
      <c r="B31" s="304"/>
      <c r="C31" s="304"/>
      <c r="D31" s="315"/>
      <c r="E31" s="315"/>
      <c r="F31" s="315"/>
      <c r="G31" s="315"/>
    </row>
    <row r="32" spans="1:33" ht="59.25" customHeight="1" x14ac:dyDescent="0.25">
      <c r="A32" s="311" t="s">
        <v>203</v>
      </c>
      <c r="B32" s="311"/>
      <c r="C32" s="304"/>
      <c r="D32" s="311" t="s">
        <v>268</v>
      </c>
      <c r="E32" s="311"/>
      <c r="F32" s="311" t="s">
        <v>268</v>
      </c>
      <c r="G32" s="311"/>
    </row>
    <row r="33" spans="1:7" ht="59.25" customHeight="1" x14ac:dyDescent="0.25">
      <c r="A33" s="317" t="s">
        <v>1</v>
      </c>
      <c r="B33" s="313">
        <f>+COUNTIF($R$6:$R$93,"ABIERTO")</f>
        <v>3</v>
      </c>
      <c r="C33" s="304"/>
      <c r="D33" s="317" t="s">
        <v>1</v>
      </c>
      <c r="E33" s="313">
        <f>+COUNTIF($R$6:$R$10,"ABIERTO")</f>
        <v>0</v>
      </c>
      <c r="F33" s="317" t="s">
        <v>1</v>
      </c>
      <c r="G33" s="313">
        <f>+COUNTIF($R$12:$R$20,"ABIERTO")</f>
        <v>3</v>
      </c>
    </row>
    <row r="34" spans="1:7" ht="59.25" customHeight="1" x14ac:dyDescent="0.25">
      <c r="A34" s="317" t="s">
        <v>2</v>
      </c>
      <c r="B34" s="313">
        <f>+COUNTIF($R$6:$R68,"CERRADO")</f>
        <v>2</v>
      </c>
      <c r="C34" s="304"/>
      <c r="D34" s="317" t="s">
        <v>2</v>
      </c>
      <c r="E34" s="313">
        <f>+COUNTIF($R$6:$R$10,"CERRADO")</f>
        <v>0</v>
      </c>
      <c r="F34" s="317" t="s">
        <v>2</v>
      </c>
      <c r="G34" s="313">
        <f>+COUNTIF($R$12:$R$20,"CERRADO")</f>
        <v>2</v>
      </c>
    </row>
  </sheetData>
  <mergeCells count="34">
    <mergeCell ref="A23:B23"/>
    <mergeCell ref="D23:E23"/>
    <mergeCell ref="F23:G23"/>
    <mergeCell ref="A32:B32"/>
    <mergeCell ref="D32:E32"/>
    <mergeCell ref="F32:G32"/>
    <mergeCell ref="A11:R11"/>
    <mergeCell ref="A13:R13"/>
    <mergeCell ref="A15:R15"/>
    <mergeCell ref="A17:R17"/>
    <mergeCell ref="A19:R19"/>
    <mergeCell ref="A21:R21"/>
    <mergeCell ref="G9:G10"/>
    <mergeCell ref="H9:H10"/>
    <mergeCell ref="I9:I10"/>
    <mergeCell ref="J9:J10"/>
    <mergeCell ref="K9:K10"/>
    <mergeCell ref="L9:R9"/>
    <mergeCell ref="A9:A10"/>
    <mergeCell ref="B9:B10"/>
    <mergeCell ref="C9:C10"/>
    <mergeCell ref="D9:D10"/>
    <mergeCell ref="E9:E10"/>
    <mergeCell ref="F9:F10"/>
    <mergeCell ref="A1:H3"/>
    <mergeCell ref="A7:D7"/>
    <mergeCell ref="E7:O7"/>
    <mergeCell ref="P7:R7"/>
    <mergeCell ref="A8:B8"/>
    <mergeCell ref="C8:D8"/>
    <mergeCell ref="E8:I8"/>
    <mergeCell ref="J8:M8"/>
    <mergeCell ref="N8:O8"/>
    <mergeCell ref="P8:R8"/>
  </mergeCells>
  <dataValidations count="4">
    <dataValidation type="list" allowBlank="1" showInputMessage="1" showErrorMessage="1" sqref="H22:H1048576">
      <formula1>#REF!</formula1>
    </dataValidation>
    <dataValidation type="list" allowBlank="1" showInputMessage="1" showErrorMessage="1" sqref="H12 H14 H16 H18 H20">
      <formula1>$AE$2:$AE$4</formula1>
    </dataValidation>
    <dataValidation type="list" allowBlank="1" showInputMessage="1" showErrorMessage="1" sqref="P12 P14 P16 P18 P20">
      <formula1>$Q$1:$Q$6</formula1>
    </dataValidation>
    <dataValidation type="list" allowBlank="1" showInputMessage="1" showErrorMessage="1" sqref="R12 R14 R16 R18 R20">
      <formula1>$R$1:$R$4</formula1>
    </dataValidation>
  </dataValidations>
  <pageMargins left="0.7" right="0.7" top="0.75" bottom="0.75"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3" operator="containsText" id="{96B9C893-AE64-4E99-87A0-D8DA8CD3C95A}">
            <xm:f>NOT(ISERROR(SEARCH($A$29,P1)))</xm:f>
            <xm:f>$A$29</xm:f>
            <x14:dxf>
              <fill>
                <patternFill>
                  <bgColor rgb="FFFF0000"/>
                </patternFill>
              </fill>
            </x14:dxf>
          </x14:cfRule>
          <x14:cfRule type="containsText" priority="4" operator="containsText" id="{1D2F6FA6-1F1A-4498-973C-3786022990A1}">
            <xm:f>NOT(ISERROR(SEARCH($A$28,P1)))</xm:f>
            <xm:f>$A$28</xm:f>
            <x14:dxf>
              <fill>
                <patternFill>
                  <bgColor rgb="FFFF0000"/>
                </patternFill>
              </fill>
            </x14:dxf>
          </x14:cfRule>
          <x14:cfRule type="containsText" priority="5" operator="containsText" id="{F4506ED4-25B5-445D-A849-E977266C3266}">
            <xm:f>NOT(ISERROR(SEARCH($A$27,P1)))</xm:f>
            <xm:f>$A$27</xm:f>
            <x14:dxf>
              <fill>
                <patternFill>
                  <bgColor rgb="FFFFC000"/>
                </patternFill>
              </fill>
            </x14:dxf>
          </x14:cfRule>
          <x14:cfRule type="containsText" priority="6" operator="containsText" id="{770067F7-59B6-402F-A73D-8632DA6E1E85}">
            <xm:f>NOT(ISERROR(SEARCH($A$26,P1)))</xm:f>
            <xm:f>$A$26</xm:f>
            <x14:dxf>
              <fill>
                <patternFill>
                  <bgColor theme="8" tint="0.59996337778862885"/>
                </patternFill>
              </fill>
            </x14:dxf>
          </x14:cfRule>
          <x14:cfRule type="containsText" priority="7" operator="containsText" id="{95ED49C7-9C17-4805-8B11-3920C9F37F0B}">
            <xm:f>NOT(ISERROR(SEARCH($A$25,P1)))</xm:f>
            <xm:f>$A$25</xm:f>
            <x14:dxf>
              <fill>
                <patternFill>
                  <bgColor theme="9" tint="0.39994506668294322"/>
                </patternFill>
              </fill>
            </x14:dxf>
          </x14:cfRule>
          <x14:cfRule type="containsText" priority="8" operator="containsText" id="{69F62E81-6521-4997-A934-8E0C1AEB5135}">
            <xm:f>NOT(ISERROR(SEARCH($A$24,P1)))</xm:f>
            <xm:f>$A$24</xm:f>
            <x14:dxf>
              <fill>
                <patternFill>
                  <bgColor theme="0"/>
                </patternFill>
              </fill>
            </x14:dxf>
          </x14:cfRule>
          <xm:sqref>P1:P1048576</xm:sqref>
        </x14:conditionalFormatting>
        <x14:conditionalFormatting xmlns:xm="http://schemas.microsoft.com/office/excel/2006/main">
          <x14:cfRule type="containsText" priority="1" operator="containsText" id="{63A46B96-A67E-4B9A-8E56-18AD582FB09A}">
            <xm:f>NOT(ISERROR(SEARCH($A$34,R1)))</xm:f>
            <xm:f>$A$34</xm:f>
            <x14:dxf>
              <fill>
                <patternFill>
                  <bgColor theme="9" tint="0.39994506668294322"/>
                </patternFill>
              </fill>
            </x14:dxf>
          </x14:cfRule>
          <x14:cfRule type="containsText" priority="2" operator="containsText" id="{7767F2BA-7CD2-4446-9B41-AD60EA6F4B97}">
            <xm:f>NOT(ISERROR(SEARCH($A$33,R1)))</xm:f>
            <xm:f>$A$33</xm:f>
            <x14:dxf>
              <fill>
                <patternFill>
                  <bgColor theme="0"/>
                </patternFill>
              </fill>
            </x14:dxf>
          </x14:cfRule>
          <xm:sqref>R1:R1048576</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pageSetUpPr fitToPage="1"/>
  </sheetPr>
  <dimension ref="A1:R84"/>
  <sheetViews>
    <sheetView topLeftCell="A7" zoomScale="70" zoomScaleNormal="70" workbookViewId="0">
      <selection activeCell="A42" sqref="A42:XFD42"/>
    </sheetView>
  </sheetViews>
  <sheetFormatPr baseColWidth="10" defaultColWidth="11.42578125" defaultRowHeight="59.25" customHeight="1" x14ac:dyDescent="0.25"/>
  <cols>
    <col min="1" max="1" width="19.42578125" style="236" customWidth="1"/>
    <col min="2" max="2" width="17.140625" style="236" customWidth="1"/>
    <col min="3" max="3" width="19.7109375" style="236" customWidth="1"/>
    <col min="4" max="4" width="31.42578125" style="236" customWidth="1"/>
    <col min="5" max="5" width="39.42578125" style="236" customWidth="1"/>
    <col min="6" max="6" width="58.7109375" style="236" customWidth="1"/>
    <col min="7" max="8" width="25" style="236" customWidth="1"/>
    <col min="9" max="9" width="30.42578125" style="236" customWidth="1"/>
    <col min="10" max="10" width="20.28515625" style="236" customWidth="1"/>
    <col min="11" max="11" width="15.85546875" style="236" customWidth="1"/>
    <col min="12" max="12" width="17.7109375" style="236" customWidth="1"/>
    <col min="13" max="13" width="29.85546875" style="236" customWidth="1"/>
    <col min="14" max="14" width="86.5703125" style="236" customWidth="1"/>
    <col min="15" max="15" width="31.7109375" style="481" customWidth="1"/>
    <col min="16" max="16" width="27.42578125" style="316" customWidth="1"/>
    <col min="17" max="17" width="146.5703125" style="236" customWidth="1"/>
    <col min="18" max="18" width="34.85546875" style="316" customWidth="1"/>
    <col min="19" max="16384" width="11.42578125" style="236"/>
  </cols>
  <sheetData>
    <row r="1" spans="1:18" ht="59.25" hidden="1" customHeight="1" x14ac:dyDescent="0.25">
      <c r="A1" s="469"/>
      <c r="B1" s="470"/>
      <c r="C1" s="470"/>
      <c r="D1" s="470"/>
      <c r="E1" s="470"/>
      <c r="F1" s="470"/>
      <c r="G1" s="470"/>
      <c r="H1" s="471"/>
      <c r="Q1" s="236" t="s">
        <v>199</v>
      </c>
      <c r="R1" s="316" t="s">
        <v>1</v>
      </c>
    </row>
    <row r="2" spans="1:18" ht="59.25" hidden="1" customHeight="1" x14ac:dyDescent="0.25">
      <c r="A2" s="472"/>
      <c r="B2" s="473"/>
      <c r="C2" s="473"/>
      <c r="D2" s="473"/>
      <c r="E2" s="473"/>
      <c r="F2" s="473"/>
      <c r="G2" s="473"/>
      <c r="H2" s="474"/>
      <c r="Q2" s="236" t="s">
        <v>102</v>
      </c>
      <c r="R2" s="316" t="s">
        <v>2</v>
      </c>
    </row>
    <row r="3" spans="1:18" ht="59.25" hidden="1" customHeight="1" x14ac:dyDescent="0.25">
      <c r="A3" s="472"/>
      <c r="B3" s="473"/>
      <c r="C3" s="473"/>
      <c r="D3" s="473"/>
      <c r="E3" s="473"/>
      <c r="F3" s="473"/>
      <c r="G3" s="473"/>
      <c r="H3" s="474"/>
      <c r="Q3" s="236" t="s">
        <v>202</v>
      </c>
      <c r="R3" s="316" t="s">
        <v>707</v>
      </c>
    </row>
    <row r="4" spans="1:18" ht="59.25" hidden="1" customHeight="1" x14ac:dyDescent="0.25">
      <c r="A4" s="316"/>
      <c r="B4" s="316"/>
      <c r="C4" s="316"/>
      <c r="D4" s="316"/>
      <c r="E4" s="316"/>
      <c r="F4" s="316"/>
      <c r="G4" s="316"/>
      <c r="H4" s="316"/>
      <c r="Q4" s="236" t="s">
        <v>266</v>
      </c>
      <c r="R4" s="316" t="s">
        <v>708</v>
      </c>
    </row>
    <row r="5" spans="1:18" ht="59.25" hidden="1" customHeight="1" x14ac:dyDescent="0.25">
      <c r="A5" s="316"/>
      <c r="B5" s="316"/>
      <c r="C5" s="316"/>
      <c r="D5" s="316"/>
      <c r="E5" s="316"/>
      <c r="F5" s="316"/>
      <c r="G5" s="316"/>
      <c r="H5" s="316"/>
      <c r="Q5" s="236" t="s">
        <v>201</v>
      </c>
    </row>
    <row r="6" spans="1:18" ht="59.25" hidden="1" customHeight="1" x14ac:dyDescent="0.25">
      <c r="A6" s="316"/>
      <c r="B6" s="316"/>
      <c r="C6" s="316"/>
      <c r="D6" s="316"/>
      <c r="E6" s="316"/>
      <c r="F6" s="316"/>
      <c r="G6" s="316"/>
      <c r="H6" s="316"/>
      <c r="Q6" s="236" t="s">
        <v>4</v>
      </c>
    </row>
    <row r="7" spans="1:18" s="476" customFormat="1" ht="57" customHeight="1" x14ac:dyDescent="0.25">
      <c r="A7" s="241"/>
      <c r="B7" s="241"/>
      <c r="C7" s="241"/>
      <c r="D7" s="241"/>
      <c r="E7" s="126" t="s">
        <v>66</v>
      </c>
      <c r="F7" s="127"/>
      <c r="G7" s="127"/>
      <c r="H7" s="127"/>
      <c r="I7" s="127"/>
      <c r="J7" s="127"/>
      <c r="K7" s="127"/>
      <c r="L7" s="127"/>
      <c r="M7" s="127"/>
      <c r="N7" s="127"/>
      <c r="O7" s="128"/>
      <c r="P7" s="239"/>
      <c r="Q7" s="127"/>
      <c r="R7" s="128"/>
    </row>
    <row r="8" spans="1:18" s="476" customFormat="1" ht="27.75" customHeight="1" x14ac:dyDescent="0.25">
      <c r="A8" s="237" t="s">
        <v>67</v>
      </c>
      <c r="B8" s="238"/>
      <c r="C8" s="239" t="s">
        <v>68</v>
      </c>
      <c r="D8" s="128"/>
      <c r="E8" s="237" t="s">
        <v>69</v>
      </c>
      <c r="F8" s="240"/>
      <c r="G8" s="240"/>
      <c r="H8" s="240"/>
      <c r="I8" s="238"/>
      <c r="J8" s="241">
        <v>6</v>
      </c>
      <c r="K8" s="241"/>
      <c r="L8" s="241"/>
      <c r="M8" s="241"/>
      <c r="N8" s="237" t="s">
        <v>70</v>
      </c>
      <c r="O8" s="238"/>
      <c r="P8" s="668" t="s">
        <v>71</v>
      </c>
      <c r="Q8" s="669"/>
      <c r="R8" s="670"/>
    </row>
    <row r="9" spans="1:18" ht="59.25" customHeight="1" x14ac:dyDescent="0.25">
      <c r="A9" s="671" t="s">
        <v>72</v>
      </c>
      <c r="B9" s="671" t="s">
        <v>73</v>
      </c>
      <c r="C9" s="671" t="s">
        <v>74</v>
      </c>
      <c r="D9" s="671" t="s">
        <v>75</v>
      </c>
      <c r="E9" s="671" t="s">
        <v>76</v>
      </c>
      <c r="F9" s="671" t="s">
        <v>77</v>
      </c>
      <c r="G9" s="671" t="s">
        <v>78</v>
      </c>
      <c r="H9" s="671" t="s">
        <v>79</v>
      </c>
      <c r="I9" s="671" t="s">
        <v>80</v>
      </c>
      <c r="J9" s="671" t="s">
        <v>81</v>
      </c>
      <c r="K9" s="671" t="s">
        <v>82</v>
      </c>
      <c r="L9" s="672" t="s">
        <v>83</v>
      </c>
      <c r="M9" s="672"/>
      <c r="N9" s="672"/>
      <c r="O9" s="672"/>
      <c r="P9" s="672"/>
      <c r="Q9" s="672"/>
      <c r="R9" s="672"/>
    </row>
    <row r="10" spans="1:18" ht="59.25" customHeight="1" thickBot="1" x14ac:dyDescent="0.3">
      <c r="A10" s="671"/>
      <c r="B10" s="671"/>
      <c r="C10" s="671"/>
      <c r="D10" s="671"/>
      <c r="E10" s="671"/>
      <c r="F10" s="671"/>
      <c r="G10" s="671"/>
      <c r="H10" s="671"/>
      <c r="I10" s="671"/>
      <c r="J10" s="671"/>
      <c r="K10" s="671"/>
      <c r="L10" s="673" t="s">
        <v>84</v>
      </c>
      <c r="M10" s="673" t="s">
        <v>85</v>
      </c>
      <c r="N10" s="673" t="s">
        <v>86</v>
      </c>
      <c r="O10" s="673" t="s">
        <v>751</v>
      </c>
      <c r="P10" s="673" t="s">
        <v>88</v>
      </c>
      <c r="Q10" s="673" t="s">
        <v>89</v>
      </c>
      <c r="R10" s="674" t="s">
        <v>90</v>
      </c>
    </row>
    <row r="11" spans="1:18" ht="33" customHeight="1" thickBot="1" x14ac:dyDescent="0.3">
      <c r="A11" s="251" t="s">
        <v>752</v>
      </c>
      <c r="B11" s="252"/>
      <c r="C11" s="252"/>
      <c r="D11" s="252"/>
      <c r="E11" s="252"/>
      <c r="F11" s="252"/>
      <c r="G11" s="252"/>
      <c r="H11" s="252"/>
      <c r="I11" s="252"/>
      <c r="J11" s="252"/>
      <c r="K11" s="252"/>
      <c r="L11" s="252"/>
      <c r="M11" s="252"/>
      <c r="N11" s="252"/>
      <c r="O11" s="252"/>
      <c r="P11" s="252"/>
      <c r="Q11" s="252"/>
      <c r="R11" s="253"/>
    </row>
    <row r="12" spans="1:18" s="676" customFormat="1" ht="89.25" customHeight="1" x14ac:dyDescent="0.25">
      <c r="A12" s="490" t="s">
        <v>753</v>
      </c>
      <c r="B12" s="491" t="s">
        <v>754</v>
      </c>
      <c r="C12" s="490">
        <v>1</v>
      </c>
      <c r="D12" s="441" t="s">
        <v>755</v>
      </c>
      <c r="E12" s="441" t="s">
        <v>756</v>
      </c>
      <c r="F12" s="301" t="s">
        <v>757</v>
      </c>
      <c r="G12" s="301" t="s">
        <v>758</v>
      </c>
      <c r="H12" s="308" t="s">
        <v>97</v>
      </c>
      <c r="I12" s="301" t="s">
        <v>759</v>
      </c>
      <c r="J12" s="281">
        <v>43263</v>
      </c>
      <c r="K12" s="281">
        <v>43277</v>
      </c>
      <c r="L12" s="289">
        <v>43369</v>
      </c>
      <c r="M12" s="301" t="s">
        <v>760</v>
      </c>
      <c r="N12" s="675" t="s">
        <v>761</v>
      </c>
      <c r="O12" s="291">
        <v>1</v>
      </c>
      <c r="P12" s="302" t="s">
        <v>102</v>
      </c>
      <c r="Q12" s="420" t="s">
        <v>762</v>
      </c>
      <c r="R12" s="490" t="s">
        <v>1</v>
      </c>
    </row>
    <row r="13" spans="1:18" s="676" customFormat="1" ht="294.75" customHeight="1" x14ac:dyDescent="0.25">
      <c r="A13" s="254"/>
      <c r="B13" s="255"/>
      <c r="C13" s="254"/>
      <c r="D13" s="256"/>
      <c r="E13" s="256"/>
      <c r="F13" s="300" t="s">
        <v>763</v>
      </c>
      <c r="G13" s="300" t="s">
        <v>764</v>
      </c>
      <c r="H13" s="298" t="s">
        <v>97</v>
      </c>
      <c r="I13" s="300" t="s">
        <v>759</v>
      </c>
      <c r="J13" s="677">
        <v>43282</v>
      </c>
      <c r="K13" s="677">
        <v>43312</v>
      </c>
      <c r="L13" s="678" t="s">
        <v>765</v>
      </c>
      <c r="M13" s="320" t="s">
        <v>766</v>
      </c>
      <c r="N13" s="320" t="s">
        <v>767</v>
      </c>
      <c r="O13" s="679">
        <v>1</v>
      </c>
      <c r="P13" s="299" t="s">
        <v>266</v>
      </c>
      <c r="Q13" s="680" t="s">
        <v>768</v>
      </c>
      <c r="R13" s="254"/>
    </row>
    <row r="14" spans="1:18" s="676" customFormat="1" ht="276.75" customHeight="1" x14ac:dyDescent="0.25">
      <c r="A14" s="254"/>
      <c r="B14" s="255"/>
      <c r="C14" s="254"/>
      <c r="D14" s="256"/>
      <c r="E14" s="256"/>
      <c r="F14" s="269"/>
      <c r="G14" s="269"/>
      <c r="H14" s="267"/>
      <c r="I14" s="269"/>
      <c r="J14" s="681"/>
      <c r="K14" s="681"/>
      <c r="L14" s="682"/>
      <c r="M14" s="413"/>
      <c r="N14" s="413"/>
      <c r="O14" s="683"/>
      <c r="P14" s="268"/>
      <c r="Q14" s="684"/>
      <c r="R14" s="254"/>
    </row>
    <row r="15" spans="1:18" s="676" customFormat="1" ht="165" x14ac:dyDescent="0.25">
      <c r="A15" s="254"/>
      <c r="B15" s="255"/>
      <c r="C15" s="254"/>
      <c r="D15" s="256"/>
      <c r="E15" s="269"/>
      <c r="F15" s="301" t="s">
        <v>769</v>
      </c>
      <c r="G15" s="301" t="s">
        <v>770</v>
      </c>
      <c r="H15" s="308" t="s">
        <v>122</v>
      </c>
      <c r="I15" s="301" t="s">
        <v>759</v>
      </c>
      <c r="J15" s="281">
        <v>43282</v>
      </c>
      <c r="K15" s="281">
        <v>43465</v>
      </c>
      <c r="L15" s="535">
        <v>43965</v>
      </c>
      <c r="M15" s="536" t="s">
        <v>528</v>
      </c>
      <c r="N15" s="321" t="s">
        <v>771</v>
      </c>
      <c r="O15" s="291">
        <v>1</v>
      </c>
      <c r="P15" s="302" t="s">
        <v>102</v>
      </c>
      <c r="Q15" s="420" t="s">
        <v>762</v>
      </c>
      <c r="R15" s="254"/>
    </row>
    <row r="16" spans="1:18" s="676" customFormat="1" ht="90" x14ac:dyDescent="0.25">
      <c r="A16" s="254"/>
      <c r="B16" s="255"/>
      <c r="C16" s="254"/>
      <c r="D16" s="256"/>
      <c r="E16" s="301" t="s">
        <v>772</v>
      </c>
      <c r="F16" s="301" t="s">
        <v>773</v>
      </c>
      <c r="G16" s="301" t="s">
        <v>774</v>
      </c>
      <c r="H16" s="308" t="s">
        <v>122</v>
      </c>
      <c r="I16" s="301" t="s">
        <v>759</v>
      </c>
      <c r="J16" s="281">
        <v>43282</v>
      </c>
      <c r="K16" s="281">
        <v>43373</v>
      </c>
      <c r="L16" s="289">
        <v>43369</v>
      </c>
      <c r="M16" s="301" t="s">
        <v>760</v>
      </c>
      <c r="N16" s="675" t="s">
        <v>775</v>
      </c>
      <c r="O16" s="291">
        <v>1</v>
      </c>
      <c r="P16" s="302" t="s">
        <v>102</v>
      </c>
      <c r="Q16" s="309" t="s">
        <v>776</v>
      </c>
      <c r="R16" s="254"/>
    </row>
    <row r="17" spans="1:18" s="676" customFormat="1" ht="90" x14ac:dyDescent="0.25">
      <c r="A17" s="254"/>
      <c r="B17" s="255"/>
      <c r="C17" s="254"/>
      <c r="D17" s="256"/>
      <c r="E17" s="300" t="s">
        <v>777</v>
      </c>
      <c r="F17" s="301" t="s">
        <v>778</v>
      </c>
      <c r="G17" s="301" t="s">
        <v>779</v>
      </c>
      <c r="H17" s="308" t="s">
        <v>122</v>
      </c>
      <c r="I17" s="301" t="s">
        <v>759</v>
      </c>
      <c r="J17" s="281">
        <v>43263</v>
      </c>
      <c r="K17" s="281">
        <v>43312</v>
      </c>
      <c r="L17" s="289">
        <v>43369</v>
      </c>
      <c r="M17" s="301" t="s">
        <v>760</v>
      </c>
      <c r="N17" s="301" t="s">
        <v>780</v>
      </c>
      <c r="O17" s="291">
        <v>1</v>
      </c>
      <c r="P17" s="302" t="s">
        <v>102</v>
      </c>
      <c r="Q17" s="301" t="s">
        <v>781</v>
      </c>
      <c r="R17" s="254"/>
    </row>
    <row r="18" spans="1:18" s="676" customFormat="1" ht="60.75" thickBot="1" x14ac:dyDescent="0.3">
      <c r="A18" s="513"/>
      <c r="B18" s="514"/>
      <c r="C18" s="513"/>
      <c r="D18" s="446"/>
      <c r="E18" s="446"/>
      <c r="F18" s="542" t="s">
        <v>782</v>
      </c>
      <c r="G18" s="542" t="s">
        <v>770</v>
      </c>
      <c r="H18" s="685" t="s">
        <v>122</v>
      </c>
      <c r="I18" s="542" t="s">
        <v>759</v>
      </c>
      <c r="J18" s="686">
        <v>43263</v>
      </c>
      <c r="K18" s="686">
        <v>43312</v>
      </c>
      <c r="L18" s="687">
        <v>43369</v>
      </c>
      <c r="M18" s="542" t="s">
        <v>760</v>
      </c>
      <c r="N18" s="542" t="s">
        <v>783</v>
      </c>
      <c r="O18" s="688">
        <v>1</v>
      </c>
      <c r="P18" s="305" t="s">
        <v>102</v>
      </c>
      <c r="Q18" s="542" t="s">
        <v>784</v>
      </c>
      <c r="R18" s="513"/>
    </row>
    <row r="19" spans="1:18" s="526" customFormat="1" ht="15.75" thickBot="1" x14ac:dyDescent="0.3">
      <c r="A19" s="689"/>
      <c r="B19" s="690"/>
      <c r="C19" s="690"/>
      <c r="D19" s="690"/>
      <c r="E19" s="690"/>
      <c r="F19" s="690"/>
      <c r="G19" s="690"/>
      <c r="H19" s="690"/>
      <c r="I19" s="690"/>
      <c r="J19" s="690"/>
      <c r="K19" s="690"/>
      <c r="L19" s="690"/>
      <c r="M19" s="690"/>
      <c r="N19" s="690"/>
      <c r="O19" s="690"/>
      <c r="P19" s="690"/>
      <c r="Q19" s="690"/>
      <c r="R19" s="691"/>
    </row>
    <row r="20" spans="1:18" ht="100.5" hidden="1" customHeight="1" x14ac:dyDescent="0.25">
      <c r="A20" s="490" t="s">
        <v>753</v>
      </c>
      <c r="B20" s="491" t="s">
        <v>754</v>
      </c>
      <c r="C20" s="490">
        <v>2</v>
      </c>
      <c r="D20" s="441" t="s">
        <v>785</v>
      </c>
      <c r="E20" s="441" t="s">
        <v>777</v>
      </c>
      <c r="F20" s="258" t="s">
        <v>786</v>
      </c>
      <c r="G20" s="258" t="s">
        <v>787</v>
      </c>
      <c r="H20" s="692" t="s">
        <v>97</v>
      </c>
      <c r="I20" s="258" t="s">
        <v>759</v>
      </c>
      <c r="J20" s="431">
        <v>43264</v>
      </c>
      <c r="K20" s="431">
        <v>43311</v>
      </c>
      <c r="L20" s="448">
        <v>43369</v>
      </c>
      <c r="M20" s="258" t="s">
        <v>760</v>
      </c>
      <c r="N20" s="258" t="s">
        <v>788</v>
      </c>
      <c r="O20" s="693">
        <v>1</v>
      </c>
      <c r="P20" s="259" t="s">
        <v>102</v>
      </c>
      <c r="Q20" s="258" t="s">
        <v>776</v>
      </c>
      <c r="R20" s="490" t="s">
        <v>2</v>
      </c>
    </row>
    <row r="21" spans="1:18" ht="150" hidden="1" customHeight="1" x14ac:dyDescent="0.25">
      <c r="A21" s="254"/>
      <c r="B21" s="255"/>
      <c r="C21" s="254"/>
      <c r="D21" s="256"/>
      <c r="E21" s="256"/>
      <c r="F21" s="301" t="s">
        <v>789</v>
      </c>
      <c r="G21" s="301" t="s">
        <v>779</v>
      </c>
      <c r="H21" s="308" t="s">
        <v>122</v>
      </c>
      <c r="I21" s="301" t="s">
        <v>759</v>
      </c>
      <c r="J21" s="404">
        <v>43263</v>
      </c>
      <c r="K21" s="404">
        <v>43312</v>
      </c>
      <c r="L21" s="289">
        <v>43322</v>
      </c>
      <c r="M21" s="301" t="s">
        <v>760</v>
      </c>
      <c r="N21" s="301" t="s">
        <v>790</v>
      </c>
      <c r="O21" s="291">
        <v>1</v>
      </c>
      <c r="P21" s="302" t="s">
        <v>102</v>
      </c>
      <c r="Q21" s="309" t="s">
        <v>776</v>
      </c>
      <c r="R21" s="254"/>
    </row>
    <row r="22" spans="1:18" ht="93.75" hidden="1" customHeight="1" x14ac:dyDescent="0.25">
      <c r="A22" s="254"/>
      <c r="B22" s="255"/>
      <c r="C22" s="254"/>
      <c r="D22" s="256"/>
      <c r="E22" s="269"/>
      <c r="F22" s="301" t="s">
        <v>791</v>
      </c>
      <c r="G22" s="301" t="s">
        <v>792</v>
      </c>
      <c r="H22" s="308" t="s">
        <v>122</v>
      </c>
      <c r="I22" s="301" t="s">
        <v>759</v>
      </c>
      <c r="J22" s="404">
        <v>43263</v>
      </c>
      <c r="K22" s="404">
        <v>43312</v>
      </c>
      <c r="L22" s="289">
        <v>43322</v>
      </c>
      <c r="M22" s="301" t="s">
        <v>760</v>
      </c>
      <c r="N22" s="301" t="s">
        <v>793</v>
      </c>
      <c r="O22" s="291">
        <v>1</v>
      </c>
      <c r="P22" s="302" t="s">
        <v>102</v>
      </c>
      <c r="Q22" s="309" t="s">
        <v>784</v>
      </c>
      <c r="R22" s="254"/>
    </row>
    <row r="23" spans="1:18" ht="93.75" hidden="1" customHeight="1" thickBot="1" x14ac:dyDescent="0.3">
      <c r="A23" s="513"/>
      <c r="B23" s="514"/>
      <c r="C23" s="513"/>
      <c r="D23" s="446"/>
      <c r="E23" s="301" t="s">
        <v>794</v>
      </c>
      <c r="F23" s="301" t="s">
        <v>795</v>
      </c>
      <c r="G23" s="301" t="s">
        <v>796</v>
      </c>
      <c r="H23" s="308" t="s">
        <v>97</v>
      </c>
      <c r="I23" s="301" t="s">
        <v>759</v>
      </c>
      <c r="J23" s="404">
        <v>43264</v>
      </c>
      <c r="K23" s="404">
        <v>43277</v>
      </c>
      <c r="L23" s="289">
        <v>43322</v>
      </c>
      <c r="M23" s="301" t="s">
        <v>528</v>
      </c>
      <c r="N23" s="301" t="s">
        <v>797</v>
      </c>
      <c r="O23" s="291">
        <v>1</v>
      </c>
      <c r="P23" s="302" t="s">
        <v>102</v>
      </c>
      <c r="Q23" s="309" t="s">
        <v>784</v>
      </c>
      <c r="R23" s="513"/>
    </row>
    <row r="24" spans="1:18" s="526" customFormat="1" ht="15.75" thickBot="1" x14ac:dyDescent="0.3">
      <c r="A24" s="689"/>
      <c r="B24" s="690"/>
      <c r="C24" s="690"/>
      <c r="D24" s="690"/>
      <c r="E24" s="690"/>
      <c r="F24" s="690"/>
      <c r="G24" s="690"/>
      <c r="H24" s="690"/>
      <c r="I24" s="690"/>
      <c r="J24" s="690"/>
      <c r="K24" s="690"/>
      <c r="L24" s="690"/>
      <c r="M24" s="690"/>
      <c r="N24" s="690"/>
      <c r="O24" s="690"/>
      <c r="P24" s="690"/>
      <c r="Q24" s="690"/>
      <c r="R24" s="691"/>
    </row>
    <row r="25" spans="1:18" ht="150.75" hidden="1" thickBot="1" x14ac:dyDescent="0.3">
      <c r="A25" s="490" t="s">
        <v>753</v>
      </c>
      <c r="B25" s="441" t="s">
        <v>754</v>
      </c>
      <c r="C25" s="490">
        <v>3</v>
      </c>
      <c r="D25" s="441" t="s">
        <v>798</v>
      </c>
      <c r="E25" s="441" t="s">
        <v>799</v>
      </c>
      <c r="F25" s="326" t="s">
        <v>800</v>
      </c>
      <c r="G25" s="326" t="s">
        <v>801</v>
      </c>
      <c r="H25" s="308" t="s">
        <v>97</v>
      </c>
      <c r="I25" s="326" t="s">
        <v>802</v>
      </c>
      <c r="J25" s="404">
        <v>43291</v>
      </c>
      <c r="K25" s="404">
        <v>43465</v>
      </c>
      <c r="L25" s="289">
        <v>43679</v>
      </c>
      <c r="M25" s="288" t="s">
        <v>523</v>
      </c>
      <c r="N25" s="326" t="s">
        <v>803</v>
      </c>
      <c r="O25" s="291">
        <v>1</v>
      </c>
      <c r="P25" s="302" t="s">
        <v>102</v>
      </c>
      <c r="Q25" s="301" t="s">
        <v>804</v>
      </c>
      <c r="R25" s="490" t="s">
        <v>2</v>
      </c>
    </row>
    <row r="26" spans="1:18" ht="150.75" hidden="1" thickBot="1" x14ac:dyDescent="0.3">
      <c r="A26" s="513"/>
      <c r="B26" s="446"/>
      <c r="C26" s="513"/>
      <c r="D26" s="446"/>
      <c r="E26" s="446"/>
      <c r="F26" s="326" t="s">
        <v>805</v>
      </c>
      <c r="G26" s="326" t="s">
        <v>806</v>
      </c>
      <c r="H26" s="308" t="s">
        <v>122</v>
      </c>
      <c r="I26" s="326" t="s">
        <v>802</v>
      </c>
      <c r="J26" s="404">
        <v>43296</v>
      </c>
      <c r="K26" s="404">
        <v>43496</v>
      </c>
      <c r="L26" s="289">
        <v>43679</v>
      </c>
      <c r="M26" s="288" t="s">
        <v>523</v>
      </c>
      <c r="N26" s="326" t="s">
        <v>807</v>
      </c>
      <c r="O26" s="291">
        <v>1</v>
      </c>
      <c r="P26" s="302" t="s">
        <v>102</v>
      </c>
      <c r="Q26" s="301" t="s">
        <v>804</v>
      </c>
      <c r="R26" s="513"/>
    </row>
    <row r="27" spans="1:18" s="526" customFormat="1" ht="15.75" thickBot="1" x14ac:dyDescent="0.3">
      <c r="A27" s="689"/>
      <c r="B27" s="690"/>
      <c r="C27" s="690"/>
      <c r="D27" s="690"/>
      <c r="E27" s="690"/>
      <c r="F27" s="690"/>
      <c r="G27" s="690"/>
      <c r="H27" s="690"/>
      <c r="I27" s="690"/>
      <c r="J27" s="690"/>
      <c r="K27" s="690"/>
      <c r="L27" s="690"/>
      <c r="M27" s="690"/>
      <c r="N27" s="690"/>
      <c r="O27" s="690"/>
      <c r="P27" s="690"/>
      <c r="Q27" s="690"/>
      <c r="R27" s="691"/>
    </row>
    <row r="28" spans="1:18" ht="135.75" hidden="1" thickBot="1" x14ac:dyDescent="0.3">
      <c r="A28" s="490" t="s">
        <v>753</v>
      </c>
      <c r="B28" s="491" t="s">
        <v>754</v>
      </c>
      <c r="C28" s="490">
        <v>4</v>
      </c>
      <c r="D28" s="441" t="s">
        <v>808</v>
      </c>
      <c r="E28" s="441" t="s">
        <v>809</v>
      </c>
      <c r="F28" s="402" t="s">
        <v>810</v>
      </c>
      <c r="G28" s="402" t="s">
        <v>811</v>
      </c>
      <c r="H28" s="308" t="s">
        <v>97</v>
      </c>
      <c r="I28" s="402" t="s">
        <v>812</v>
      </c>
      <c r="J28" s="281">
        <v>43282</v>
      </c>
      <c r="K28" s="281">
        <v>43434</v>
      </c>
      <c r="L28" s="437">
        <v>43679</v>
      </c>
      <c r="M28" s="540" t="s">
        <v>523</v>
      </c>
      <c r="N28" s="420" t="s">
        <v>813</v>
      </c>
      <c r="O28" s="291">
        <v>1</v>
      </c>
      <c r="P28" s="302" t="s">
        <v>102</v>
      </c>
      <c r="Q28" s="540" t="s">
        <v>784</v>
      </c>
      <c r="R28" s="490" t="s">
        <v>2</v>
      </c>
    </row>
    <row r="29" spans="1:18" ht="105.75" hidden="1" thickBot="1" x14ac:dyDescent="0.3">
      <c r="A29" s="254"/>
      <c r="B29" s="255"/>
      <c r="C29" s="254"/>
      <c r="D29" s="256"/>
      <c r="E29" s="256"/>
      <c r="F29" s="402" t="s">
        <v>814</v>
      </c>
      <c r="G29" s="402" t="s">
        <v>815</v>
      </c>
      <c r="H29" s="308" t="s">
        <v>122</v>
      </c>
      <c r="I29" s="402" t="s">
        <v>812</v>
      </c>
      <c r="J29" s="281">
        <v>43282</v>
      </c>
      <c r="K29" s="281">
        <v>43311</v>
      </c>
      <c r="L29" s="289">
        <v>43369</v>
      </c>
      <c r="M29" s="301" t="s">
        <v>760</v>
      </c>
      <c r="N29" s="301" t="s">
        <v>816</v>
      </c>
      <c r="O29" s="291">
        <v>1</v>
      </c>
      <c r="P29" s="302" t="s">
        <v>102</v>
      </c>
      <c r="Q29" s="301" t="s">
        <v>784</v>
      </c>
      <c r="R29" s="254"/>
    </row>
    <row r="30" spans="1:18" ht="330.75" hidden="1" thickBot="1" x14ac:dyDescent="0.3">
      <c r="A30" s="254"/>
      <c r="B30" s="255"/>
      <c r="C30" s="254"/>
      <c r="D30" s="256"/>
      <c r="E30" s="256"/>
      <c r="F30" s="402" t="s">
        <v>817</v>
      </c>
      <c r="G30" s="402" t="s">
        <v>818</v>
      </c>
      <c r="H30" s="308" t="s">
        <v>122</v>
      </c>
      <c r="I30" s="402" t="s">
        <v>812</v>
      </c>
      <c r="J30" s="281">
        <v>43374</v>
      </c>
      <c r="K30" s="281">
        <v>43465</v>
      </c>
      <c r="L30" s="437">
        <v>44015</v>
      </c>
      <c r="M30" s="536" t="s">
        <v>528</v>
      </c>
      <c r="N30" s="321" t="s">
        <v>819</v>
      </c>
      <c r="O30" s="291">
        <v>1</v>
      </c>
      <c r="P30" s="302" t="s">
        <v>102</v>
      </c>
      <c r="Q30" s="420" t="s">
        <v>820</v>
      </c>
      <c r="R30" s="254"/>
    </row>
    <row r="31" spans="1:18" ht="75.75" hidden="1" thickBot="1" x14ac:dyDescent="0.3">
      <c r="A31" s="254"/>
      <c r="B31" s="255"/>
      <c r="C31" s="254"/>
      <c r="D31" s="256"/>
      <c r="E31" s="269"/>
      <c r="F31" s="402" t="s">
        <v>821</v>
      </c>
      <c r="G31" s="402" t="s">
        <v>822</v>
      </c>
      <c r="H31" s="308" t="s">
        <v>122</v>
      </c>
      <c r="I31" s="402" t="s">
        <v>812</v>
      </c>
      <c r="J31" s="281">
        <v>43466</v>
      </c>
      <c r="K31" s="281">
        <v>43555</v>
      </c>
      <c r="L31" s="437">
        <v>43679</v>
      </c>
      <c r="M31" s="540" t="s">
        <v>523</v>
      </c>
      <c r="N31" s="540" t="s">
        <v>823</v>
      </c>
      <c r="O31" s="291">
        <v>1</v>
      </c>
      <c r="P31" s="302" t="s">
        <v>102</v>
      </c>
      <c r="Q31" s="540" t="s">
        <v>784</v>
      </c>
      <c r="R31" s="254"/>
    </row>
    <row r="32" spans="1:18" ht="120.75" hidden="1" thickBot="1" x14ac:dyDescent="0.3">
      <c r="A32" s="513"/>
      <c r="B32" s="514"/>
      <c r="C32" s="513"/>
      <c r="D32" s="446"/>
      <c r="E32" s="301" t="s">
        <v>824</v>
      </c>
      <c r="F32" s="402" t="s">
        <v>825</v>
      </c>
      <c r="G32" s="402" t="s">
        <v>826</v>
      </c>
      <c r="H32" s="308" t="s">
        <v>97</v>
      </c>
      <c r="I32" s="402" t="s">
        <v>812</v>
      </c>
      <c r="J32" s="281">
        <v>43313</v>
      </c>
      <c r="K32" s="281">
        <v>43343</v>
      </c>
      <c r="L32" s="289">
        <v>43369</v>
      </c>
      <c r="M32" s="301" t="s">
        <v>760</v>
      </c>
      <c r="N32" s="301" t="s">
        <v>827</v>
      </c>
      <c r="O32" s="291">
        <v>1</v>
      </c>
      <c r="P32" s="302" t="s">
        <v>102</v>
      </c>
      <c r="Q32" s="301" t="s">
        <v>784</v>
      </c>
      <c r="R32" s="513"/>
    </row>
    <row r="33" spans="1:18" s="526" customFormat="1" ht="15.75" thickBot="1" x14ac:dyDescent="0.3">
      <c r="A33" s="689"/>
      <c r="B33" s="690"/>
      <c r="C33" s="690"/>
      <c r="D33" s="690"/>
      <c r="E33" s="690"/>
      <c r="F33" s="690"/>
      <c r="G33" s="690"/>
      <c r="H33" s="690"/>
      <c r="I33" s="690"/>
      <c r="J33" s="690"/>
      <c r="K33" s="690"/>
      <c r="L33" s="690"/>
      <c r="M33" s="690"/>
      <c r="N33" s="690"/>
      <c r="O33" s="690"/>
      <c r="P33" s="690"/>
      <c r="Q33" s="690"/>
      <c r="R33" s="691"/>
    </row>
    <row r="34" spans="1:18" ht="165.75" hidden="1" thickBot="1" x14ac:dyDescent="0.3">
      <c r="A34" s="491" t="s">
        <v>753</v>
      </c>
      <c r="B34" s="491" t="s">
        <v>754</v>
      </c>
      <c r="C34" s="490">
        <v>5</v>
      </c>
      <c r="D34" s="441" t="s">
        <v>828</v>
      </c>
      <c r="E34" s="491" t="s">
        <v>829</v>
      </c>
      <c r="F34" s="301" t="s">
        <v>830</v>
      </c>
      <c r="G34" s="301" t="s">
        <v>831</v>
      </c>
      <c r="H34" s="308" t="s">
        <v>122</v>
      </c>
      <c r="I34" s="301" t="s">
        <v>832</v>
      </c>
      <c r="J34" s="404">
        <v>43276</v>
      </c>
      <c r="K34" s="404">
        <v>43465</v>
      </c>
      <c r="L34" s="437">
        <v>43679</v>
      </c>
      <c r="M34" s="540" t="s">
        <v>523</v>
      </c>
      <c r="N34" s="321" t="s">
        <v>833</v>
      </c>
      <c r="O34" s="291">
        <v>1</v>
      </c>
      <c r="P34" s="302" t="s">
        <v>102</v>
      </c>
      <c r="Q34" s="420" t="s">
        <v>784</v>
      </c>
      <c r="R34" s="490" t="s">
        <v>2</v>
      </c>
    </row>
    <row r="35" spans="1:18" ht="150.75" hidden="1" thickBot="1" x14ac:dyDescent="0.3">
      <c r="A35" s="255"/>
      <c r="B35" s="255"/>
      <c r="C35" s="254"/>
      <c r="D35" s="256"/>
      <c r="E35" s="255"/>
      <c r="F35" s="300" t="s">
        <v>834</v>
      </c>
      <c r="G35" s="300" t="s">
        <v>835</v>
      </c>
      <c r="H35" s="298" t="s">
        <v>97</v>
      </c>
      <c r="I35" s="299" t="s">
        <v>832</v>
      </c>
      <c r="J35" s="677">
        <v>43277</v>
      </c>
      <c r="K35" s="677">
        <v>43287</v>
      </c>
      <c r="L35" s="687">
        <v>43413</v>
      </c>
      <c r="M35" s="301" t="s">
        <v>760</v>
      </c>
      <c r="N35" s="301" t="s">
        <v>836</v>
      </c>
      <c r="O35" s="291">
        <v>1</v>
      </c>
      <c r="P35" s="298" t="s">
        <v>102</v>
      </c>
      <c r="Q35" s="301" t="s">
        <v>837</v>
      </c>
      <c r="R35" s="254"/>
    </row>
    <row r="36" spans="1:18" ht="105.75" hidden="1" thickBot="1" x14ac:dyDescent="0.3">
      <c r="A36" s="255"/>
      <c r="B36" s="255"/>
      <c r="C36" s="254"/>
      <c r="D36" s="256"/>
      <c r="E36" s="268"/>
      <c r="F36" s="269"/>
      <c r="G36" s="269"/>
      <c r="H36" s="267"/>
      <c r="I36" s="268"/>
      <c r="J36" s="681"/>
      <c r="K36" s="681"/>
      <c r="L36" s="289">
        <v>43679</v>
      </c>
      <c r="M36" s="301" t="s">
        <v>523</v>
      </c>
      <c r="N36" s="301" t="s">
        <v>838</v>
      </c>
      <c r="O36" s="291">
        <v>1</v>
      </c>
      <c r="P36" s="267"/>
      <c r="Q36" s="301" t="s">
        <v>839</v>
      </c>
      <c r="R36" s="254"/>
    </row>
    <row r="37" spans="1:18" ht="150.75" hidden="1" thickBot="1" x14ac:dyDescent="0.3">
      <c r="A37" s="255"/>
      <c r="B37" s="255"/>
      <c r="C37" s="254"/>
      <c r="D37" s="256"/>
      <c r="E37" s="301" t="s">
        <v>829</v>
      </c>
      <c r="F37" s="301" t="s">
        <v>840</v>
      </c>
      <c r="G37" s="301" t="s">
        <v>841</v>
      </c>
      <c r="H37" s="308" t="s">
        <v>122</v>
      </c>
      <c r="I37" s="301" t="s">
        <v>832</v>
      </c>
      <c r="J37" s="404">
        <v>43277</v>
      </c>
      <c r="K37" s="404">
        <v>43465</v>
      </c>
      <c r="L37" s="289">
        <v>43369</v>
      </c>
      <c r="M37" s="301" t="s">
        <v>760</v>
      </c>
      <c r="N37" s="301" t="s">
        <v>842</v>
      </c>
      <c r="O37" s="291">
        <v>1</v>
      </c>
      <c r="P37" s="302" t="s">
        <v>102</v>
      </c>
      <c r="Q37" s="309" t="s">
        <v>784</v>
      </c>
      <c r="R37" s="254"/>
    </row>
    <row r="38" spans="1:18" ht="90.75" hidden="1" customHeight="1" thickBot="1" x14ac:dyDescent="0.3">
      <c r="A38" s="514"/>
      <c r="B38" s="514"/>
      <c r="C38" s="513"/>
      <c r="D38" s="446"/>
      <c r="E38" s="301" t="s">
        <v>843</v>
      </c>
      <c r="F38" s="301" t="s">
        <v>844</v>
      </c>
      <c r="G38" s="301" t="s">
        <v>845</v>
      </c>
      <c r="H38" s="308" t="s">
        <v>122</v>
      </c>
      <c r="I38" s="301" t="s">
        <v>832</v>
      </c>
      <c r="J38" s="404">
        <v>43276</v>
      </c>
      <c r="K38" s="404">
        <v>43465</v>
      </c>
      <c r="L38" s="289">
        <v>43369</v>
      </c>
      <c r="M38" s="301" t="s">
        <v>760</v>
      </c>
      <c r="N38" s="288" t="s">
        <v>846</v>
      </c>
      <c r="O38" s="291">
        <v>1</v>
      </c>
      <c r="P38" s="302" t="s">
        <v>102</v>
      </c>
      <c r="Q38" s="309" t="s">
        <v>784</v>
      </c>
      <c r="R38" s="513"/>
    </row>
    <row r="39" spans="1:18" s="526" customFormat="1" ht="15.75" thickBot="1" x14ac:dyDescent="0.3">
      <c r="A39" s="689"/>
      <c r="B39" s="690"/>
      <c r="C39" s="690"/>
      <c r="D39" s="690"/>
      <c r="E39" s="690"/>
      <c r="F39" s="690"/>
      <c r="G39" s="690"/>
      <c r="H39" s="690"/>
      <c r="I39" s="690"/>
      <c r="J39" s="690"/>
      <c r="K39" s="690"/>
      <c r="L39" s="690"/>
      <c r="M39" s="690"/>
      <c r="N39" s="690"/>
      <c r="O39" s="690"/>
      <c r="P39" s="690"/>
      <c r="Q39" s="690"/>
      <c r="R39" s="691"/>
    </row>
    <row r="40" spans="1:18" ht="75.75" hidden="1" thickBot="1" x14ac:dyDescent="0.3">
      <c r="A40" s="491" t="s">
        <v>753</v>
      </c>
      <c r="B40" s="491" t="s">
        <v>754</v>
      </c>
      <c r="C40" s="491">
        <v>6</v>
      </c>
      <c r="D40" s="441" t="s">
        <v>847</v>
      </c>
      <c r="E40" s="694" t="s">
        <v>848</v>
      </c>
      <c r="F40" s="402" t="s">
        <v>849</v>
      </c>
      <c r="G40" s="402" t="s">
        <v>850</v>
      </c>
      <c r="H40" s="308" t="s">
        <v>97</v>
      </c>
      <c r="I40" s="402" t="s">
        <v>851</v>
      </c>
      <c r="J40" s="281">
        <v>43307</v>
      </c>
      <c r="K40" s="281">
        <v>43465</v>
      </c>
      <c r="L40" s="289">
        <v>43369</v>
      </c>
      <c r="M40" s="301" t="s">
        <v>760</v>
      </c>
      <c r="N40" s="288" t="s">
        <v>852</v>
      </c>
      <c r="O40" s="291">
        <v>1</v>
      </c>
      <c r="P40" s="302" t="s">
        <v>102</v>
      </c>
      <c r="Q40" s="309" t="s">
        <v>784</v>
      </c>
      <c r="R40" s="490" t="s">
        <v>2</v>
      </c>
    </row>
    <row r="41" spans="1:18" ht="90.75" hidden="1" thickBot="1" x14ac:dyDescent="0.3">
      <c r="A41" s="255"/>
      <c r="B41" s="255"/>
      <c r="C41" s="255"/>
      <c r="D41" s="256"/>
      <c r="E41" s="694" t="s">
        <v>853</v>
      </c>
      <c r="F41" s="402" t="s">
        <v>854</v>
      </c>
      <c r="G41" s="402" t="s">
        <v>855</v>
      </c>
      <c r="H41" s="308" t="s">
        <v>97</v>
      </c>
      <c r="I41" s="402" t="s">
        <v>856</v>
      </c>
      <c r="J41" s="281">
        <v>43307</v>
      </c>
      <c r="K41" s="281">
        <v>43465</v>
      </c>
      <c r="L41" s="437">
        <v>43679</v>
      </c>
      <c r="M41" s="540" t="s">
        <v>857</v>
      </c>
      <c r="N41" s="540" t="s">
        <v>858</v>
      </c>
      <c r="O41" s="291">
        <v>1</v>
      </c>
      <c r="P41" s="302" t="s">
        <v>102</v>
      </c>
      <c r="Q41" s="309" t="s">
        <v>784</v>
      </c>
      <c r="R41" s="254"/>
    </row>
    <row r="42" spans="1:18" ht="105.75" hidden="1" thickBot="1" x14ac:dyDescent="0.3">
      <c r="A42" s="255"/>
      <c r="B42" s="255"/>
      <c r="C42" s="255"/>
      <c r="D42" s="256"/>
      <c r="E42" s="300" t="s">
        <v>859</v>
      </c>
      <c r="F42" s="402" t="s">
        <v>860</v>
      </c>
      <c r="G42" s="402" t="s">
        <v>861</v>
      </c>
      <c r="H42" s="308" t="s">
        <v>97</v>
      </c>
      <c r="I42" s="402" t="s">
        <v>862</v>
      </c>
      <c r="J42" s="281">
        <v>43270</v>
      </c>
      <c r="K42" s="281">
        <v>43312</v>
      </c>
      <c r="L42" s="289">
        <v>43322</v>
      </c>
      <c r="M42" s="301" t="s">
        <v>528</v>
      </c>
      <c r="N42" s="301" t="s">
        <v>863</v>
      </c>
      <c r="O42" s="291">
        <v>1</v>
      </c>
      <c r="P42" s="302" t="s">
        <v>102</v>
      </c>
      <c r="Q42" s="301" t="s">
        <v>784</v>
      </c>
      <c r="R42" s="254"/>
    </row>
    <row r="43" spans="1:18" ht="345.75" hidden="1" thickBot="1" x14ac:dyDescent="0.3">
      <c r="A43" s="514"/>
      <c r="B43" s="514"/>
      <c r="C43" s="514"/>
      <c r="D43" s="446"/>
      <c r="E43" s="446"/>
      <c r="F43" s="402" t="s">
        <v>864</v>
      </c>
      <c r="G43" s="402" t="s">
        <v>865</v>
      </c>
      <c r="H43" s="308" t="s">
        <v>97</v>
      </c>
      <c r="I43" s="402" t="s">
        <v>862</v>
      </c>
      <c r="J43" s="281">
        <v>43307</v>
      </c>
      <c r="K43" s="281">
        <v>43465</v>
      </c>
      <c r="L43" s="535">
        <v>44015</v>
      </c>
      <c r="M43" s="536" t="s">
        <v>528</v>
      </c>
      <c r="N43" s="321" t="s">
        <v>866</v>
      </c>
      <c r="O43" s="291">
        <v>1</v>
      </c>
      <c r="P43" s="302" t="s">
        <v>102</v>
      </c>
      <c r="Q43" s="321" t="s">
        <v>867</v>
      </c>
      <c r="R43" s="513"/>
    </row>
    <row r="44" spans="1:18" s="526" customFormat="1" ht="15.75" thickBot="1" x14ac:dyDescent="0.3">
      <c r="A44" s="689"/>
      <c r="B44" s="690"/>
      <c r="C44" s="690"/>
      <c r="D44" s="690"/>
      <c r="E44" s="690"/>
      <c r="F44" s="690"/>
      <c r="G44" s="690"/>
      <c r="H44" s="690"/>
      <c r="I44" s="690"/>
      <c r="J44" s="690"/>
      <c r="K44" s="690"/>
      <c r="L44" s="690"/>
      <c r="M44" s="690"/>
      <c r="N44" s="690"/>
      <c r="O44" s="690"/>
      <c r="P44" s="690"/>
      <c r="Q44" s="690"/>
      <c r="R44" s="691"/>
    </row>
    <row r="45" spans="1:18" ht="60" hidden="1" x14ac:dyDescent="0.25">
      <c r="A45" s="491" t="s">
        <v>753</v>
      </c>
      <c r="B45" s="491" t="s">
        <v>754</v>
      </c>
      <c r="C45" s="491">
        <v>7</v>
      </c>
      <c r="D45" s="441" t="s">
        <v>868</v>
      </c>
      <c r="E45" s="301" t="s">
        <v>869</v>
      </c>
      <c r="F45" s="301" t="s">
        <v>870</v>
      </c>
      <c r="G45" s="301" t="s">
        <v>871</v>
      </c>
      <c r="H45" s="308" t="s">
        <v>122</v>
      </c>
      <c r="I45" s="301" t="s">
        <v>872</v>
      </c>
      <c r="J45" s="281">
        <v>43282</v>
      </c>
      <c r="K45" s="281">
        <v>43465</v>
      </c>
      <c r="L45" s="437">
        <v>43679</v>
      </c>
      <c r="M45" s="540" t="s">
        <v>523</v>
      </c>
      <c r="N45" s="540" t="s">
        <v>873</v>
      </c>
      <c r="O45" s="291">
        <v>1</v>
      </c>
      <c r="P45" s="302" t="s">
        <v>102</v>
      </c>
      <c r="Q45" s="540" t="s">
        <v>650</v>
      </c>
      <c r="R45" s="490" t="s">
        <v>2</v>
      </c>
    </row>
    <row r="46" spans="1:18" ht="60" hidden="1" customHeight="1" x14ac:dyDescent="0.25">
      <c r="A46" s="255"/>
      <c r="B46" s="255"/>
      <c r="C46" s="255"/>
      <c r="D46" s="256"/>
      <c r="E46" s="300" t="s">
        <v>874</v>
      </c>
      <c r="F46" s="301" t="s">
        <v>875</v>
      </c>
      <c r="G46" s="301" t="s">
        <v>876</v>
      </c>
      <c r="H46" s="308" t="s">
        <v>97</v>
      </c>
      <c r="I46" s="301" t="s">
        <v>877</v>
      </c>
      <c r="J46" s="281">
        <v>43282</v>
      </c>
      <c r="K46" s="281">
        <v>43615</v>
      </c>
      <c r="L46" s="437">
        <v>43679</v>
      </c>
      <c r="M46" s="540" t="s">
        <v>523</v>
      </c>
      <c r="N46" s="540" t="s">
        <v>878</v>
      </c>
      <c r="O46" s="291">
        <v>1</v>
      </c>
      <c r="P46" s="302" t="s">
        <v>102</v>
      </c>
      <c r="Q46" s="540" t="s">
        <v>650</v>
      </c>
      <c r="R46" s="254"/>
    </row>
    <row r="47" spans="1:18" ht="135" hidden="1" x14ac:dyDescent="0.25">
      <c r="A47" s="255"/>
      <c r="B47" s="255"/>
      <c r="C47" s="255"/>
      <c r="D47" s="256"/>
      <c r="E47" s="256"/>
      <c r="F47" s="301" t="s">
        <v>879</v>
      </c>
      <c r="G47" s="301" t="s">
        <v>880</v>
      </c>
      <c r="H47" s="308" t="s">
        <v>122</v>
      </c>
      <c r="I47" s="301" t="s">
        <v>877</v>
      </c>
      <c r="J47" s="281">
        <v>43282</v>
      </c>
      <c r="K47" s="281">
        <v>43615</v>
      </c>
      <c r="L47" s="535">
        <v>43964</v>
      </c>
      <c r="M47" s="536" t="s">
        <v>528</v>
      </c>
      <c r="N47" s="321" t="s">
        <v>881</v>
      </c>
      <c r="O47" s="291">
        <v>1</v>
      </c>
      <c r="P47" s="302" t="s">
        <v>102</v>
      </c>
      <c r="Q47" s="540" t="s">
        <v>650</v>
      </c>
      <c r="R47" s="254"/>
    </row>
    <row r="48" spans="1:18" ht="60" hidden="1" x14ac:dyDescent="0.25">
      <c r="A48" s="268"/>
      <c r="B48" s="268"/>
      <c r="C48" s="268"/>
      <c r="D48" s="269"/>
      <c r="E48" s="269"/>
      <c r="F48" s="301" t="s">
        <v>882</v>
      </c>
      <c r="G48" s="301" t="s">
        <v>883</v>
      </c>
      <c r="H48" s="308" t="s">
        <v>97</v>
      </c>
      <c r="I48" s="301" t="s">
        <v>884</v>
      </c>
      <c r="J48" s="281">
        <v>43282</v>
      </c>
      <c r="K48" s="281">
        <v>43677</v>
      </c>
      <c r="L48" s="437">
        <v>43679</v>
      </c>
      <c r="M48" s="540" t="s">
        <v>523</v>
      </c>
      <c r="N48" s="540" t="s">
        <v>885</v>
      </c>
      <c r="O48" s="291">
        <v>1</v>
      </c>
      <c r="P48" s="302" t="s">
        <v>102</v>
      </c>
      <c r="Q48" s="540" t="s">
        <v>650</v>
      </c>
      <c r="R48" s="267"/>
    </row>
    <row r="49" spans="1:18" s="526" customFormat="1" ht="15.75" thickBot="1" x14ac:dyDescent="0.3">
      <c r="A49" s="695"/>
      <c r="B49" s="696"/>
      <c r="C49" s="696"/>
      <c r="D49" s="696"/>
      <c r="E49" s="696"/>
      <c r="F49" s="696"/>
      <c r="G49" s="696"/>
      <c r="H49" s="696"/>
      <c r="I49" s="696"/>
      <c r="J49" s="696"/>
      <c r="K49" s="696"/>
      <c r="L49" s="696"/>
      <c r="M49" s="696"/>
      <c r="N49" s="696"/>
      <c r="O49" s="696"/>
      <c r="P49" s="696"/>
      <c r="Q49" s="696"/>
      <c r="R49" s="697"/>
    </row>
    <row r="50" spans="1:18" ht="33" customHeight="1" thickBot="1" x14ac:dyDescent="0.3">
      <c r="A50" s="698" t="s">
        <v>886</v>
      </c>
      <c r="B50" s="699"/>
      <c r="C50" s="699"/>
      <c r="D50" s="699"/>
      <c r="E50" s="699"/>
      <c r="F50" s="699"/>
      <c r="G50" s="699"/>
      <c r="H50" s="699"/>
      <c r="I50" s="699"/>
      <c r="J50" s="699"/>
      <c r="K50" s="699"/>
      <c r="L50" s="700"/>
      <c r="M50" s="700"/>
      <c r="N50" s="700"/>
      <c r="O50" s="700"/>
      <c r="P50" s="700"/>
      <c r="Q50" s="700"/>
      <c r="R50" s="701"/>
    </row>
    <row r="51" spans="1:18" ht="135" customHeight="1" thickBot="1" x14ac:dyDescent="0.3">
      <c r="A51" s="308" t="s">
        <v>887</v>
      </c>
      <c r="B51" s="453" t="s">
        <v>888</v>
      </c>
      <c r="C51" s="302">
        <v>1</v>
      </c>
      <c r="D51" s="301" t="s">
        <v>889</v>
      </c>
      <c r="E51" s="301" t="s">
        <v>890</v>
      </c>
      <c r="F51" s="301" t="s">
        <v>891</v>
      </c>
      <c r="G51" s="301" t="s">
        <v>892</v>
      </c>
      <c r="H51" s="280" t="s">
        <v>893</v>
      </c>
      <c r="I51" s="453" t="s">
        <v>894</v>
      </c>
      <c r="J51" s="702">
        <v>45292</v>
      </c>
      <c r="K51" s="702">
        <v>45565</v>
      </c>
      <c r="L51" s="317"/>
      <c r="M51" s="317"/>
      <c r="N51" s="317"/>
      <c r="O51" s="302"/>
      <c r="P51" s="302" t="s">
        <v>199</v>
      </c>
      <c r="Q51" s="703" t="s">
        <v>895</v>
      </c>
      <c r="R51" s="305" t="s">
        <v>1</v>
      </c>
    </row>
    <row r="52" spans="1:18" s="526" customFormat="1" ht="15.75" thickBot="1" x14ac:dyDescent="0.3">
      <c r="A52" s="273"/>
      <c r="B52" s="274"/>
      <c r="C52" s="274"/>
      <c r="D52" s="274"/>
      <c r="E52" s="274"/>
      <c r="F52" s="274"/>
      <c r="G52" s="274"/>
      <c r="H52" s="274"/>
      <c r="I52" s="274"/>
      <c r="J52" s="274"/>
      <c r="K52" s="274"/>
      <c r="L52" s="274"/>
      <c r="M52" s="274"/>
      <c r="N52" s="274"/>
      <c r="O52" s="274"/>
      <c r="P52" s="274"/>
      <c r="Q52" s="274"/>
      <c r="R52" s="275"/>
    </row>
    <row r="53" spans="1:18" ht="120.75" thickBot="1" x14ac:dyDescent="0.3">
      <c r="A53" s="308" t="s">
        <v>887</v>
      </c>
      <c r="B53" s="453" t="s">
        <v>888</v>
      </c>
      <c r="C53" s="302">
        <v>2</v>
      </c>
      <c r="D53" s="301" t="s">
        <v>896</v>
      </c>
      <c r="E53" s="301" t="s">
        <v>897</v>
      </c>
      <c r="F53" s="301" t="s">
        <v>898</v>
      </c>
      <c r="G53" s="301" t="s">
        <v>899</v>
      </c>
      <c r="H53" s="280" t="s">
        <v>893</v>
      </c>
      <c r="I53" s="453" t="s">
        <v>900</v>
      </c>
      <c r="J53" s="702">
        <v>45262</v>
      </c>
      <c r="K53" s="702">
        <v>45565</v>
      </c>
      <c r="L53" s="317"/>
      <c r="M53" s="317"/>
      <c r="N53" s="317"/>
      <c r="O53" s="302"/>
      <c r="P53" s="302" t="s">
        <v>199</v>
      </c>
      <c r="Q53" s="703" t="s">
        <v>895</v>
      </c>
      <c r="R53" s="704" t="s">
        <v>1</v>
      </c>
    </row>
    <row r="54" spans="1:18" s="526" customFormat="1" ht="15.75" thickBot="1" x14ac:dyDescent="0.3">
      <c r="A54" s="273"/>
      <c r="B54" s="274"/>
      <c r="C54" s="274"/>
      <c r="D54" s="274"/>
      <c r="E54" s="274"/>
      <c r="F54" s="274"/>
      <c r="G54" s="274"/>
      <c r="H54" s="274"/>
      <c r="I54" s="274"/>
      <c r="J54" s="274"/>
      <c r="K54" s="274"/>
      <c r="L54" s="274"/>
      <c r="M54" s="274"/>
      <c r="N54" s="274"/>
      <c r="O54" s="274"/>
      <c r="P54" s="274"/>
      <c r="Q54" s="274"/>
      <c r="R54" s="275"/>
    </row>
    <row r="55" spans="1:18" ht="135" x14ac:dyDescent="0.25">
      <c r="A55" s="308" t="s">
        <v>887</v>
      </c>
      <c r="B55" s="453" t="s">
        <v>888</v>
      </c>
      <c r="C55" s="302">
        <v>3</v>
      </c>
      <c r="D55" s="301" t="s">
        <v>901</v>
      </c>
      <c r="E55" s="301" t="s">
        <v>902</v>
      </c>
      <c r="F55" s="301" t="s">
        <v>903</v>
      </c>
      <c r="G55" s="301" t="s">
        <v>904</v>
      </c>
      <c r="H55" s="280" t="s">
        <v>893</v>
      </c>
      <c r="I55" s="453" t="s">
        <v>905</v>
      </c>
      <c r="J55" s="702">
        <v>45231</v>
      </c>
      <c r="K55" s="705">
        <v>45473</v>
      </c>
      <c r="L55" s="317"/>
      <c r="M55" s="317"/>
      <c r="N55" s="317"/>
      <c r="O55" s="302"/>
      <c r="P55" s="302" t="s">
        <v>199</v>
      </c>
      <c r="Q55" s="703" t="s">
        <v>895</v>
      </c>
      <c r="R55" s="490" t="s">
        <v>1</v>
      </c>
    </row>
    <row r="56" spans="1:18" ht="75.75" thickBot="1" x14ac:dyDescent="0.3">
      <c r="A56" s="308" t="s">
        <v>887</v>
      </c>
      <c r="B56" s="453" t="s">
        <v>888</v>
      </c>
      <c r="C56" s="302">
        <v>3</v>
      </c>
      <c r="D56" s="301" t="s">
        <v>901</v>
      </c>
      <c r="E56" s="301" t="s">
        <v>906</v>
      </c>
      <c r="F56" s="301" t="s">
        <v>907</v>
      </c>
      <c r="G56" s="301" t="s">
        <v>908</v>
      </c>
      <c r="H56" s="280" t="s">
        <v>893</v>
      </c>
      <c r="I56" s="453" t="s">
        <v>909</v>
      </c>
      <c r="J56" s="702">
        <v>45200</v>
      </c>
      <c r="K56" s="705">
        <v>45382</v>
      </c>
      <c r="L56" s="317"/>
      <c r="M56" s="317"/>
      <c r="N56" s="317"/>
      <c r="O56" s="302"/>
      <c r="P56" s="302" t="s">
        <v>199</v>
      </c>
      <c r="Q56" s="703" t="s">
        <v>895</v>
      </c>
      <c r="R56" s="254"/>
    </row>
    <row r="57" spans="1:18" s="526" customFormat="1" ht="15.75" thickBot="1" x14ac:dyDescent="0.3">
      <c r="A57" s="273"/>
      <c r="B57" s="274"/>
      <c r="C57" s="274"/>
      <c r="D57" s="274"/>
      <c r="E57" s="274"/>
      <c r="F57" s="274"/>
      <c r="G57" s="274"/>
      <c r="H57" s="274"/>
      <c r="I57" s="274"/>
      <c r="J57" s="274"/>
      <c r="K57" s="274"/>
      <c r="L57" s="274"/>
      <c r="M57" s="274"/>
      <c r="N57" s="274"/>
      <c r="O57" s="274"/>
      <c r="P57" s="274"/>
      <c r="Q57" s="274"/>
      <c r="R57" s="275"/>
    </row>
    <row r="58" spans="1:18" ht="120" x14ac:dyDescent="0.25">
      <c r="A58" s="308" t="s">
        <v>887</v>
      </c>
      <c r="B58" s="453" t="s">
        <v>888</v>
      </c>
      <c r="C58" s="302">
        <v>4</v>
      </c>
      <c r="D58" s="301" t="s">
        <v>910</v>
      </c>
      <c r="E58" s="495" t="s">
        <v>911</v>
      </c>
      <c r="F58" s="301" t="s">
        <v>912</v>
      </c>
      <c r="G58" s="301" t="s">
        <v>913</v>
      </c>
      <c r="H58" s="280" t="s">
        <v>893</v>
      </c>
      <c r="I58" s="453" t="s">
        <v>914</v>
      </c>
      <c r="J58" s="702">
        <v>45194</v>
      </c>
      <c r="K58" s="705">
        <v>45291</v>
      </c>
      <c r="L58" s="317"/>
      <c r="M58" s="317"/>
      <c r="N58" s="317"/>
      <c r="O58" s="302"/>
      <c r="P58" s="302" t="s">
        <v>199</v>
      </c>
      <c r="Q58" s="703" t="s">
        <v>895</v>
      </c>
      <c r="R58" s="490" t="s">
        <v>1</v>
      </c>
    </row>
    <row r="59" spans="1:18" ht="105.75" thickBot="1" x14ac:dyDescent="0.3">
      <c r="A59" s="308" t="s">
        <v>887</v>
      </c>
      <c r="B59" s="453" t="s">
        <v>888</v>
      </c>
      <c r="C59" s="302">
        <v>4</v>
      </c>
      <c r="D59" s="301" t="s">
        <v>910</v>
      </c>
      <c r="E59" s="706"/>
      <c r="F59" s="301" t="s">
        <v>915</v>
      </c>
      <c r="G59" s="301" t="s">
        <v>916</v>
      </c>
      <c r="H59" s="280" t="s">
        <v>893</v>
      </c>
      <c r="I59" s="453" t="s">
        <v>914</v>
      </c>
      <c r="J59" s="702">
        <v>45194</v>
      </c>
      <c r="K59" s="705">
        <v>45291</v>
      </c>
      <c r="L59" s="317"/>
      <c r="M59" s="317"/>
      <c r="N59" s="317"/>
      <c r="O59" s="302"/>
      <c r="P59" s="302" t="s">
        <v>199</v>
      </c>
      <c r="Q59" s="703" t="s">
        <v>895</v>
      </c>
      <c r="R59" s="254"/>
    </row>
    <row r="60" spans="1:18" s="526" customFormat="1" ht="15.75" thickBot="1" x14ac:dyDescent="0.3">
      <c r="A60" s="273"/>
      <c r="B60" s="274"/>
      <c r="C60" s="274"/>
      <c r="D60" s="274"/>
      <c r="E60" s="274"/>
      <c r="F60" s="274"/>
      <c r="G60" s="274"/>
      <c r="H60" s="274"/>
      <c r="I60" s="274"/>
      <c r="J60" s="274"/>
      <c r="K60" s="274"/>
      <c r="L60" s="274"/>
      <c r="M60" s="274"/>
      <c r="N60" s="274"/>
      <c r="O60" s="274"/>
      <c r="P60" s="274"/>
      <c r="Q60" s="274"/>
      <c r="R60" s="275"/>
    </row>
    <row r="61" spans="1:18" ht="90.75" thickBot="1" x14ac:dyDescent="0.3">
      <c r="A61" s="308" t="s">
        <v>887</v>
      </c>
      <c r="B61" s="453" t="s">
        <v>888</v>
      </c>
      <c r="C61" s="302">
        <v>5</v>
      </c>
      <c r="D61" s="301" t="s">
        <v>917</v>
      </c>
      <c r="E61" s="301" t="s">
        <v>918</v>
      </c>
      <c r="F61" s="301" t="s">
        <v>919</v>
      </c>
      <c r="G61" s="301" t="s">
        <v>920</v>
      </c>
      <c r="H61" s="280" t="s">
        <v>893</v>
      </c>
      <c r="I61" s="453" t="s">
        <v>921</v>
      </c>
      <c r="J61" s="702">
        <v>45200</v>
      </c>
      <c r="K61" s="702">
        <v>45565</v>
      </c>
      <c r="L61" s="317"/>
      <c r="M61" s="317"/>
      <c r="N61" s="317"/>
      <c r="O61" s="302"/>
      <c r="P61" s="302" t="s">
        <v>199</v>
      </c>
      <c r="Q61" s="703" t="s">
        <v>895</v>
      </c>
      <c r="R61" s="305" t="s">
        <v>1</v>
      </c>
    </row>
    <row r="62" spans="1:18" s="526" customFormat="1" ht="15.75" thickBot="1" x14ac:dyDescent="0.3">
      <c r="A62" s="273"/>
      <c r="B62" s="274"/>
      <c r="C62" s="274"/>
      <c r="D62" s="274"/>
      <c r="E62" s="274"/>
      <c r="F62" s="707"/>
      <c r="G62" s="274"/>
      <c r="H62" s="274"/>
      <c r="I62" s="707"/>
      <c r="J62" s="274"/>
      <c r="K62" s="274"/>
      <c r="L62" s="274"/>
      <c r="M62" s="274"/>
      <c r="N62" s="274"/>
      <c r="O62" s="274"/>
      <c r="P62" s="274"/>
      <c r="Q62" s="274"/>
      <c r="R62" s="275"/>
    </row>
    <row r="63" spans="1:18" ht="150" x14ac:dyDescent="0.25">
      <c r="A63" s="308" t="s">
        <v>887</v>
      </c>
      <c r="B63" s="453" t="s">
        <v>888</v>
      </c>
      <c r="C63" s="302">
        <v>6</v>
      </c>
      <c r="D63" s="301" t="s">
        <v>922</v>
      </c>
      <c r="E63" s="301" t="s">
        <v>923</v>
      </c>
      <c r="F63" s="301" t="s">
        <v>924</v>
      </c>
      <c r="G63" s="301" t="s">
        <v>925</v>
      </c>
      <c r="H63" s="280" t="s">
        <v>893</v>
      </c>
      <c r="I63" s="453" t="s">
        <v>926</v>
      </c>
      <c r="J63" s="702">
        <v>45231</v>
      </c>
      <c r="K63" s="705">
        <v>45473</v>
      </c>
      <c r="L63" s="317"/>
      <c r="M63" s="317"/>
      <c r="N63" s="317"/>
      <c r="O63" s="302"/>
      <c r="P63" s="302" t="s">
        <v>199</v>
      </c>
      <c r="Q63" s="703" t="s">
        <v>895</v>
      </c>
      <c r="R63" s="490" t="s">
        <v>1</v>
      </c>
    </row>
    <row r="64" spans="1:18" ht="150.75" thickBot="1" x14ac:dyDescent="0.3">
      <c r="A64" s="308" t="s">
        <v>887</v>
      </c>
      <c r="B64" s="453" t="s">
        <v>888</v>
      </c>
      <c r="C64" s="302">
        <v>6</v>
      </c>
      <c r="D64" s="301" t="s">
        <v>922</v>
      </c>
      <c r="E64" s="301" t="s">
        <v>927</v>
      </c>
      <c r="F64" s="301" t="s">
        <v>928</v>
      </c>
      <c r="G64" s="301" t="s">
        <v>929</v>
      </c>
      <c r="H64" s="280" t="s">
        <v>893</v>
      </c>
      <c r="I64" s="453" t="s">
        <v>930</v>
      </c>
      <c r="J64" s="702">
        <v>45261</v>
      </c>
      <c r="K64" s="702">
        <v>45565</v>
      </c>
      <c r="L64" s="317"/>
      <c r="M64" s="317"/>
      <c r="N64" s="317"/>
      <c r="O64" s="302"/>
      <c r="P64" s="302" t="s">
        <v>199</v>
      </c>
      <c r="Q64" s="703" t="s">
        <v>895</v>
      </c>
      <c r="R64" s="254"/>
    </row>
    <row r="65" spans="1:18" s="526" customFormat="1" ht="15.75" thickBot="1" x14ac:dyDescent="0.3">
      <c r="A65" s="273"/>
      <c r="B65" s="274"/>
      <c r="C65" s="274"/>
      <c r="D65" s="274"/>
      <c r="E65" s="274"/>
      <c r="F65" s="708"/>
      <c r="G65" s="274"/>
      <c r="H65" s="274"/>
      <c r="I65" s="708"/>
      <c r="J65" s="274"/>
      <c r="K65" s="274"/>
      <c r="L65" s="274"/>
      <c r="M65" s="274"/>
      <c r="N65" s="274"/>
      <c r="O65" s="274"/>
      <c r="P65" s="274"/>
      <c r="Q65" s="274"/>
      <c r="R65" s="275"/>
    </row>
    <row r="66" spans="1:18" ht="120.75" thickBot="1" x14ac:dyDescent="0.3">
      <c r="A66" s="308" t="s">
        <v>887</v>
      </c>
      <c r="B66" s="453" t="s">
        <v>888</v>
      </c>
      <c r="C66" s="302">
        <v>7</v>
      </c>
      <c r="D66" s="301" t="s">
        <v>931</v>
      </c>
      <c r="E66" s="301" t="s">
        <v>932</v>
      </c>
      <c r="F66" s="301" t="s">
        <v>933</v>
      </c>
      <c r="G66" s="301" t="s">
        <v>934</v>
      </c>
      <c r="H66" s="280" t="s">
        <v>893</v>
      </c>
      <c r="I66" s="453" t="s">
        <v>894</v>
      </c>
      <c r="J66" s="702">
        <v>45261</v>
      </c>
      <c r="K66" s="702">
        <v>45565</v>
      </c>
      <c r="L66" s="317"/>
      <c r="M66" s="317"/>
      <c r="N66" s="317"/>
      <c r="O66" s="302"/>
      <c r="P66" s="302" t="s">
        <v>199</v>
      </c>
      <c r="Q66" s="703" t="s">
        <v>895</v>
      </c>
      <c r="R66" s="704" t="s">
        <v>1</v>
      </c>
    </row>
    <row r="67" spans="1:18" s="526" customFormat="1" ht="15.75" thickBot="1" x14ac:dyDescent="0.3">
      <c r="A67" s="709"/>
      <c r="B67" s="710"/>
      <c r="C67" s="710"/>
      <c r="D67" s="710"/>
      <c r="E67" s="710"/>
      <c r="F67" s="710"/>
      <c r="G67" s="710"/>
      <c r="H67" s="710"/>
      <c r="I67" s="710"/>
      <c r="J67" s="710"/>
      <c r="K67" s="710"/>
      <c r="L67" s="710"/>
      <c r="M67" s="710"/>
      <c r="N67" s="710"/>
      <c r="O67" s="710"/>
      <c r="P67" s="710"/>
      <c r="Q67" s="710"/>
      <c r="R67" s="711"/>
    </row>
    <row r="69" spans="1:18" ht="59.25" customHeight="1" x14ac:dyDescent="0.25">
      <c r="F69" s="236" t="s">
        <v>935</v>
      </c>
    </row>
    <row r="72" spans="1:18" ht="59.25" customHeight="1" x14ac:dyDescent="0.25">
      <c r="A72" s="219" t="s">
        <v>263</v>
      </c>
      <c r="B72" s="219"/>
      <c r="C72" s="213"/>
      <c r="D72" s="219" t="s">
        <v>936</v>
      </c>
      <c r="E72" s="219"/>
      <c r="F72" s="219" t="s">
        <v>937</v>
      </c>
      <c r="G72" s="219"/>
      <c r="H72" s="219" t="s">
        <v>937</v>
      </c>
      <c r="I72" s="219"/>
    </row>
    <row r="73" spans="1:18" ht="27" customHeight="1" x14ac:dyDescent="0.25">
      <c r="A73" s="464" t="s">
        <v>199</v>
      </c>
      <c r="B73" s="465">
        <f>+COUNTIF($P$6:$P$98,"ABIERTA")</f>
        <v>10</v>
      </c>
      <c r="C73" s="213"/>
      <c r="D73" s="464" t="s">
        <v>199</v>
      </c>
      <c r="E73" s="465">
        <f>+COUNTIF($P$12:$P$48,"ABIERTA")</f>
        <v>0</v>
      </c>
      <c r="F73" s="464" t="s">
        <v>199</v>
      </c>
      <c r="G73" s="465" t="e">
        <f>+COUNTIF(#REF!,"ABIERTA")</f>
        <v>#REF!</v>
      </c>
      <c r="H73" s="464" t="s">
        <v>199</v>
      </c>
      <c r="I73" s="465">
        <f>+COUNTIF($P$51:$P$66,"ABIERTA")</f>
        <v>10</v>
      </c>
    </row>
    <row r="74" spans="1:18" ht="27" customHeight="1" x14ac:dyDescent="0.25">
      <c r="A74" s="464" t="s">
        <v>102</v>
      </c>
      <c r="B74" s="465">
        <f>+COUNTIF($P$6:$P$98,"CUMPLIDA - EFECTIVA")</f>
        <v>28</v>
      </c>
      <c r="C74" s="213"/>
      <c r="D74" s="464" t="s">
        <v>102</v>
      </c>
      <c r="E74" s="465">
        <f>+COUNTIF($P$12:$P$48,"CUMPLIDA - EFECTIVA")</f>
        <v>28</v>
      </c>
      <c r="F74" s="464" t="s">
        <v>102</v>
      </c>
      <c r="G74" s="465" t="e">
        <f>+COUNTIF(#REF!,"CUMPLIDA - EFECTIVA")</f>
        <v>#REF!</v>
      </c>
      <c r="H74" s="464" t="s">
        <v>102</v>
      </c>
      <c r="I74" s="465">
        <f>+COUNTIF($P$51:$P$66,"CUMPLIDA - EFECTIVA")</f>
        <v>0</v>
      </c>
    </row>
    <row r="75" spans="1:18" ht="27" customHeight="1" x14ac:dyDescent="0.25">
      <c r="A75" s="464" t="s">
        <v>266</v>
      </c>
      <c r="B75" s="465">
        <f>+COUNTIF($P$6:$P$98,"CUMPLIDA - PENDIENTE EFECTIVIDAD")</f>
        <v>1</v>
      </c>
      <c r="C75" s="213"/>
      <c r="D75" s="464" t="s">
        <v>200</v>
      </c>
      <c r="E75" s="465">
        <f>+COUNTIF($P$12:$P$48,"CUMPLIDA - PENDIENTE EFECTIVIDAD")</f>
        <v>1</v>
      </c>
      <c r="F75" s="464" t="s">
        <v>200</v>
      </c>
      <c r="G75" s="465" t="e">
        <f>+COUNTIF(#REF!,"CUMPLIDA - PENDIENTE EFECTIVIDAD")</f>
        <v>#REF!</v>
      </c>
      <c r="H75" s="464" t="s">
        <v>200</v>
      </c>
      <c r="I75" s="465">
        <f>+COUNTIF($P$51:$P$66,"CUMPLIDA - PENDIENTE EFECTIVIDAD")</f>
        <v>0</v>
      </c>
    </row>
    <row r="76" spans="1:18" ht="27" customHeight="1" x14ac:dyDescent="0.25">
      <c r="A76" s="464" t="s">
        <v>267</v>
      </c>
      <c r="B76" s="465">
        <f>+COUNTIF($P$6:$P$98,"CUMPLIDA - INEFECTIVA")</f>
        <v>0</v>
      </c>
      <c r="C76" s="213"/>
      <c r="D76" s="464" t="s">
        <v>267</v>
      </c>
      <c r="E76" s="465">
        <f>+COUNTIF($P$12:$P$48,"CUMPLIDA - INEFECTIVA")</f>
        <v>0</v>
      </c>
      <c r="F76" s="464" t="s">
        <v>267</v>
      </c>
      <c r="G76" s="465" t="e">
        <f>+COUNTIF(#REF!,"CUMPLIDA - INEFECTIVA")</f>
        <v>#REF!</v>
      </c>
      <c r="H76" s="464" t="s">
        <v>267</v>
      </c>
      <c r="I76" s="465">
        <f>+COUNTIF($P$51:$P$66,"CUMPLIDA - INEFECTIVA")</f>
        <v>0</v>
      </c>
    </row>
    <row r="77" spans="1:18" ht="27" customHeight="1" x14ac:dyDescent="0.25">
      <c r="A77" s="464" t="s">
        <v>202</v>
      </c>
      <c r="B77" s="465">
        <f>+COUNTIF($P$6:$P$98,"INCUMPLIDA - VENCIDA")</f>
        <v>0</v>
      </c>
      <c r="C77" s="213"/>
      <c r="D77" s="464" t="s">
        <v>202</v>
      </c>
      <c r="E77" s="465">
        <f>+COUNTIF($P$12:$P$48,"INCUMPLIDA - VENCIDA")</f>
        <v>0</v>
      </c>
      <c r="F77" s="464" t="s">
        <v>202</v>
      </c>
      <c r="G77" s="465" t="e">
        <f>+COUNTIF(#REF!,"INCUMPLIDA - VENCIDA")</f>
        <v>#REF!</v>
      </c>
      <c r="H77" s="464" t="s">
        <v>202</v>
      </c>
      <c r="I77" s="465">
        <f>+COUNTIF($P$51:$P$1002,"INCUMPLIDA - VENCIDA")</f>
        <v>0</v>
      </c>
    </row>
    <row r="78" spans="1:18" ht="27" customHeight="1" x14ac:dyDescent="0.25">
      <c r="A78" s="464" t="s">
        <v>4</v>
      </c>
      <c r="B78" s="465">
        <f>+COUNTIF($P$6:$P$98,"INCALIFICABLE")</f>
        <v>0</v>
      </c>
      <c r="C78" s="213"/>
      <c r="D78" s="464" t="s">
        <v>4</v>
      </c>
      <c r="E78" s="465">
        <f>+COUNTIF($P$12:$P$48,"INCALIFICABLE")</f>
        <v>0</v>
      </c>
      <c r="F78" s="464" t="s">
        <v>4</v>
      </c>
      <c r="G78" s="465" t="e">
        <f>+COUNTIF(#REF!,"INCALIFICABLE")</f>
        <v>#REF!</v>
      </c>
      <c r="H78" s="464" t="s">
        <v>4</v>
      </c>
      <c r="I78" s="465">
        <f>+COUNTIF($P$51:$P$66,"INCALIFICABLE")</f>
        <v>0</v>
      </c>
    </row>
    <row r="79" spans="1:18" ht="27" customHeight="1" x14ac:dyDescent="0.25">
      <c r="A79" s="464" t="s">
        <v>6</v>
      </c>
      <c r="B79" s="465">
        <f>SUM(B73:B78)</f>
        <v>39</v>
      </c>
      <c r="C79" s="213"/>
      <c r="D79" s="464" t="s">
        <v>6</v>
      </c>
      <c r="E79" s="465">
        <f>SUM(E73:E78)</f>
        <v>29</v>
      </c>
      <c r="F79" s="464" t="s">
        <v>6</v>
      </c>
      <c r="G79" s="465" t="e">
        <f>SUM(G73:G78)</f>
        <v>#REF!</v>
      </c>
      <c r="H79" s="464" t="s">
        <v>6</v>
      </c>
      <c r="I79" s="465">
        <f>SUM(I73:I78)</f>
        <v>10</v>
      </c>
    </row>
    <row r="80" spans="1:18" ht="59.25" customHeight="1" x14ac:dyDescent="0.25">
      <c r="A80" s="466"/>
      <c r="B80" s="466"/>
      <c r="C80" s="213"/>
      <c r="D80" s="217"/>
      <c r="E80" s="217"/>
      <c r="F80" s="217"/>
      <c r="G80" s="466"/>
    </row>
    <row r="81" spans="1:9" ht="59.25" customHeight="1" x14ac:dyDescent="0.25">
      <c r="A81" s="219" t="s">
        <v>203</v>
      </c>
      <c r="B81" s="219"/>
      <c r="C81" s="213"/>
      <c r="D81" s="219" t="s">
        <v>268</v>
      </c>
      <c r="E81" s="219"/>
      <c r="F81" s="219" t="s">
        <v>268</v>
      </c>
      <c r="G81" s="219"/>
      <c r="H81" s="219" t="s">
        <v>268</v>
      </c>
      <c r="I81" s="219"/>
    </row>
    <row r="82" spans="1:9" ht="29.25" customHeight="1" x14ac:dyDescent="0.25">
      <c r="A82" s="465" t="s">
        <v>1</v>
      </c>
      <c r="B82" s="465">
        <f>+COUNTIF($R$6:$R$98,"ABIERTO")</f>
        <v>8</v>
      </c>
      <c r="C82" s="213"/>
      <c r="D82" s="465" t="s">
        <v>1</v>
      </c>
      <c r="E82" s="465">
        <f>+COUNTIF($R$12:$R$48,"ABIERTO")</f>
        <v>1</v>
      </c>
      <c r="F82" s="465" t="s">
        <v>1</v>
      </c>
      <c r="G82" s="465" t="e">
        <f>+COUNTIF(#REF!,"ABIERTO")</f>
        <v>#REF!</v>
      </c>
      <c r="H82" s="465" t="s">
        <v>1</v>
      </c>
      <c r="I82" s="465">
        <f>+COUNTIF($R$51:$R$66,"ABIERTO")</f>
        <v>7</v>
      </c>
    </row>
    <row r="83" spans="1:9" ht="29.25" customHeight="1" x14ac:dyDescent="0.25">
      <c r="A83" s="465" t="s">
        <v>2</v>
      </c>
      <c r="B83" s="465">
        <f>+COUNTIF($R$6:$R71,"CERRADO")</f>
        <v>6</v>
      </c>
      <c r="C83" s="213"/>
      <c r="D83" s="465" t="s">
        <v>2</v>
      </c>
      <c r="E83" s="465">
        <f>+COUNTIF($R$12:$R48,"CERRADO")</f>
        <v>6</v>
      </c>
      <c r="F83" s="465" t="s">
        <v>2</v>
      </c>
      <c r="G83" s="465" t="e">
        <f>+COUNTIF(#REF!,"CERRADO")</f>
        <v>#REF!</v>
      </c>
      <c r="H83" s="465" t="s">
        <v>2</v>
      </c>
      <c r="I83" s="465">
        <f>+COUNTIF($R$51:$R66,"CERRADO")</f>
        <v>0</v>
      </c>
    </row>
    <row r="84" spans="1:9" ht="29.25" customHeight="1" x14ac:dyDescent="0.25">
      <c r="A84" s="467" t="s">
        <v>6</v>
      </c>
      <c r="B84" s="467">
        <f>B82+B83</f>
        <v>14</v>
      </c>
      <c r="C84" s="213"/>
      <c r="D84" s="468" t="s">
        <v>6</v>
      </c>
      <c r="E84" s="467">
        <f>SUM(E82:E83)</f>
        <v>7</v>
      </c>
      <c r="F84" s="468" t="s">
        <v>6</v>
      </c>
      <c r="G84" s="467" t="e">
        <f>SUM(G82:G83)</f>
        <v>#REF!</v>
      </c>
      <c r="H84" s="468" t="s">
        <v>6</v>
      </c>
      <c r="I84" s="467">
        <f>SUM(I82:I83)</f>
        <v>7</v>
      </c>
    </row>
  </sheetData>
  <mergeCells count="112">
    <mergeCell ref="A67:R67"/>
    <mergeCell ref="A72:B72"/>
    <mergeCell ref="D72:E72"/>
    <mergeCell ref="F72:G72"/>
    <mergeCell ref="H72:I72"/>
    <mergeCell ref="A81:B81"/>
    <mergeCell ref="D81:E81"/>
    <mergeCell ref="F81:G81"/>
    <mergeCell ref="H81:I81"/>
    <mergeCell ref="E58:E59"/>
    <mergeCell ref="R58:R59"/>
    <mergeCell ref="A60:R60"/>
    <mergeCell ref="A62:R62"/>
    <mergeCell ref="R63:R64"/>
    <mergeCell ref="A65:R65"/>
    <mergeCell ref="A49:R49"/>
    <mergeCell ref="A50:R50"/>
    <mergeCell ref="A52:R52"/>
    <mergeCell ref="A54:R54"/>
    <mergeCell ref="R55:R56"/>
    <mergeCell ref="A57:R57"/>
    <mergeCell ref="E42:E43"/>
    <mergeCell ref="A44:R44"/>
    <mergeCell ref="A45:A48"/>
    <mergeCell ref="B45:B48"/>
    <mergeCell ref="C45:C48"/>
    <mergeCell ref="D45:D48"/>
    <mergeCell ref="R45:R48"/>
    <mergeCell ref="E46:E48"/>
    <mergeCell ref="I35:I36"/>
    <mergeCell ref="J35:J36"/>
    <mergeCell ref="K35:K36"/>
    <mergeCell ref="P35:P36"/>
    <mergeCell ref="A39:R39"/>
    <mergeCell ref="A40:A43"/>
    <mergeCell ref="B40:B43"/>
    <mergeCell ref="C40:C43"/>
    <mergeCell ref="D40:D43"/>
    <mergeCell ref="R40:R43"/>
    <mergeCell ref="A33:R33"/>
    <mergeCell ref="A34:A38"/>
    <mergeCell ref="B34:B38"/>
    <mergeCell ref="C34:C38"/>
    <mergeCell ref="D34:D38"/>
    <mergeCell ref="E34:E36"/>
    <mergeCell ref="R34:R38"/>
    <mergeCell ref="F35:F36"/>
    <mergeCell ref="G35:G36"/>
    <mergeCell ref="H35:H36"/>
    <mergeCell ref="A27:R27"/>
    <mergeCell ref="A28:A32"/>
    <mergeCell ref="B28:B32"/>
    <mergeCell ref="C28:C32"/>
    <mergeCell ref="D28:D32"/>
    <mergeCell ref="E28:E31"/>
    <mergeCell ref="R28:R32"/>
    <mergeCell ref="R20:R23"/>
    <mergeCell ref="A24:R24"/>
    <mergeCell ref="A25:A26"/>
    <mergeCell ref="B25:B26"/>
    <mergeCell ref="C25:C26"/>
    <mergeCell ref="D25:D26"/>
    <mergeCell ref="E25:E26"/>
    <mergeCell ref="R25:R26"/>
    <mergeCell ref="O13:O14"/>
    <mergeCell ref="P13:P14"/>
    <mergeCell ref="Q13:Q14"/>
    <mergeCell ref="E17:E18"/>
    <mergeCell ref="A19:R19"/>
    <mergeCell ref="A20:A23"/>
    <mergeCell ref="B20:B23"/>
    <mergeCell ref="C20:C23"/>
    <mergeCell ref="D20:D23"/>
    <mergeCell ref="E20:E22"/>
    <mergeCell ref="I13:I14"/>
    <mergeCell ref="J13:J14"/>
    <mergeCell ref="K13:K14"/>
    <mergeCell ref="L13:L14"/>
    <mergeCell ref="M13:M14"/>
    <mergeCell ref="N13:N14"/>
    <mergeCell ref="A11:R11"/>
    <mergeCell ref="A12:A18"/>
    <mergeCell ref="B12:B18"/>
    <mergeCell ref="C12:C18"/>
    <mergeCell ref="D12:D18"/>
    <mergeCell ref="E12:E15"/>
    <mergeCell ref="R12:R18"/>
    <mergeCell ref="F13:F14"/>
    <mergeCell ref="G13:G14"/>
    <mergeCell ref="H13:H14"/>
    <mergeCell ref="G9:G10"/>
    <mergeCell ref="H9:H10"/>
    <mergeCell ref="I9:I10"/>
    <mergeCell ref="J9:J10"/>
    <mergeCell ref="K9:K10"/>
    <mergeCell ref="L9:R9"/>
    <mergeCell ref="A9:A10"/>
    <mergeCell ref="B9:B10"/>
    <mergeCell ref="C9:C10"/>
    <mergeCell ref="D9:D10"/>
    <mergeCell ref="E9:E10"/>
    <mergeCell ref="F9:F10"/>
    <mergeCell ref="A1:H3"/>
    <mergeCell ref="A7:D7"/>
    <mergeCell ref="E7:O7"/>
    <mergeCell ref="P7:R7"/>
    <mergeCell ref="A8:B8"/>
    <mergeCell ref="C8:D8"/>
    <mergeCell ref="E8:I8"/>
    <mergeCell ref="J8:M8"/>
    <mergeCell ref="N8:O8"/>
    <mergeCell ref="P8:R8"/>
  </mergeCells>
  <dataValidations count="4">
    <dataValidation type="list" allowBlank="1" showInputMessage="1" showErrorMessage="1" sqref="H68:H71 H80 H85:H1048576">
      <formula1>#REF!</formula1>
    </dataValidation>
    <dataValidation type="list" allowBlank="1" showInputMessage="1" showErrorMessage="1" sqref="H34:H35 H15:H18 H20:H23 H25:H26 H28:H32 H37:H38 H40:H43 H12:H13 H45:H48">
      <formula1>$P$1:$P$3</formula1>
    </dataValidation>
    <dataValidation type="list" allowBlank="1" showInputMessage="1" showErrorMessage="1" sqref="P15:P18 P45:P48 P20:P23 P25:P26 P28:P32 P40:P43 P12:P13 P34:P35 P37:P38 P51 P53 P55:P56 P58:P59 P61 P63:P64 P66">
      <formula1>$Q$1:$Q$6</formula1>
    </dataValidation>
    <dataValidation type="list" allowBlank="1" showInputMessage="1" showErrorMessage="1" sqref="R20 R45 R40 R34 R28 R25 R12">
      <formula1>$R$1:$R$4</formula1>
    </dataValidation>
  </dataValidations>
  <pageMargins left="0.39370078740157483" right="0.39370078740157483" top="0.39370078740157483" bottom="0.39370078740157483" header="0.31496062992125984" footer="0.31496062992125984"/>
  <pageSetup scale="33" fitToHeight="0" orientation="landscape" verticalDpi="599" r:id="rId1"/>
  <drawing r:id="rId2"/>
  <extLst>
    <ext xmlns:x14="http://schemas.microsoft.com/office/spreadsheetml/2009/9/main" uri="{78C0D931-6437-407d-A8EE-F0AAD7539E65}">
      <x14:conditionalFormattings>
        <x14:conditionalFormatting xmlns:xm="http://schemas.microsoft.com/office/excel/2006/main">
          <x14:cfRule type="containsText" priority="3" operator="containsText" id="{E66FDE87-542B-49F3-9D2C-85BEC40ED0E8}">
            <xm:f>NOT(ISERROR(SEARCH($A$78,P1)))</xm:f>
            <xm:f>$A$78</xm:f>
            <x14:dxf>
              <fill>
                <patternFill>
                  <bgColor rgb="FFFF0000"/>
                </patternFill>
              </fill>
            </x14:dxf>
          </x14:cfRule>
          <x14:cfRule type="containsText" priority="4" operator="containsText" id="{77AEEFE3-A588-4D75-BDAA-37E66C13A73D}">
            <xm:f>NOT(ISERROR(SEARCH($A$77,P1)))</xm:f>
            <xm:f>$A$77</xm:f>
            <x14:dxf>
              <fill>
                <patternFill>
                  <bgColor rgb="FFFF0000"/>
                </patternFill>
              </fill>
            </x14:dxf>
          </x14:cfRule>
          <x14:cfRule type="containsText" priority="5" operator="containsText" id="{5E354D0A-4F28-44FB-827C-2A607B7C8A4C}">
            <xm:f>NOT(ISERROR(SEARCH($A$76,P1)))</xm:f>
            <xm:f>$A$76</xm:f>
            <x14:dxf>
              <fill>
                <patternFill>
                  <bgColor rgb="FFFFC000"/>
                </patternFill>
              </fill>
            </x14:dxf>
          </x14:cfRule>
          <x14:cfRule type="containsText" priority="6" operator="containsText" id="{8202C075-9082-485D-9BBD-F87700C173E8}">
            <xm:f>NOT(ISERROR(SEARCH($A$75,P1)))</xm:f>
            <xm:f>$A$75</xm:f>
            <x14:dxf>
              <fill>
                <patternFill>
                  <bgColor theme="8" tint="0.39994506668294322"/>
                </patternFill>
              </fill>
            </x14:dxf>
          </x14:cfRule>
          <x14:cfRule type="containsText" priority="7" operator="containsText" id="{9F6848E1-D8C9-4C9D-920C-A6E2755A0686}">
            <xm:f>NOT(ISERROR(SEARCH($A$74,P1)))</xm:f>
            <xm:f>$A$74</xm:f>
            <x14:dxf>
              <fill>
                <patternFill>
                  <bgColor theme="9" tint="0.39994506668294322"/>
                </patternFill>
              </fill>
            </x14:dxf>
          </x14:cfRule>
          <x14:cfRule type="containsText" priority="8" operator="containsText" id="{D88BF2E1-D6B1-43F4-8990-CEB28AECF38A}">
            <xm:f>NOT(ISERROR(SEARCH($A$73,P1)))</xm:f>
            <xm:f>$A$73</xm:f>
            <x14:dxf>
              <fill>
                <patternFill>
                  <bgColor theme="0"/>
                </patternFill>
              </fill>
            </x14:dxf>
          </x14:cfRule>
          <xm:sqref>P1:P1048576</xm:sqref>
        </x14:conditionalFormatting>
        <x14:conditionalFormatting xmlns:xm="http://schemas.microsoft.com/office/excel/2006/main">
          <x14:cfRule type="containsText" priority="1" operator="containsText" id="{548378AC-B700-46ED-A78A-1F1B9AEAF806}">
            <xm:f>NOT(ISERROR(SEARCH($A$83,R1)))</xm:f>
            <xm:f>$A$83</xm:f>
            <x14:dxf>
              <fill>
                <patternFill>
                  <bgColor theme="9" tint="0.39994506668294322"/>
                </patternFill>
              </fill>
            </x14:dxf>
          </x14:cfRule>
          <x14:cfRule type="containsText" priority="2" operator="containsText" id="{0DC27452-BAE7-4331-806F-AF91668F5B49}">
            <xm:f>NOT(ISERROR(SEARCH($A$82,R1)))</xm:f>
            <xm:f>$A$82</xm:f>
            <x14:dxf>
              <fill>
                <patternFill>
                  <bgColor theme="0"/>
                </patternFill>
              </fill>
            </x14:dxf>
          </x14:cfRule>
          <xm:sqref>R1:R1048576</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14:formula1>
            <xm:f>[9]Hoja1!#REF!</xm:f>
          </x14:formula1>
          <xm:sqref>H51 H53 H63:H64 H55:H56 H58:H59 H61 H66</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22</vt:i4>
      </vt:variant>
      <vt:variant>
        <vt:lpstr>Rangos con nombre</vt:lpstr>
      </vt:variant>
      <vt:variant>
        <vt:i4>18</vt:i4>
      </vt:variant>
    </vt:vector>
  </HeadingPairs>
  <TitlesOfParts>
    <vt:vector size="40" baseType="lpstr">
      <vt:lpstr>Indice</vt:lpstr>
      <vt:lpstr>7.ECC</vt:lpstr>
      <vt:lpstr>10.SCP</vt:lpstr>
      <vt:lpstr>19.PAA</vt:lpstr>
      <vt:lpstr>17.BcoPry</vt:lpstr>
      <vt:lpstr>PAC</vt:lpstr>
      <vt:lpstr>DOC</vt:lpstr>
      <vt:lpstr>CDI</vt:lpstr>
      <vt:lpstr>GTH</vt:lpstr>
      <vt:lpstr>FIN</vt:lpstr>
      <vt:lpstr>GAD</vt:lpstr>
      <vt:lpstr>SC</vt:lpstr>
      <vt:lpstr>Anexo 1 SC - UTT 2</vt:lpstr>
      <vt:lpstr>Anexo 1 SC - UTT 9</vt:lpstr>
      <vt:lpstr>GTI</vt:lpstr>
      <vt:lpstr>BcoPry</vt:lpstr>
      <vt:lpstr>ETI</vt:lpstr>
      <vt:lpstr>MSPI</vt:lpstr>
      <vt:lpstr>UTT No. 1</vt:lpstr>
      <vt:lpstr>UTT NO. 5</vt:lpstr>
      <vt:lpstr>UTT No. 10</vt:lpstr>
      <vt:lpstr>UTT No. 11</vt:lpstr>
      <vt:lpstr>'7.ECC'!_Hlk109682311</vt:lpstr>
      <vt:lpstr>'7.ECC'!_Hlk109685006</vt:lpstr>
      <vt:lpstr>FIN!_Hlk115372030</vt:lpstr>
      <vt:lpstr>FIN!_Hlk115376171</vt:lpstr>
      <vt:lpstr>'10.SCP'!_Hlk71698944</vt:lpstr>
      <vt:lpstr>'10.SCP'!Área_de_impresión</vt:lpstr>
      <vt:lpstr>'17.BcoPry'!Área_de_impresión</vt:lpstr>
      <vt:lpstr>'19.PAA'!Área_de_impresión</vt:lpstr>
      <vt:lpstr>'7.ECC'!Área_de_impresión</vt:lpstr>
      <vt:lpstr>BcoPry!Área_de_impresión</vt:lpstr>
      <vt:lpstr>DOC!Área_de_impresión</vt:lpstr>
      <vt:lpstr>ETI!Área_de_impresión</vt:lpstr>
      <vt:lpstr>GTI!Área_de_impresión</vt:lpstr>
      <vt:lpstr>MSPI!Área_de_impresión</vt:lpstr>
      <vt:lpstr>SC!Área_de_impresión</vt:lpstr>
      <vt:lpstr>'UTT No. 1'!Área_de_impresión</vt:lpstr>
      <vt:lpstr>'UTT No. 10'!Área_de_impresión</vt:lpstr>
      <vt:lpstr>'10.SCP'!Títulos_a_imprimir</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maicol steven z.m</dc:creator>
  <cp:lastModifiedBy>Maicol Stiven Zipamocha Murcia</cp:lastModifiedBy>
  <dcterms:created xsi:type="dcterms:W3CDTF">2023-07-31T13:43:34Z</dcterms:created>
  <dcterms:modified xsi:type="dcterms:W3CDTF">2024-07-30T16:40:06Z</dcterms:modified>
</cp:coreProperties>
</file>