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ilson.patino\Downloads\"/>
    </mc:Choice>
  </mc:AlternateContent>
  <bookViews>
    <workbookView xWindow="0" yWindow="0" windowWidth="28800" windowHeight="12435" firstSheet="1" activeTab="1"/>
  </bookViews>
  <sheets>
    <sheet name="Resumen Hallazgos" sheetId="24" state="hidden" r:id="rId1"/>
    <sheet name="PM CGR - (ADR)" sheetId="33" r:id="rId2"/>
    <sheet name="Cierre 30-jun-2024" sheetId="32" r:id="rId3"/>
    <sheet name="Cierre 31-dic-2023" sheetId="30" r:id="rId4"/>
    <sheet name="Cierre 30-jun-2023" sheetId="26" r:id="rId5"/>
    <sheet name="Cierre 31-dic-2022" sheetId="25" r:id="rId6"/>
    <sheet name="Cierre 30-jun-2022" sheetId="23" r:id="rId7"/>
    <sheet name="Cierre 31-dic-2021" sheetId="21" r:id="rId8"/>
    <sheet name="Cierre 30-jun-2021" sheetId="14" r:id="rId9"/>
    <sheet name="Cierre 31-dic-2020" sheetId="12" r:id="rId10"/>
    <sheet name="Cierre 30-jun-2020" sheetId="6" r:id="rId11"/>
    <sheet name="Cierre 31-dic-2019" sheetId="5" r:id="rId12"/>
    <sheet name="Cierre 30-jun-2019" sheetId="3" r:id="rId13"/>
  </sheets>
  <definedNames>
    <definedName name="_xlnm._FilterDatabase" localSheetId="12" hidden="1">'Cierre 30-jun-2019'!$A$2:$W$2</definedName>
    <definedName name="_xlnm._FilterDatabase" localSheetId="10" hidden="1">'Cierre 30-jun-2020'!$A$2:$U$19</definedName>
    <definedName name="_xlnm._FilterDatabase" localSheetId="8" hidden="1">'Cierre 30-jun-2021'!$A$2:$T$16</definedName>
    <definedName name="_xlnm._FilterDatabase" localSheetId="6" hidden="1">'Cierre 30-jun-2022'!$A$1:$W$84</definedName>
    <definedName name="_xlnm._FilterDatabase" localSheetId="4" hidden="1">'Cierre 30-jun-2023'!$A$2:$V$30</definedName>
    <definedName name="_xlnm._FilterDatabase" localSheetId="2" hidden="1">'Cierre 30-jun-2024'!$A$1:$XFC$74</definedName>
    <definedName name="_xlnm._FilterDatabase" localSheetId="11" hidden="1">'Cierre 31-dic-2019'!$A$2:$T$7</definedName>
    <definedName name="_xlnm._FilterDatabase" localSheetId="9" hidden="1">'Cierre 31-dic-2020'!$A$2:$XFB$2</definedName>
    <definedName name="_xlnm._FilterDatabase" localSheetId="7" hidden="1">'Cierre 31-dic-2021'!$A$1:$U$61</definedName>
    <definedName name="_xlnm._FilterDatabase" localSheetId="5" hidden="1">'Cierre 31-dic-2022'!$A$1:$U$27</definedName>
    <definedName name="_xlnm._FilterDatabase" localSheetId="3" hidden="1">'Cierre 31-dic-2023'!$A$2:$U$26</definedName>
    <definedName name="_xlnm._FilterDatabase" localSheetId="1" hidden="1">'PM CGR - (ADR)'!$A$1:$V$235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9" i="32" l="1"/>
  <c r="P73" i="32"/>
  <c r="H25" i="24" l="1"/>
  <c r="H24" i="24"/>
  <c r="H23" i="24"/>
  <c r="H22" i="24"/>
  <c r="H21" i="24"/>
  <c r="H20" i="24"/>
  <c r="H19" i="24"/>
  <c r="H18" i="24"/>
  <c r="H17" i="24"/>
  <c r="H16" i="24"/>
  <c r="H15" i="24"/>
  <c r="H14" i="24"/>
  <c r="H13" i="24"/>
  <c r="H12" i="24"/>
  <c r="H11" i="24"/>
  <c r="H10" i="24"/>
  <c r="H9" i="24"/>
  <c r="H8" i="24"/>
  <c r="H7" i="24"/>
  <c r="H6" i="24"/>
  <c r="H5" i="24"/>
  <c r="H4" i="24"/>
  <c r="H3" i="24"/>
  <c r="J26" i="24"/>
  <c r="I26" i="24"/>
  <c r="G25" i="24"/>
  <c r="G24" i="24"/>
  <c r="G23" i="24"/>
  <c r="G22" i="24"/>
  <c r="G21" i="24"/>
  <c r="G20" i="24"/>
  <c r="G19" i="24"/>
  <c r="G18" i="24"/>
  <c r="G17" i="24"/>
  <c r="G16" i="24"/>
  <c r="G15" i="24"/>
  <c r="G14" i="24"/>
  <c r="G13" i="24"/>
  <c r="G12" i="24"/>
  <c r="G11" i="24"/>
  <c r="G10" i="24"/>
  <c r="G9" i="24"/>
  <c r="G8" i="24"/>
  <c r="G7" i="24"/>
  <c r="G6" i="24"/>
  <c r="G5" i="24"/>
  <c r="G4" i="24"/>
  <c r="G3" i="24"/>
  <c r="F26" i="24"/>
  <c r="H26" i="24" l="1"/>
  <c r="G26" i="24"/>
  <c r="O34" i="32"/>
  <c r="P30" i="32" s="1"/>
  <c r="O33" i="32"/>
  <c r="O32" i="32"/>
  <c r="O31" i="32"/>
  <c r="O30" i="32"/>
  <c r="O210" i="33" l="1"/>
  <c r="P65" i="32"/>
  <c r="O64" i="32"/>
  <c r="P64" i="32" s="1"/>
  <c r="O61" i="32"/>
  <c r="O60" i="32"/>
  <c r="O59" i="32"/>
  <c r="O21" i="32"/>
  <c r="O20" i="32"/>
  <c r="P20" i="32" s="1"/>
  <c r="O14" i="32"/>
  <c r="O13" i="32"/>
  <c r="O12" i="32"/>
  <c r="P59" i="32" l="1"/>
  <c r="P12" i="32"/>
  <c r="A1048558" i="33"/>
  <c r="P233" i="33"/>
  <c r="P230" i="33"/>
  <c r="P228" i="33"/>
  <c r="P227" i="33"/>
  <c r="P225" i="33"/>
  <c r="P223" i="33"/>
  <c r="P222" i="33"/>
  <c r="P221" i="33"/>
  <c r="P218" i="33"/>
  <c r="P217" i="33"/>
  <c r="P216" i="33"/>
  <c r="P214" i="33"/>
  <c r="P213" i="33"/>
  <c r="P212" i="33"/>
  <c r="P211" i="33"/>
  <c r="P210" i="33"/>
  <c r="P209" i="33"/>
  <c r="O208" i="33"/>
  <c r="P208" i="33" s="1"/>
  <c r="P207" i="33"/>
  <c r="P206" i="33"/>
  <c r="O205" i="33"/>
  <c r="P205" i="33" s="1"/>
  <c r="O204" i="33"/>
  <c r="P204" i="33" s="1"/>
  <c r="O203" i="33"/>
  <c r="P203" i="33" s="1"/>
  <c r="O202" i="33"/>
  <c r="P202" i="33" s="1"/>
  <c r="O201" i="33"/>
  <c r="P201" i="33" s="1"/>
  <c r="O200" i="33"/>
  <c r="P200" i="33" s="1"/>
  <c r="O199" i="33"/>
  <c r="P199" i="33" s="1"/>
  <c r="O198" i="33"/>
  <c r="P198" i="33" s="1"/>
  <c r="O197" i="33"/>
  <c r="P197" i="33" s="1"/>
  <c r="O196" i="33"/>
  <c r="P196" i="33" s="1"/>
  <c r="O195" i="33"/>
  <c r="P195" i="33" s="1"/>
  <c r="O194" i="33"/>
  <c r="P194" i="33" s="1"/>
  <c r="O193" i="33"/>
  <c r="P193" i="33" s="1"/>
  <c r="P192" i="33"/>
  <c r="O191" i="33"/>
  <c r="P191" i="33" s="1"/>
  <c r="O190" i="33"/>
  <c r="P190" i="33" s="1"/>
  <c r="O189" i="33"/>
  <c r="P189" i="33" s="1"/>
  <c r="P188" i="33"/>
  <c r="P187" i="33"/>
  <c r="O186" i="33"/>
  <c r="P186" i="33" s="1"/>
  <c r="P185" i="33"/>
  <c r="O184" i="33"/>
  <c r="P184" i="33" s="1"/>
  <c r="O183" i="33"/>
  <c r="P183" i="33" s="1"/>
  <c r="P182" i="33"/>
  <c r="P181" i="33"/>
  <c r="P180" i="33"/>
  <c r="O179" i="33"/>
  <c r="P179" i="33" s="1"/>
  <c r="O178" i="33"/>
  <c r="P178" i="33" s="1"/>
  <c r="O177" i="33"/>
  <c r="O175" i="33"/>
  <c r="P175" i="33" s="1"/>
  <c r="O174" i="33"/>
  <c r="P174" i="33" s="1"/>
  <c r="O173" i="33"/>
  <c r="P173" i="33" s="1"/>
  <c r="O172" i="33"/>
  <c r="P172" i="33" s="1"/>
  <c r="O171" i="33"/>
  <c r="P171" i="33" s="1"/>
  <c r="O170" i="33"/>
  <c r="O169" i="33"/>
  <c r="P168" i="33"/>
  <c r="O167" i="33"/>
  <c r="P167" i="33" s="1"/>
  <c r="O166" i="33"/>
  <c r="O165" i="33"/>
  <c r="O164" i="33"/>
  <c r="P164" i="33" s="1"/>
  <c r="O163" i="33"/>
  <c r="O162" i="33"/>
  <c r="O161" i="33"/>
  <c r="O160" i="33"/>
  <c r="O159" i="33"/>
  <c r="O158" i="33"/>
  <c r="P158" i="33" s="1"/>
  <c r="O157" i="33"/>
  <c r="O156" i="33"/>
  <c r="O155" i="33"/>
  <c r="O154" i="33"/>
  <c r="O153" i="33"/>
  <c r="O152" i="33"/>
  <c r="O151" i="33"/>
  <c r="O150" i="33"/>
  <c r="O149" i="33"/>
  <c r="O148" i="33"/>
  <c r="O147" i="33"/>
  <c r="O146" i="33"/>
  <c r="O145" i="33"/>
  <c r="O144" i="33"/>
  <c r="O143" i="33"/>
  <c r="O142" i="33"/>
  <c r="O141" i="33"/>
  <c r="O140" i="33"/>
  <c r="O139" i="33"/>
  <c r="O138" i="33"/>
  <c r="O137" i="33"/>
  <c r="O136" i="33"/>
  <c r="O135" i="33"/>
  <c r="O134" i="33"/>
  <c r="O133" i="33"/>
  <c r="O132" i="33"/>
  <c r="O131" i="33"/>
  <c r="O130" i="33"/>
  <c r="O129" i="33"/>
  <c r="O128" i="33"/>
  <c r="O127" i="33"/>
  <c r="O126" i="33"/>
  <c r="O125" i="33"/>
  <c r="O124" i="33"/>
  <c r="P124" i="33" s="1"/>
  <c r="O123" i="33"/>
  <c r="O122" i="33"/>
  <c r="O121" i="33"/>
  <c r="O120" i="33"/>
  <c r="O119" i="33"/>
  <c r="P119" i="33" s="1"/>
  <c r="O118" i="33"/>
  <c r="O117" i="33"/>
  <c r="O116" i="33"/>
  <c r="O115" i="33"/>
  <c r="O114" i="33"/>
  <c r="O113" i="33"/>
  <c r="O112" i="33"/>
  <c r="O111" i="33"/>
  <c r="O110" i="33"/>
  <c r="O109" i="33"/>
  <c r="O108" i="33"/>
  <c r="O107" i="33"/>
  <c r="O106" i="33"/>
  <c r="N105" i="33"/>
  <c r="O105" i="33" s="1"/>
  <c r="P105" i="33" s="1"/>
  <c r="O104" i="33"/>
  <c r="O103" i="33"/>
  <c r="O102" i="33"/>
  <c r="O101" i="33"/>
  <c r="O100" i="33"/>
  <c r="O99" i="33"/>
  <c r="O98" i="33"/>
  <c r="O97" i="33"/>
  <c r="O95" i="33"/>
  <c r="O94" i="33"/>
  <c r="O93" i="33"/>
  <c r="O92" i="33"/>
  <c r="O91" i="33"/>
  <c r="O90" i="33"/>
  <c r="O89" i="33"/>
  <c r="O88" i="33"/>
  <c r="O87" i="33"/>
  <c r="O86" i="33"/>
  <c r="O85" i="33"/>
  <c r="O84" i="33"/>
  <c r="O83" i="33"/>
  <c r="O82" i="33"/>
  <c r="O81" i="33"/>
  <c r="O80" i="33"/>
  <c r="P80" i="33" s="1"/>
  <c r="O79" i="33"/>
  <c r="O78" i="33"/>
  <c r="O77" i="33"/>
  <c r="O76" i="33"/>
  <c r="O75" i="33"/>
  <c r="O74" i="33"/>
  <c r="P74" i="33" s="1"/>
  <c r="O73" i="33"/>
  <c r="O72" i="33"/>
  <c r="O71" i="33"/>
  <c r="O70" i="33"/>
  <c r="O69" i="33"/>
  <c r="P69" i="33" s="1"/>
  <c r="O68" i="33"/>
  <c r="O67" i="33"/>
  <c r="O66" i="33"/>
  <c r="O65" i="33"/>
  <c r="O64" i="33"/>
  <c r="O63" i="33"/>
  <c r="O62" i="33"/>
  <c r="O61" i="33"/>
  <c r="O60" i="33"/>
  <c r="O59" i="33"/>
  <c r="P59" i="33" s="1"/>
  <c r="O58" i="33"/>
  <c r="O57" i="33"/>
  <c r="O56" i="33"/>
  <c r="O55" i="33"/>
  <c r="O54" i="33"/>
  <c r="O53" i="33"/>
  <c r="O52" i="33"/>
  <c r="O51" i="33"/>
  <c r="O50" i="33"/>
  <c r="O49" i="33"/>
  <c r="O48" i="33"/>
  <c r="O47" i="33"/>
  <c r="O46" i="33"/>
  <c r="O45" i="33"/>
  <c r="O44" i="33"/>
  <c r="O43" i="33"/>
  <c r="O42" i="33"/>
  <c r="O41" i="33"/>
  <c r="O40" i="33"/>
  <c r="O39" i="33"/>
  <c r="O38" i="33"/>
  <c r="O37" i="33"/>
  <c r="O36" i="33"/>
  <c r="O35" i="33"/>
  <c r="O34" i="33"/>
  <c r="O33" i="33"/>
  <c r="O32" i="33"/>
  <c r="O31" i="33"/>
  <c r="O30" i="33"/>
  <c r="O29" i="33"/>
  <c r="P27" i="33"/>
  <c r="O26" i="33"/>
  <c r="O25" i="33"/>
  <c r="O24" i="33"/>
  <c r="O23" i="33"/>
  <c r="O22" i="33"/>
  <c r="O21" i="33"/>
  <c r="O20" i="33"/>
  <c r="O19" i="33"/>
  <c r="O18" i="33"/>
  <c r="O17" i="33"/>
  <c r="O16" i="33"/>
  <c r="O15" i="33"/>
  <c r="O14" i="33"/>
  <c r="O13" i="33"/>
  <c r="O12" i="33"/>
  <c r="O11" i="33"/>
  <c r="O10" i="33"/>
  <c r="O9" i="33"/>
  <c r="O8" i="33"/>
  <c r="O7" i="33"/>
  <c r="O6" i="33"/>
  <c r="O5" i="33"/>
  <c r="O4" i="33"/>
  <c r="O3" i="33"/>
  <c r="O2" i="33"/>
  <c r="P103" i="33" l="1"/>
  <c r="P22" i="33"/>
  <c r="P72" i="33"/>
  <c r="P25" i="33"/>
  <c r="P106" i="33"/>
  <c r="P150" i="33"/>
  <c r="P148" i="33"/>
  <c r="P156" i="33"/>
  <c r="P2" i="33"/>
  <c r="P139" i="33"/>
  <c r="P81" i="33"/>
  <c r="P29" i="33"/>
  <c r="P152" i="33"/>
  <c r="P159" i="33"/>
  <c r="P122" i="33"/>
  <c r="P63" i="33"/>
  <c r="P49" i="33"/>
  <c r="P86" i="33"/>
  <c r="P108" i="33"/>
  <c r="P10" i="33"/>
  <c r="P18" i="33"/>
  <c r="P34" i="33"/>
  <c r="P57" i="33"/>
  <c r="P133" i="33"/>
  <c r="P20" i="33"/>
  <c r="P66" i="33"/>
  <c r="P95" i="33"/>
  <c r="P125" i="33"/>
  <c r="P44" i="33"/>
  <c r="P52" i="33"/>
  <c r="P60" i="33"/>
  <c r="P7" i="33"/>
  <c r="P46" i="33"/>
  <c r="P75" i="33"/>
  <c r="P90" i="33"/>
  <c r="P142" i="33"/>
  <c r="P162" i="33"/>
  <c r="P31" i="33"/>
  <c r="P136" i="33"/>
  <c r="P169" i="33"/>
  <c r="P70" i="33"/>
  <c r="P84" i="33"/>
  <c r="P101" i="33"/>
  <c r="P115" i="33"/>
  <c r="O71" i="32" l="1"/>
  <c r="P71" i="32" s="1"/>
  <c r="P70" i="32"/>
  <c r="O68" i="32"/>
  <c r="P68" i="32" s="1"/>
  <c r="O67" i="32"/>
  <c r="P67" i="32" s="1"/>
  <c r="O58" i="32" l="1"/>
  <c r="O57" i="32"/>
  <c r="O56" i="32"/>
  <c r="O55" i="32"/>
  <c r="P55" i="32" l="1"/>
  <c r="O54" i="32"/>
  <c r="O53" i="32"/>
  <c r="O52" i="32"/>
  <c r="O48" i="32"/>
  <c r="O47" i="32"/>
  <c r="O46" i="32"/>
  <c r="O45" i="32"/>
  <c r="O44" i="32"/>
  <c r="O43" i="32"/>
  <c r="O42" i="32"/>
  <c r="O41" i="32"/>
  <c r="E26" i="24"/>
  <c r="D26" i="24"/>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10" i="26" s="1"/>
  <c r="P9" i="26"/>
  <c r="O8" i="26"/>
  <c r="P8" i="26" s="1"/>
  <c r="O7" i="26"/>
  <c r="P7" i="26" s="1"/>
  <c r="O5" i="26"/>
  <c r="P5" i="26" s="1"/>
  <c r="O3" i="26"/>
  <c r="P3" i="26" s="1"/>
  <c r="P28" i="26" l="1"/>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alcChain>
</file>

<file path=xl/comments1.xml><?xml version="1.0" encoding="utf-8"?>
<comments xmlns="http://schemas.openxmlformats.org/spreadsheetml/2006/main">
  <authors>
    <author>Autor</author>
  </authors>
  <commentList>
    <comment ref="C26" authorId="0" shapeId="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authors>
    <author>Autor</author>
  </authors>
  <commentList>
    <comment ref="D8" authorId="0" shapeId="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<sst xmlns="http://schemas.openxmlformats.org/spreadsheetml/2006/main" count="9101" uniqueCount="2927">
  <si>
    <t>INFORME DE AUDITORÍA “CGR”</t>
  </si>
  <si>
    <t>fecha informe</t>
  </si>
  <si>
    <t>VIGENCIA AUDITADA</t>
  </si>
  <si>
    <t>CGR-CDSA Nº 821</t>
  </si>
  <si>
    <t>CGR-CDSA N° 833</t>
  </si>
  <si>
    <t>CGR-CDSA N° 845</t>
  </si>
  <si>
    <t>CGR-CDSIFTCEDR N° 023</t>
  </si>
  <si>
    <t>Especial Río Ranchería</t>
  </si>
  <si>
    <t>CGR-CDSA N° 864</t>
  </si>
  <si>
    <t>CGR-CDSA N° 871</t>
  </si>
  <si>
    <t>2017 - 2018</t>
  </si>
  <si>
    <t>CGR-CDMA N° 019</t>
  </si>
  <si>
    <t>Especial Triangulo Tolima</t>
  </si>
  <si>
    <t>2018 – 2019</t>
  </si>
  <si>
    <t>CGR-CDSA N° 917</t>
  </si>
  <si>
    <t>Especial PIDAR Nariño</t>
  </si>
  <si>
    <t>Hallazgo Seguimiento Derecho de petición</t>
  </si>
  <si>
    <t>N/A</t>
  </si>
  <si>
    <t>2019-2020</t>
  </si>
  <si>
    <t>Especial Distritos Pequeña y Mediana Escala</t>
  </si>
  <si>
    <t>2018-2021</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</si>
  <si>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</si>
  <si>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</si>
  <si>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</si>
  <si>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</si>
  <si>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</si>
  <si>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</si>
  <si>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</si>
  <si>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</si>
  <si>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</si>
  <si>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</si>
  <si>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</si>
  <si>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</si>
  <si>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</si>
  <si>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</si>
  <si>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</si>
  <si>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</si>
  <si>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</si>
  <si>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</si>
  <si>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</si>
  <si>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 xml:space="preserve">AVANCE VERIFICADO POR EL AUDITOR </t>
  </si>
  <si>
    <t>CONCLUSIÓN</t>
  </si>
  <si>
    <t>OBSERVACIÓN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</si>
  <si>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</si>
  <si>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</si>
  <si>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</si>
  <si>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</si>
  <si>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</si>
  <si>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</si>
  <si>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</si>
  <si>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</si>
  <si>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</si>
  <si>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</si>
  <si>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Por parte de la Vicepresidencia de Integración Productiva se expidió la Circular Interna 129 del 28-10-2019 , de asunto "Lineamientos dentro del marco de la resolución 378 de 2016 expedida por la Presidencia de la Agencia de Desarrollo Rural",  en la cual se indicó "Los Directores de Unidad Técnica Territorial, quien haga sus veces, o en defecto, a los funcionarios de las territoriales asignados por el Vicepresidente de Integración Productiva, les corresponde las funciones de seguimiento, control y verificación y cierre de los proyectos productivos financiados y cofinanciados por el extinto INCODER(...).
De igual forma se emitió la Circular 045 del 4 de mayo de 2020 con la cual se solicita a las UTT realizar actualización de la información de los aplicativos IPDR T PDRET.
por otra parte, se remito a las UTTs el memorando radicado 20203200026573 14 de septiembre de 2020, con el cual se les recuerda a los Directores de la Unidades Técnicas territoriales las funciones establecidas en la Circular 129 del 28 de octubre de 2019, con relación al seguimiento, control y verificación de los proyectos productivos financiados y cofinanciados por el extinto INCODER.</t>
  </si>
  <si>
    <t>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</si>
  <si>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INEFECTIVA</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</si>
  <si>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</si>
  <si>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</si>
  <si>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</si>
  <si>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</si>
  <si>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</si>
  <si>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r>
      <t xml:space="preserve">La Vicepresidencia de Integración Productiva anexó como soporte de la gestión realizada, lo siguiente:
</t>
    </r>
    <r>
      <rPr>
        <b/>
        <sz val="8"/>
        <rFont val="Calibri"/>
        <family val="2"/>
        <scheme val="minor"/>
      </rPr>
      <t>1.</t>
    </r>
    <r>
      <rPr>
        <sz val="8"/>
        <rFont val="Calibri"/>
        <family val="2"/>
        <scheme val="minor"/>
      </rPr>
      <t xml:space="preserve"> Informe del estado de los proyectos del INCODER con corte 29/12/2020, en el cual se informan que se tiene 51 proyecto de los cuales: (20 en ejecución; 17 tiene casos jurídicos; 9 pendientes de cierre y 5 cerrados de los cuales uno esta en proceso de tramite de firmas el acta de cierre)
</t>
    </r>
    <r>
      <rPr>
        <b/>
        <sz val="8"/>
        <rFont val="Calibri"/>
        <family val="2"/>
        <scheme val="minor"/>
      </rPr>
      <t>2.</t>
    </r>
    <r>
      <rPr>
        <sz val="8"/>
        <rFont val="Calibri"/>
        <family val="2"/>
        <scheme val="minor"/>
      </rPr>
      <t xml:space="preserve"> Informe correspondiente al primer trimestre de 2021,  con corte al 5 de abril debidamente firmado por el vicepresidente, del cual se indicó que el informe tiene la finalidad de evidenciar los resultados del trimestre producto del proceso asumido por la ADR buscando demostrar la efectividad de las acciones en conjunto, siendo además un documento histórico que permita tomar decisiones. Por último también permite realizar un seguimiento de los recursos que previamente es comunicado al área financiera para los respectivos registros contables, ya que este también se realiza trimestralmente, con la finalidad de reflejar la realidad económica en los estados financieros, mientras se pueden cerrar los proyectos, en especial lo que están en procesos judiciales.
</t>
    </r>
    <r>
      <rPr>
        <b/>
        <sz val="8"/>
        <rFont val="Calibri"/>
        <family val="2"/>
        <scheme val="minor"/>
      </rPr>
      <t>3.</t>
    </r>
    <r>
      <rPr>
        <sz val="8"/>
        <rFont val="Calibri"/>
        <family val="2"/>
        <scheme val="minor"/>
      </rPr>
      <t xml:space="preserve"> Informe denominado "PROYECTOS ENTREGADOS POR EL EXTINTO INCODER A LA ADR REPORTE TRIMESTRAL (1/04/2021 AL 30/06/2021)", el cual refleja que de los 51 proyectos productivos, 20 se encuentran en ejecución; 17 tiene casos jurídicos; 8 pendientes de informe de cierre y 6 cerrados. este informe en primera medida no refleja cambios frente al informe del trimestre inmediatamente anterior.
</t>
    </r>
    <r>
      <rPr>
        <b/>
        <sz val="8"/>
        <rFont val="Calibri"/>
        <family val="2"/>
        <scheme val="minor"/>
      </rPr>
      <t>4.</t>
    </r>
    <r>
      <rPr>
        <sz val="8"/>
        <rFont val="Calibri"/>
        <family val="2"/>
        <scheme val="minor"/>
      </rPr>
      <t xml:space="preserve">  Informe denominado "PROYECTOS ENTREGADOS POR EL EXTINTO INCODER A LA ADR REPORTE TRIMESTRAL (1/07/2021 AL 30/09/2021)", el cual refleja que se tienen 58 proyectos productivos, de los cuales 15 se encuentran en ejecución; 24 tienen casos jurídicos; 13 pendientes de informe de cierre y 6 cerrados.
</t>
    </r>
    <r>
      <rPr>
        <b/>
        <sz val="8"/>
        <rFont val="Calibri"/>
        <family val="2"/>
        <scheme val="minor"/>
      </rPr>
      <t>5.</t>
    </r>
    <r>
      <rPr>
        <sz val="8"/>
        <rFont val="Calibri"/>
        <family val="2"/>
        <scheme val="minor"/>
      </rPr>
      <t xml:space="preserve"> Informe denominado "INFORME TRIMESTRAL EJECUCION Y CIERRE DE PROYECTOS TRASLADADOS POR EL EXTINTO INCODER A LA ADR  (REPORTE DE GESTION DEL 1/10/2021 AL 31/12/2021) ", el cual indica que de 59 proyectos productivos que existían al inicio del corte del informe, 11 se encuentran en ejecución, 15 pendientes de cierre financiero 24 con problemas jurídicos y 9 se encuentran cerrados.
</t>
    </r>
    <r>
      <rPr>
        <b/>
        <sz val="8"/>
        <rFont val="Calibri"/>
        <family val="2"/>
        <scheme val="minor"/>
      </rPr>
      <t>6.</t>
    </r>
    <r>
      <rPr>
        <sz val="8"/>
        <rFont val="Calibri"/>
        <family val="2"/>
        <scheme val="minor"/>
      </rPr>
      <t xml:space="preserve">  Informe denominado "INFORME TRIMESTRAL EJECUCION Y CIERRE DE PROYECTOS TRASLADADOS POR EL EXTINTO INCODER A LA ADR (REPORTE DE GESTION DEL 01/04/2022 AL 30/06/2022)", el cual indica que de 57 proyectos productivos que existían al inicio del corte del informe, 11 se encuentran en ejecución, 13 pendientes de cierre financiero, 24 con problemas jurídicos y  9 se encuentran cerrados.
</t>
    </r>
    <r>
      <rPr>
        <b/>
        <sz val="8"/>
        <rFont val="Calibri"/>
        <family val="2"/>
        <scheme val="minor"/>
      </rPr>
      <t>7.</t>
    </r>
    <r>
      <rPr>
        <sz val="8"/>
        <rFont val="Calibri"/>
        <family val="2"/>
        <scheme val="minor"/>
      </rPr>
      <t xml:space="preserve">  Informe denominado "INFORME TRIMESTRAL EJECUCION Y CIERRE DE PROYECTOS TRASLADADOS POR EL EXTINTO INCODER A LA ADR (REPORTE DE GESTION DEL 01/07/2022 AL 31/08/2022)", el cual indica que de 57 proyectos productivos que existían al inicio del corte del informe, 11 se encuentran en ejecución, 7 pendientes de cierre financiero, 24 con problemas jurídicos y  15 se encuentran cerrados.
</t>
    </r>
    <r>
      <rPr>
        <b/>
        <sz val="8"/>
        <rFont val="Calibri"/>
        <family val="2"/>
        <scheme val="minor"/>
      </rPr>
      <t xml:space="preserve">8. </t>
    </r>
    <r>
      <rPr>
        <sz val="8"/>
        <rFont val="Calibri"/>
        <family val="2"/>
        <scheme val="minor"/>
      </rPr>
      <t xml:space="preserve"> Informe denominado "INFORME TRIMESTRAL EJECUCION Y CIERRE DE PROYECTOS TRASLADADOS POR EL EXTINTO INCODER A LA ADR (REPORTE DE GESTION DEL28/10/2022 AL 19/12/2022)", el cual indica que de 44 proyectos productivos que existían al inicio del corte del informe, 10 se encuentran en ejecución, 10 pendientes de cierre financiero y 24 con problemas jurídicos.
</t>
    </r>
    <r>
      <rPr>
        <b/>
        <sz val="8"/>
        <rFont val="Calibri"/>
        <family val="2"/>
        <scheme val="minor"/>
      </rPr>
      <t>9.</t>
    </r>
    <r>
      <rPr>
        <sz val="8"/>
        <rFont val="Calibri"/>
        <family val="2"/>
        <scheme val="minor"/>
      </rPr>
      <t xml:space="preserve"> Informes de cierre de los proyectos PDR13-VAL-BUN-22; PAREL2015-ACUI-003; PRD14-HUI-ARG-06D, PAREL-ACUI-001 , PAREL-ACUI-002,  PDR-SAN-BAR-07, PDR-SAN-CAR-03, PDR13-SAN-FLO-10-C, PDR13-SAN-CAR-05, PDR-PESCA-015, PAREL2015-ACUI-005,  PAREL2015-ACUI-006, PAREL2015-ACUI-007, PAREL2015-ACUI-012, PA15-SAN-1, PDR-HUI-ARG-01 y PT15-TOL-5 en los formatos F21 - INFORME DE CIERRE FINANCIERO Y AVANCE FÍSICO DEL PROYECTO.
</t>
    </r>
    <r>
      <rPr>
        <b/>
        <sz val="8"/>
        <rFont val="Calibri"/>
        <family val="2"/>
        <scheme val="minor"/>
      </rPr>
      <t>10.</t>
    </r>
    <r>
      <rPr>
        <sz val="8"/>
        <rFont val="Calibri"/>
        <family val="2"/>
        <scheme val="minor"/>
      </rPr>
      <t xml:space="preserve"> Como resultado de las articulaciones entre el equipo de la Vicepresidencia de Integración Productiva y la coordinación del área Financiera de la Secretaria General, y en atención a las mesas realizadas para tal fin, se remitió memorando No. 20203200041493 el día 28 de diciembre de 2020 a esta área, reporte consolidado a la fecha de la situación financiera de los proyectos productivos que fueron transferidos a la ADR por parte del extinto INCODER.</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</si>
  <si>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t>
    </r>
  </si>
  <si>
    <t>3/3</t>
  </si>
  <si>
    <t>Realizar designación a los UTT para realizar el monitoreo, control y seguimiento de los proyectos productivos, así como el cambio de firmas en entidades bancarias</t>
  </si>
  <si>
    <t>Memorando</t>
  </si>
  <si>
    <t>Se informó que el 24 de noviembre de 2020 se remitió a las UTTs que tienen a cargo proyectos del INCODER, 8 memorandos con radicados ADR 20203200035843; 20203200035833; 20203200035823; 20203200035813; 20203200035803; 20203200035793; 20203200035783; 20203200035873, con los cuales se realizó la designación a los UTT para el monitoreo, control y seguimiento de los proyectos productivos y autorización para cambio de firmas en entidades bancarias y proceder a desembolso.
Además se allegó copia de los memorando 20213200045383 del 9-dic-2021 dirigido a la UTT 10, de asunto "Designación como integrante del grupo de trabajo para el monitoreo, control y seguimiento de los proyectos productivos y autorización para el cambio de firmas en entidades bancarias, proceder a desembolsos y cierres de los proyectos" y memorandos 20213200032773 del 16-sep-2021 dirigido a la UTT 12 y 20213200045713 del 13-dic-2021 dirigido a la UTT 7, todos de asunto "Designación para control, seguimiento, autorización para cambio de firmas en   entidades   bancarias   y   proceder   a   desembolso de   los   proyectos productivos subrogados por el extinto Incoder a la ADR.
Durante la vigencia 2022, se realizaron las siguientes gestiones:
1. Memorando radicado 20223200020643 con el cual se realizó la designación a los UTT para el monitoreo, control y seguimiento de los proyectos productivos y autorización para cambio de firmas en entidades bancarias y proceder a desembolso del UTT 7.
2. Memorando radicado 20223200017603 con el cual se realizó la designación a los UTT para el monitoreo, control y seguimiento de los proyectos productivos y autorización para cambio de firmas en entidades bancarias y proceder a desembolso del UTT 4.</t>
  </si>
  <si>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t>
  </si>
  <si>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</si>
  <si>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</si>
  <si>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</si>
  <si>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</si>
  <si>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</si>
  <si>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</si>
  <si>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Vicepresidencia de Integración productiva - Dirección de Adecuación de Tierras</t>
  </si>
  <si>
    <t>Documento técnico</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</si>
  <si>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</si>
  <si>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t>EN TÉRMINOS</t>
  </si>
  <si>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</si>
  <si>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</si>
  <si>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</si>
  <si>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Hoja de ruta aprobada</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</si>
  <si>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</si>
  <si>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</si>
  <si>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</si>
  <si>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</si>
  <si>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</si>
  <si>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</si>
  <si>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</si>
  <si>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PENDIENTE EFECTIVIDAD</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</si>
  <si>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</si>
  <si>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</si>
  <si>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</si>
  <si>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</si>
  <si>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</si>
  <si>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</si>
  <si>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</si>
  <si>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</si>
  <si>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3). CGR-CDSA N° 833</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</si>
  <si>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</si>
  <si>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</si>
  <si>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1/2</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</si>
  <si>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</si>
  <si>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</si>
  <si>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Secretaría General - Dirección Financiera</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</si>
  <si>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</si>
  <si>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</si>
  <si>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</si>
  <si>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t>2/2</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</si>
  <si>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</si>
  <si>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</si>
  <si>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</si>
  <si>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</si>
  <si>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</si>
  <si>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</si>
  <si>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t>4). CGR-CDSA N° 845</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</si>
  <si>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</si>
  <si>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</si>
  <si>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</si>
  <si>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</si>
  <si>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</si>
  <si>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</si>
  <si>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</si>
  <si>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</si>
  <si>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</si>
  <si>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</si>
  <si>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</si>
  <si>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</si>
  <si>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</si>
  <si>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</si>
  <si>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</si>
  <si>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</si>
  <si>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</si>
  <si>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</si>
  <si>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</si>
  <si>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</si>
  <si>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</si>
  <si>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</si>
  <si>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</si>
  <si>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</si>
  <si>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</si>
  <si>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</si>
  <si>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</si>
  <si>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</si>
  <si>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</si>
  <si>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</si>
  <si>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</si>
  <si>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</si>
  <si>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</si>
  <si>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</si>
  <si>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</si>
  <si>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</si>
  <si>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</si>
  <si>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</si>
  <si>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</si>
  <si>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</si>
  <si>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</si>
  <si>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 Presentar, el estudio técnico de rediseño organizacional, al Consejo Directivo, para aprobación.</t>
  </si>
  <si>
    <t>El Secretario General y el Jefe de Talento Humano Presentaran el estudio técnico de rediseño organizacional, al Consejo Directivo, para aprobación.</t>
  </si>
  <si>
    <t>Secretaria General- Talento Humano</t>
  </si>
  <si>
    <t>Estudio Técnico de rediseño organizacional</t>
  </si>
  <si>
    <t>La Agencia de Desarrollo Rural (ADR) el 9 de junio de 2020 se llevó a cabo la sesión quinta del Consejo Directivo de la Agencia de Desarrollo Rural, en la cual se realizó la presentación de las modificaciones a la estructura y planta de personal de la Agencia de Desarrollo Rural – ADR y su poblamiento en la primera fase, el cual fue aprobado por siete (7) de los ocho (8) miembros del consejo Directivo.
Según lo manifestado por la Dirección de Talento Humano, posterior a esta labor, este documento debe ser remitido al Ministerio de Agricultura y Desarrollo Rural (al ser esta entidad la cabeza del sector) y posteriormente este se envía al Departamento Administrativo de la Función Pública cuyo objetivo es la revisión de la documentación que se deriva de este proceso, así como paralelamente se remite al Ministerio de Hacienda y Crédito Público con el objetivo de que se tramite el desembolso de los recursos ya aprobados para el poblamiento de la planta.
La Secretaría General informó que el proceso de radicación de este proyecto antes las entidades mencionadas, se encuentra detenido a que a causa del cambio de la Presidenta de la Entidad.</t>
  </si>
  <si>
    <t>La Oficina de Control Interno corroboró a través de certificación emitida por el Secretario Técnico del Consejo Directivo de la ADR, que el 9 de junio de 2020, en la sesión quinta del consejo directivo de la Entidad, se llevó a cabo la presentación y aprobación del proyecto de acuerdo “Por medio del cual se aprueban las modificaciones a la estructura y planta de personal de la Agencia de Desarrollo Rural – ADR y su poblamiento en la primera fase”.
Se considera necesario seguir realizando seguimiento al presente hallazgo, hasta tanto se continúe la presentación del estudio técnico de rediseño institucional ante el Departamento Ministerio de Agricultura y Desarrollo Rural - MADR, Administrativo de la Función Pública - DAFP,  Ministerio de Hacienda y Crédito Público – MHCP y  la Presidencia de la República, como se estableció en la acción subsiguiente, propuesta para el presente.
Adicionalmente, frente al presente hallazgo es preciso señalar que la Secretaría General planteó la necesidad de modificar la acción de mejora propuesta inicialmente, adicionando una nueva acción de mejora, con el fin de buscar garantizar su cumplimiento y efectividad frente a este. Es  preciso indicar que la aprobación de la modificación de estas acciones de mejoramiento se hizo efectiva en sesión N° 6 del comité de coordinación del sistema de control interno, llevada a cabo el 22 de diciembre de 2020.</t>
  </si>
  <si>
    <t>VENCIDO</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</si>
  <si>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</si>
  <si>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</si>
  <si>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 xml:space="preserve">Estudio Técnico de rediseño organizacional presentado ante las instancias internas y externas </t>
  </si>
  <si>
    <r>
      <t xml:space="preserve">Previo a la sustentación ante el Departamento Administrativo de la Función Publica, el decreto 371 de 2021 estableció que las entidades de orden nacional que adelanten estudios tendientes a modificar su estructura y planta de personal, deben tramitar ante el Departamento Administrativo de la Presidencia de la República - DAPRE el concepto previo favorable, antes de su radicación ante el DAFP.
Por lo anterior, se envío la solicitud de concepto previo al DAPRE con radicado No. 20216200025072. 
En atención a nuestra solicitud, el 20 de mayo, se realizó reunión con el DAPRE para sustentar el alcance del rediseño.  Producto de dicha reunión, el Dapre solicitó realizar un alcance a la solicitud del concepto previo, el cual está para firma de la señora Presidente.
Con corte a 31 de octubre de 2021 se han realizado los siguientes avances:
Mediante oficio OFI21-00138504 / IDM 13000000 del 28 de sept de 2021, el DAPRE emitió concepto favorable el cual permite continuar con el trámite de sustentación del estudio técnico ante el DAFP y el MHCP. 
Con oficio nuestro 20216200072312 de oct-15 se envió el estudio técnico y sus anexos al MADR, para que luego de su valoración lo radique formalmente ante el DAFP si así lo considera.
Con oficio 20213110233231 del 21 de octubre de 2021, el MADR radicó formalmente el estudio  técnico y sus anexos ante el DAFP.
Con Oficio radicado : 2-2022-002996 del 25 de enero de 2022, el Ministerio de haciendo dio Viabilidad presupuestal para modificar la planta de personal de la ADR.
</t>
    </r>
    <r>
      <rPr>
        <b/>
        <sz val="8"/>
        <rFont val="Calibri"/>
        <family val="2"/>
        <scheme val="minor"/>
      </rPr>
      <t xml:space="preserve">A corte 30 de junio de 2022: </t>
    </r>
    <r>
      <rPr>
        <sz val="8"/>
        <rFont val="Calibri"/>
        <family val="2"/>
        <scheme val="minor"/>
      </rPr>
      <t xml:space="preserve">
El día 26 de abril del 2022 la Entidad radica nuevamente el estudio técnico incluyendo la viabilidad presupuestal y el pasado 20 de mayo del 2022, el DAFP emitió 11 observaciones al Estudio Técnico, mediante radicado de entrada a la ADR No. 20226100036341.  Durante el mes de Junio se ha trabajo interdisciplinariamente para darle respuesta a las observaciones y modificando anexos y apartes del Estudio Técnico. A la fecha ya se encuentra lista la respuesta, a la espera de la autorización de Presidencia para radicar nuevamente ante el DAFP. Se allegan como Evidencias: Radicado de radicación del 26 de abril, Oficio con observaciones del DAFP y correo a Secretaría General con las respuestas, anexos y estudio técnico para volver a radicar. </t>
    </r>
  </si>
  <si>
    <t>5). CGR-CDSIFTCEDR N° 023</t>
  </si>
  <si>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</si>
  <si>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</si>
  <si>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</si>
  <si>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</si>
  <si>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</si>
  <si>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 xml:space="preserve">Documento de Hoja de Ruta Finalizado </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</si>
  <si>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</si>
  <si>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Frente al presente hallazgo es necesario señalar que  la Vicepresidencia de Integración Productiva  planteó la necesidad de adicionar una nueva acción de mejoramiento, con el fin de buscar garantizar su cumplimiento y efectividad, de lo cual, la aprobación de la modificación de estas acciones de mejoramiento se hizo efectiva en sesión N° 06 del comité de coordinación del sistema de control interno, llevada a cabo el 22 de diciembre de 2020.</t>
  </si>
  <si>
    <t xml:space="preserve"> 2/2</t>
  </si>
  <si>
    <t>Obtener la aprobación de la hoja de ruta</t>
  </si>
  <si>
    <t>Realizar las acciones que sean competencia de la ADR para la obtención de la aprobación de la hoja de ruta.</t>
  </si>
  <si>
    <t>6). CGR-CDSA N° 864</t>
  </si>
  <si>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</si>
  <si>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</si>
  <si>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</si>
  <si>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</si>
  <si>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</si>
  <si>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</si>
  <si>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</si>
  <si>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Realizar seguimiento a los Convenios</t>
  </si>
  <si>
    <t>Informe semestral del supervisor que evidencien el avance técnico financiero de los recursos asignados para la Ejecución de los Proyectos Integrales de Desarrollo Agropecuario y Rural a los Convenio que estén vigentes</t>
  </si>
  <si>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</si>
  <si>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</si>
  <si>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</si>
  <si>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</si>
  <si>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</si>
  <si>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</si>
  <si>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</si>
  <si>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</si>
  <si>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Hallazgo Administrativo, Con Incidencia Disciplinaria y Fiscal</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</si>
  <si>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</si>
  <si>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</si>
  <si>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</si>
  <si>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</si>
  <si>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</si>
  <si>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</si>
  <si>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</si>
  <si>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</si>
  <si>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</si>
  <si>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</si>
  <si>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</si>
  <si>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</si>
  <si>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</si>
  <si>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t>
  </si>
  <si>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</si>
  <si>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</si>
  <si>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</si>
  <si>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</si>
  <si>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</si>
  <si>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La Vicepresidencia de Integración Productiva informó lo siguiente:
Se realizará actualización de los estudios y diseños del Proyecto Tesalia - Paicol en el marco del Contrato 225 de 2016, suscrito con FINDETER. De lo anterior se allega Copia de otrosí N° 4 del Contrato 225 de 2016 (adición e inclusión de proyectos, incluyendo Tesalia - Paicol).
Por otra parte, se suministró Anexo "Especificaciones Técnicas del Proyecto Tesalia", presentado por la Vicepresidencia de Integración Productiva a FINDETER para el proceso precontractual para la actualización de estudios y diseños del proyecto.
Se informó que anteriormente, no se había contado con los recursos para la actualización de los estudios y diseños del Proyecto Tesalia. Hasta el mes de diciembre de 2019, mediante adición realizada al Contrato 225 de 2016, se destinaron recursos para ello, por lo cual este año se elaboró el anexo de especificaciones técnicas, en el cual se incluye el requerimiento en relación a preservar las estructuras de drenaje construidas cuando se reanude la terminación del distrito de riego y se instalen las tuberías faltantes y lo relacionado a las juntas del canal C1.
La actividad  se centra lo siguiente; la convocatoria PAF-ADR-C-012-2020 que tiene por objeto contratar la “VERIFICACIÓN, COMPLEMENTACIÓN, ACTUALIZACIÓN Y ELABORACIÓN DE ESTUDIOS Y DISEÑOS DETALLADOS PARA LA CULMINACIÓN DEL PROYECTO DE ADECUACIÓN DE TIERRAS DE MEDIANA ESCALA TESALIA – PAICOL, MUNICIPIOS DE TESALIA Y PAICOL, DEPARTAMENTO DEL HUILA”, fue adjudicado al CONSORCIO DISEÑOS TP.    Dentro del ajuste los estudios y diseños del proyecto Tesalia Paicol, se efectuará la actualización de las especificaciones Técnicas que permitan preservar las estructuras existentes construidas, de acuerda a la normatividad en construcción (NSR -10) y a su vez serán tenidas en cuenta en el proceso constructivo cuando se reanude la terminación del distrito de riego.</t>
  </si>
  <si>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</si>
  <si>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</si>
  <si>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</si>
  <si>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el marco del contrato 225 de 2017 con FINDETER, esta entidad suscribió el contrato de consultoría PAF-ADR-C-012-2020 que tiene por objeto: VERIFICACIÓN, COMPLEMENTACIÓN, ACTUALIZACIÓN Y ELABORACIÓN DE ESTUDIOS Y DISEÑOS DETALLADOS PARA LA CULMINACIÓN DEL PROYECTO DE ADECUACIÓN DE TIERRAS DE MEDIANA ESCALA TESALIA – PAICOL, MUNICIPIOS DE TESALIA Y PAICOL,
DEPARTAMENTO DEL HUILA, en tal sentido se anexa el informe del supervisor - interventor del  contrato como se evidencia en la firma y que da cuenta de las entregas realizadas y pendientes por realizar, para no solo la conservación de la estructura de drenaje, sino para la futura terminación del proyecto.
Adicionalmente, se anexa carta de la supervisora del Contrato 225 de 2016, en la que frente a la socialización de los resultados de los diseños detallados FASE I y FASE II del proyecto Adecuación de Tierras de Mediana Escala Tesalia – Paicol, llevada a cabo el pasado 19 de octubre de 2022, se realizan una serie de observaciones para garantizar el uso de la infraestructura ya construida en el distrito. 
Al respecto, se espera realizar reunión, los primeros días de febrero de 2023, una vez se cuente con el personal del área.</t>
  </si>
  <si>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</si>
  <si>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</si>
  <si>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</si>
  <si>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</si>
  <si>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La Vicepresidencia de Integración Productiva manifestó que el proyecto se encuentra en etapa de transición, está en administración por la ADR. A través del Contrato de Obra No.559 de 2019, se inició la ejecución de obras de mantenimiento de la infraestructura construida: obras de control de erosión aguas arriba de la bocatoma y demás obras complementarias., por un valor estimado e $4.243 millones.
Se señaló que durante 2021 se continuó la ejecución del Contrato 559 de 2019, con el marco del cual se ejecutan obras de protección de orillas mediante la construcción de gaviones del lado de la dársena o talud del Cauca aguas arriba de la bocatoma del proyecto. Como última gestión al respecto, se allegó copia del Acta de liquidación de dicho contrato, con la cual se sustenta el cumplimiento de las actividades contratadas.
Posteriormente se allegó copia del Oficio 20213610039352 del 22 de junio de 2021, dirigido al representante legal de Consorcio Tesalia 2014, cuyo asunto fue "Requerimiento Técnico sobre Construcciones de Canales del Contrato de obra N° 934 de 2014 - Proyecto Tesalia Paicol.</t>
  </si>
  <si>
    <t>Visita técnica al Proyecto Tesalia - Paicol.</t>
  </si>
  <si>
    <t>Hacer visita técnica que permita realizar inventario del proyecto con la finalidad de hacer el requerimiento al contratista e interventor.</t>
  </si>
  <si>
    <t>Informe técnico de visita</t>
  </si>
  <si>
    <t>La Vicepresidencia de Integración Productiva informó que la  UTT Huila - Caquetá realizó visita al Proyecto Tesalia - Paicol y el inventario de tubería y accesorios, en noviembre de 2020.
La Oficina de Control Interno realizó un análisis del informe, en el cual se hace un detalle del inventario de tubería y accesorios existente en el predio Patio-Diamante y en obra del Proyecto de Adecuación de Tierras Tesalia - Paicol.</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</si>
  <si>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</si>
  <si>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</si>
  <si>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</si>
  <si>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</si>
  <si>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</si>
  <si>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</si>
  <si>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</si>
  <si>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</si>
  <si>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</si>
  <si>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</si>
  <si>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</si>
  <si>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</si>
  <si>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</si>
  <si>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1/10</t>
  </si>
  <si>
    <t>Secretaría General - Dirección Administrativa</t>
  </si>
  <si>
    <t>Oficio o correo electrónico</t>
  </si>
  <si>
    <r>
      <t xml:space="preserve">En mesa de trabajo realizada el 17 de diciembre de 2019, la Secretaría General aportó correo electrónico del 7 de noviembre de 2019 de asunto </t>
    </r>
    <r>
      <rPr>
        <i/>
        <sz val="8"/>
        <rFont val="Calibri"/>
        <family val="2"/>
        <scheme val="minor"/>
      </rPr>
      <t>“SOLICITUD RELACIÓN DE BIENES A DAR DE BAJA -USOMARIA LA BAJA”</t>
    </r>
    <r>
      <rPr>
        <sz val="8"/>
        <rFont val="Calibri"/>
        <family val="2"/>
        <scheme val="minor"/>
      </rPr>
      <t xml:space="preserve"> con el cual solicitaron a la USOMARIALABAJA remitir la información de los bienes a dar de baja y su reiteración de fecha de 10 de diciembre de 2019.</t>
    </r>
  </si>
  <si>
    <t>Acción realizada.
Si bien la Oficina de Control Interno observó la ejecución de la presente acción,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frente al hallazgo.</t>
  </si>
  <si>
    <t>2/10</t>
  </si>
  <si>
    <t>Informe/Acta de comité</t>
  </si>
  <si>
    <t>La Secretaría General informó que se elaboró la circular ADR No. 059 del 23 de junio de 2020, de asunto "Lineamientos para solicitar la baja de los bienes muebles de propiedad de la Agencia de Desarrollo Rural – ADR ubicados en las Unidades Técnicas Territoriales, en los Distritos de Adecuación de Tierras y en los Proyectos Estratégicos Nacionales". 
Adicionalmente se allegó Acta 001 del 11 de diciembre de 2020 cuyo objetivo era "Adelantar la sesión ordinaria (2020) del comité de gerencia y Administración de Bienes Muebles e Inmuebles de la Agencia de Desarrollo Rural-ADR", en el cual el punto 3 del orden del día trataba lo concerniente a la "Presentación de la relación y descripción de los bienes muebles a dar de baja" dentro de los que se encuentran 34 bienes del distrito de Adecuación de Tierras de María La Baja.
la Secretaria General a realizado la gestión pertinente para llevar los elementos del DAT María la Baja al Comité de bienes en el mes de diciembre de 2020, posteriormente por parte de la ADR se emitió la Resolución 025 de 2021 por medio del cual se dieron de baja los elementos del DAT maría la Baja. En el mes de junio se recibió la oficio No. 20216100044161 con carta de intención del Batallón No. 21 Pantano de Vargas requiriendo los elementos en donación, por medio del oficio No. 20216100037772 en el cual se le da contestación a la solicitud por parte de la Secretaria General</t>
  </si>
  <si>
    <t>Una vez analizado el soporte allegado para la presente acción, se considera que se cumplió con la acción de mejoramiento propuesta. De lo anterior es preciso señalar que el presente hallazgo debe continuar siendo objeto de seguimiento hasta validar la efectividad de las acciones ejecutadas.</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</si>
  <si>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</si>
  <si>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</si>
  <si>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</si>
  <si>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</si>
  <si>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</si>
  <si>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 xml:space="preserve">Mediante correo electrónico del 19 de diciembre de 2019, la Secretaría general reportó como avances de la presente actividad:
1.) Escrituras Públicas Nos.25 del 15/03/1972; No.47 del 02/04/1970; No.64 del 22/04/1970; No.71 del 29/05/1973; No.77 del 25/06/1973; No.82 del 18/05/1970; No.88 del 09/06/1971; No.92 del 04/06/1970; No.102 del 06/07/1970; No.107 del 13/07/1970; No.123 del 16/08/1971; No.128 del 04/08/1970; No.137 del 10/08/1970; No.138 del 10/08/1970; No.141 del 07/09/1971; No.142 del 07/09/1971; No.152 del 11/09/1970; No.153 del 11/09/1970; No.154 del 12/09/1970; No.155 del 14/09/1970; No.157 del 18/09/1970; No.158 del 22/09/1970; No.163 del 02/10/1970; No.169 del 21/10/1970; No.176 del 19/11/1970; No.178 del 19/11/1970; No.180 del 20/11/1970; No.187 del 27/11/1970; No.188 del 27/11/1970; No.196 del 30/11/1970.
2.)  Oficio No. 20196100041272 del 31/07/2019 dirigido a la ORIP de Cartagena - Solicitud de información D.A.T. 
3.) Oficio No.20196100041252 del 31/07/2019 dirigido a la ORIP Cartagena - Solicitud de Información D.A.T. 
4.) Oficio CJ ORIP No.0602019EE04029 del 08/08/2019 de la ORIP Cartagena - Rta Derecho de Petición
5.) Oficio No.20196100049832 del 04/09/2019 dirigido a la ORIP de Cartagena - Rta a Oficio CJ ORIP No.0602019EE04029.
6.) Oficio No.20196100049282 del 03/09/2019 dirigido a la ORIP de Cartagena - Solicitud de inscripción E.P. No.142 de 1971.
7.)  Oficio CJ ORIP No.0602019EE09217 del 15/10/2019 de la ORIP de Cartagena - Solicitud de Información D.A.T.
8.) Oficio No.20196100068822 del 21/10/2019 dirigido a la ORIP de Cartagena - Rta a oficio No.062019EE09217 del 08/10/2019.
9.) Oficio No.ORIPCART0602019EE8539 del 19/09/2019 de la ORIP Cartagena - Nota Devolutiva del 13/02/2019.
10.) Memorando No. 20196100027353 de fecha 19 de julio de 2019 solicitud a la VGC la inclusión de información para la celebración  de contratos de AOC Distrito de adecuación de tierras
11.) Oficio No.20196100099461 del 23/12/2019 procedente de la Seccional del IGAC Cartagena,  sobre el predio con matricula catastral 000000005044000.
12.) Memorando No.20206100004783 del 10/02/2020 con destino a la VIP reiterando solicitud.
13) MEMORANDO 20193300058443 de fecha 26 de diciembre de 2019 solicitud de información predial DAT de María la Baja.
14.) Oficio radicado 20206100006352 del 17 de febrero de 2020, solicitando al IGAC la documentación de 9 bienes inmuebles pertenecientes al Distrito de Riego MaríaLaBaja.
14.) Oficio No.201933000099602 del 26/12/2019 con destino a la Of. Jurídica de la Unidad de Restitución de Tierras - Información medida de protección No.060-10155.
15.) Oficio radicado 2020600005162 del 12 de febrero de 2020, solicitando a la Oficina de Instrumentos públicos de Cartagena de la respuesta allegada mediante oficio 20196100049832.
16) informes de actividades de las acciones 3 y 7 del hallazgo 41.
17) Memorando 20206100050141 de fecha 29 de junio de 2020 respuesta del IGAC Cartagena distrito de adecuación de tierras de María la Baja. </t>
  </si>
  <si>
    <t>La Secretaria General allegó a la Oficina de Control Interno memorando 20206100017593 del 25 de junio de 2020, en la cual manifiestan que esta dependencia ha adelantado las gestiones que permitan recopilar la información que ha sido requerida a fin de identificar e individualizar los predios que conforman del Distrito de ADT María La Baja, situación que ha sido evidenciada por la Oficina de Control Interno a través de los distintos soportes documentales aportados. De igual forma se resaltan las dificultades presentadas en recopilación de toda la información para la identificación de los treinta y dos (32) predios que conforman el Distrito, a causa de omisión de datos en la transferencia realizada por el extinto INCODER a la ADR.
En dicho informe se enfatiza que al corte del presente seguimiento, se ha realizado la identificación e individualización de dos (2) predios de los treinta y dos (32) bienes inmuebles relacionados en el acto administrativo de transferencia. De los treinta (30) predios restantes, la información aportada ha  sido insuficientes, por lo cual ha sido necesario requerir información adicional que hasta el momento no ha sido suministrada ya sea por la Oficina de Registro de Instrumentos Públicos de Cartagena o por la Secretaría de Hacienda del municipio de María La Baja, situación que no puede ser atribuida a la Agencia de Desarrollo Rural – ADR
Se recalca además, que estas actividades de identificación e individualización de predios se han adelantado por parte de la Agencia de Desarrollo Rural – ADR, sobre los bienes inmuebles ubicados en los 15 Distritos de Adecuación de Tierras, en los 3 Proyectos Estratégicos
Nacionales, en las Unidades Técnicas Territoriales Nos. 2, 6, 8, 9 y 11, así como en la sede central, relacionando los avances que se tienen al respecto.
A partir de lo anterior, la Oficina de Control Interno deduce que se ha gestionado la recopilación de la información necesaria para el saneamiento de los predios de Distrito de ADT María la Baja para el perfeccionamiento de transferencia de los mismos a favor de la ADR, y actividades similares con los bienes inmuebles de UTTs, Sede Central y los 18 distritos de Riego (incluidos los proyectos estratégicos).</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</si>
  <si>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</si>
  <si>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</si>
  <si>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Identificar e Individualizar los bienes inmuebles de propiedad de la ADR en el Distrito María La Baja</t>
  </si>
  <si>
    <t>Presentar el Informe final del inventario predial de inmuebles ubicado en el DAT María La Baja con titularidad de dominio a cargo de la ADR del extinto INCODER o sus entidades antecesoras.</t>
  </si>
  <si>
    <t>La Secretaría General remitió a la Vicepresidencia de Integración productiva con memorando No.20206100017203 del 24/06/2020, los informes  No.1 y No. 2 de las actividades realizadas en el marco del hallazgo 41 del plan de mejoramiento suscrito para el hallazgo 41, comunicado mediante informe de auditoría CGR-CDSA No.864 de 2018.
Adicionalmente, mediante memorando ADR N° 20206100034863 del 19 de noviembre de 2020, la Secretaría general allegó a la Oficina de Control Interno el "informe Final del Inventario predial de inmuebles ubicados en el DAT María La Baja con Titularidad de dominio a cargo de la ADR, del extinto INCODER o sus entidades antecesoras", precisando además que las gestiones adelantadas por la entidad para identificar e individualizar predios, no solo se ha enmarcado en el distrito de Adecuación de Tierras de María La Baja, si no que esta actividad se ha extendido para los 15 distritos de adecuación de tierras y los 3 proyectos estratégicos que fueron entregados a la ADR.</t>
  </si>
  <si>
    <t>A partir de la información suministrada, la oficina de Control Interno evidenció que la Entidad realizó las gestiones necesarias para recopilar y analizar la información relacionada con los bienes inmuebles que conforman el DAT de María La Baja, identificando que en el proceso de liquidación del extinto INCODER, se hizo entrega efectiva de treinta y un (31) predios y no treinta y dos (2)  como lo señalaba la resolución 01415 de 2016,  dentro de lo cual se observó que se deben continuar con actividades complementarias para el saneamiento del derecho de propiedad de los predios.
Si bien se cumple la acción de mejoramiento con la presentación del informe del estado jurídico de posesión de los predios que conforman el distrito de Adecuación de Tierras de María La Baja, la entidad debe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</si>
  <si>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</si>
  <si>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</si>
  <si>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</si>
  <si>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r>
      <t xml:space="preserve">La Secretaría General allegó como soporte de la ejecución de la presente acción, lo siguiente:
1. Memorando No. 20196100027363 de fecha 19/07/2019 solicitud de inclusión para la celebración  de contratos de AOC Distrito de adecuación de tierras.
2. Memorando No.20206100009823 del 10/03/2020 con destino a la VIP - Solicitud de información.
3, Ficha EBI Guía Operativa Proyecto de Inv. DAT - Avalúos.
4. - Avalúos - Ficha EBI Proyecto ADT Solicitud Recursos 2020.
5. Mesa de trabajo de fecha 05/03/2019   adelantada con la Oficina de Planeación de la ADR y del Ministerio de Agricultura para la presentación del Proyecto de inversión de 2019 - anteproyecto año 2020.
</t>
    </r>
    <r>
      <rPr>
        <b/>
        <sz val="8"/>
        <rFont val="Calibri"/>
        <family val="2"/>
        <scheme val="minor"/>
      </rPr>
      <t xml:space="preserve">Nota: </t>
    </r>
    <r>
      <rPr>
        <sz val="8"/>
        <rFont val="Calibri"/>
        <family val="2"/>
        <scheme val="minor"/>
      </rPr>
      <t>Es necesario tener en cuenta que el Plan de mejora fue presentado en los meses de junio-julio de 2019, es decir cuando se estaban gestionando aún a través de la Oficina de Planeación de la ADR el Proyecto de Inversión para la vigencia 2020. Al momento de ser aprobado el proyecto de inversión, éste pasa a ser competencia del área, es decir  de la Vicepresidencia de Integración Productiva a través de la Dirección de Adecuación de Tierras. Por lo tanto, el requerimiento que se elaboró el 10/03/2020 - No.20206100009823, se remitió a la VIP que para la vigencia 2020 era el área competente para suministrar la información relacionada con el presupuesto para la contratación o suscripción de convenios para el proceso de avalúos de los DAT. Así, se remiten las Fichas EBI donde consta el presupuesto aprobado para este concepto y la solicitud de recursos presentada ante el DNP. Así mismo es pertinente señalar que estos recursos se encuentran bloqueados por el Ministerio de Hacienda y Crédito Público.
6. Como actuaciones tendientes a constatar los compromisos para el levantamiento de inventarios. la ADR suscribió el contrato No.7002020 con el fin de adelantar el proceso de avalúo de las Unidades Técnicas Territoriales y cuyo objeto recayó en "Contratar el servicio para realizar los avalúos de los inmuebles de las unidades técnicas territoriales de propiedad de la ADR." con vencimiento a fecha 23 de noviembre de 2020. (Se adjunta contrato)
7. En cumplimiento se han adelantado actuaciones tales como: i) Elaboración de cronograma y realización de visitas a UTT´s y, ii) Entrega del primer informe (avance) en la elaboración de los avalúos. (Se adjuntan constancias)</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</si>
  <si>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recalcando que la ADR presentó que en la vigencia 2020 a la ADR se le realizó un bloqueo presupuestal.
Por otra parte, la Oficina de Control Interno observó que a través del documento técnico proyecto de inversión "APOYO A LA FORMULACION E IMPLEMENTACIÓN DE DISTRITOS DE ADECUACIÓN DE TIERRAS Y A LA PRESTACIÓN DEL SERVICIO PÚBLICO DE ADECUACIÓN DE TIERRAS A NIVEL NACIONAL 2019-2022" Versión 7 - Abril 2020, se contempla en su numeral 2.1.2 "Actividad: Realizar la administración de los distritos de propiedad del Estado mediante operador o de forma directa", lo siguiente:
</t>
    </r>
    <r>
      <rPr>
        <i/>
        <sz val="8"/>
        <rFont val="Calibri"/>
        <family val="2"/>
        <scheme val="minor"/>
      </rPr>
      <t>(...) Los recursos solicitados para 2021 se incrementan, en relación con la apropiación 2020, producto de la necesidad de contar con mayor cantidad de recursos por cuanto se requiere ejecutar acciones incluidas en la Política de Daño Antijurídico de la ADR, como suministro e instalación de vallas informativas y elementos de seguridad en los distritos, el suministro y dotación de bienes muebles para los distritos, el saneamiento ambiental de los distritos existentes y el avaluó de los mismos, que no se podían financiar con los pocos recursos apropiados 2020, por cuanto se han recibo importantes demandas relacionadas con los Distritos de Adecuación de Tierras de Propiedad de la ADR por
no realizar las acciones necesarias en la administración de los Distritos</t>
    </r>
    <r>
      <rPr>
        <sz val="8"/>
        <rFont val="Calibri"/>
        <family val="2"/>
        <scheme val="minor"/>
      </rPr>
      <t>".
Por otra parte, se allegó como soporte el contrato suscrito para el levantamiento de avalúos de las UTTs, de lo cual ya se cuenta con un cronograma y la entrega de un informe de avances parciales.
Por lo anterior, si bien se evidencia que la Entidad suscribió un contrato para los avalúos de las UTTs, y además se encuentra tramitando la obtención de recursos para los avalúos de los Distritos de Adecuación de Tierras, se considera pertinente continuar el seguimiento al presente hallazgo, hasta tanto se realice la contratación de dichos avalúos, con el fin de cumplir con lo meta relacionada con el avalúo del Distrito de María La Baja.</t>
    </r>
  </si>
  <si>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</si>
  <si>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</si>
  <si>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</si>
  <si>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Secretaría General reportó como avances de la presente actividad:
1.) Memorando No.20196100027363 con destino a VIP - Solicitud de inclusión de información para la celebración de contratos AOC - Distrito de Adecuación de Tierras María La Baja.
2.) Memorando No.20196100027353 con destino a Vicepresidencia de Gestión Contractual - Solicitud de inclusión de información para la celebración de contratos AOC - Distrito de Adecuación de Tierras María La Baja.
3.) Se gestionó ante el DNP la destinación de recursos para la elaboración de los avalúos de los DAT. Para el efecto se aportan las ficha EBI Guía Operativa Proyecto de Inv. DAT - Avalúos y EBI Proyecto ADT Solicitud Recursos 2020. 
4.) En cuanto a los procesos de contratación de las AOM para adelantar los procesos de avalúos, el plan piloto de esta acción se presentó con los Proyectos de Rio Ranchería y Triángulo del Tolima. Para el efecto se elaboró el memorando 20206000015523 del 04 de junio de 2020, por medio del cual se solicitó a la Vicepresidencia de Integración Productiva, la documentación, los avances y/o los avalúos de la infraestructura ubicada en estos Proyectos Estratégicos Nacionales.
Estos avalúos serían realizados con cargo a los contratos de prestación de servicios Nos.439 y 440 de 2019 suscritos entre la Agencia de Desarrollo Rural y el Consorcio ADR, de conformidad con el numeral 2.1.10 del anexo técnico 1A para el caso del Distrito de Adecuación de Tierras Proyecto Río Ranchería y el numeral 2.3.1, literal V del anexo técnico 1B del Distrito de Adecuación de Tierras Proyecto Triángulo del Tolima.
5) En cumplimiento a las obligaciones contractuales de los contratos 439 y 440 de 2019, relacionados con el avaluó de los Proyectos Triángulo del Tolima y Río Ranchería, se  informó que se cuentan con avances parciales que corresponden a los informes provisionales entregados. De lo cual se indicó que es necesario tener en cuenta que el informe final del proceso de avalúos para estos Proyectos Estratégicos no ha sido entregado por el contratista teniendo en cuenta que el proceso se encuentra en su etapa liquidatoria y la entrega final de este insumo esta enmarcada dentro de la liquidación de estos contratos para lo cual se tiene un lapso de 4 meses.
6. Para adelantar el proceso de avalúo de los Distritos de Adecuación de Tierras, la Dirección de Adecuación de Tierras incluyó en la “Ficha EBI” del Departamento Nacional de Planeación – DNP – y en la Guía Operativa de la solicitud de recursos para la vigencia 2020, las actividades denominadas i) "Realizar la administración de distritos de propiedad del estado mediante operador o de forma directa" por valor de SIETE MIL CIENTO VEINTICINCO MILLONES SETECIENTOS VEINTITRES MIL SOCIENTOS CUARENTA PESOS M/TE ($7.125.723.240) con el producto denominado "servicio de administración, operación y conservación de distritos de propiedad del estado" y ii) “Realizar la administración de distritos de propiedad del estado mediante operador o de forma directa" por valor de SEIS MIL TRESCIENTOS SEIS MILLONES CIENTO VEINTITRES MIL OCHOCIENTOS CUARENTA PESOS M/CTE ($6.306.123.840) con el producto denominado “servicio de administración, operación y conservación de distritos de propiedad del estado", los recursos solicitados para el avalúo de los Distritos de Pequeña, Mediana y Gran Escala, por valor de MIL QUINIENTOS TREINTA Y SEIS MILLONES DE PESOS M/CTE ($1.536.000.000) y MIL QUINIENTOS TREINTA Y SEIS MILLONES DE PESOS M/CTE ($1.536.000.000) respectivamente.
No obstante, es pertinente señalar que los recursos para el proceso de avalúos de estos Distritos no se han ejecutado teniendo en cuenta que se encuentran afectados por el bloqueo de recursos de los proyectos de inversión.</t>
  </si>
  <si>
    <t>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Se hizo  mención a los recursos solicitados para la vigencia 2020 a través de la ficha EBI y Guía operativa de la Dirección de Adecuación de Tierras, en la que, dentro de la Administración, Operación y Conservación de los Distritos de Adecuación de Tierras se destinaba una valor específico para la realización de avalúos; no obstante se indicó que este valor no se ha ejecutado, a causa de los bloqueos presupuestales que se les realizó a los proyectos de inversión.
Es importante resaltar que la ADR ha gestionado como plan piloto la realización de avalúos a través de la contratación de Administración, Operación y Mantenimiento de los proyectos estratégicos Triángulo del Tolima y Río Ranchería, lo cual se encuentra plasmado dentro del anexo  1B (Triángulo Tolima) y  técnico 1A (Ranchería), de los contratos 439y 440 de 2019, respectivamente, de lo cual se allegó soporte de avances parciales sobre las actividades realizadas, las cuales se deben entregar formalmente en el proceso de liquidación de mencionados contratos.
Si bien se observan gestiones encaminadas a la realización de avalúos de los Distritos de Adecuación de Tierras, producto de lo cual ya se evidencia un plan piloto en proceso, esta Oficina considera procedente continuar con el seguimiento al presente hallazgo, hasta tanto se evidencien el cumplimiento de las acciones que se encuentran en proceso y se obtenga algún alternativa y/o evidencia respecto a los avalúos a los demás  Distritos de Adecuación de Tierra, priorizando María la Baja.</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</si>
  <si>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</si>
  <si>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</si>
  <si>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</si>
  <si>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</si>
  <si>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</si>
  <si>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Mediante correo electrónico del 19 de diciembre de 2019, la Secretaría general reportó como avances de la presente actividad:
1. Memorando 20196100026733 del 16 de julio de 2019 enviado a la Vicepresidencia de Integración Productiva - VIP, Solicitando Información del Distrito de Adecuación de Tierras María La Baja.
2. Memorando 20196100026753 del 16 de julio de 2019 enviado a la Vicepresidencia de Integración Productiva - VIP, Remitiendo el Recibo Impuesto Predial.
3. Memorando 20196100027373 del 19 de julio de 2019 enviado a la Vicepresidencia de Integración Productiva - VIP, con el Seguimiento al cumplimiento de las obligaciones DAT María La Baja, relacionadas con el pago del impuesto predial.
4. Memorando 20193300027923 del 23 de julio de 2019 recibido de la Vicepresidencia de Integración Productiva - VIP con la respuesta al  Memorando 20196100026733. 
5. Memorando 20193300029263 del 31 de julio de 2019 recibido de la Vicepresidencia de Integración Productiva - VIP con la respuesta al  Memorando 20196100026753. (enviaron 20193300040752 a USOMARÍALABAJA para gestionar pago de recibo de impuesto predial).
6. Memorando 20193300031363 del 14 de agosto de 2019 recibido de la Vicepresidencia de Integración Productiva - VIP respuesta rad. 20193505000573, indicando se suscribió acuerdo de pago por concepto de impuesto predial.
7. Memorando 20196100035753 del 09 de septiembre de 2019, solicitando información para la apertura del folio de matrícula inmobiliaria del predio denominado "PEPE".
8. Memorando No.20206100004783 con destino a la VIP solicitando información de la titularidad del predio denominado PEPE
9. Memorando No.20206100004763 del 10 de febrero de 2020 solicitando información relacionada con el acuerdo de pago suscrito entre USOMARIA LA BAJA y la Secretaría de Hacienda de María La Baja.
10. Memorando No.20206100011733 del 20/04/2020 con destino a la VIP por medio del cual se da respuesta al memorando No.20203300010763 y se reitera la solicitud de información del memorando No.202061000463 donde se solicitaba copia del acuerdo de pago suscrito con el municipio de maría la baja y el estado de cumplimiento de esta obligación.
11. Memorando No.2020610009843 del 10/03/2020 con destino a la VIP donde se solicita información y se sugiere aplicar lo dispuesto en el art.177 de la ley 1607 de 2012 a las obligaciones causadas respecto a los predios ubicados en el DAT María La Baja.
12. Memorando No.20206100017583 y 20206100017593 del 25/06/2020 por medio del cual se remite a la Oficina de Control Interno la explicación relacionada con las gestiones adelantadas en esta acción de mejora y se solicita con base en ello tenerla por cumplida en su totalidad.
13. informes de actividades de las acciones 3 y 7 del hallazgo 41.
14.  memorando 20203300019503 Envío por parte de la VIP acuerdo de pago y recibos de pagos efectuados.</t>
  </si>
  <si>
    <r>
      <t xml:space="preserve">La Secretaria General allegó a la Oficina de Control Interno memorandos 20206100017583 y 20206100017593 del 25 de junio de 2020, a través de los cuales se allegan dos informes con los resultados de las gestiones adelantadas respecto a la presente acción, relacionada con el predio donde se ubica la sede administrativa del Distrito María La Baja, de lo cual se expuso lo siguiente:
</t>
    </r>
    <r>
      <rPr>
        <b/>
        <sz val="8"/>
        <rFont val="Calibri"/>
        <family val="2"/>
        <scheme val="minor"/>
      </rPr>
      <t>Numeral 5, INFORME N° 1:</t>
    </r>
    <r>
      <rPr>
        <sz val="8"/>
        <rFont val="Calibri"/>
        <family val="2"/>
        <scheme val="minor"/>
      </rPr>
      <t xml:space="preserv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b/>
        <sz val="8"/>
        <rFont val="Calibri"/>
        <family val="2"/>
        <scheme val="minor"/>
      </rPr>
      <t>Numeral 1, INFORME N° 2</t>
    </r>
    <r>
      <rPr>
        <sz val="8"/>
        <rFont val="Calibri"/>
        <family val="2"/>
        <scheme val="minor"/>
      </rPr>
      <t xml:space="preserve">
</t>
    </r>
    <r>
      <rPr>
        <i/>
        <sz val="8"/>
        <rFont val="Calibri"/>
        <family val="2"/>
        <scheme val="minor"/>
      </rPr>
      <t xml:space="preserve">"Conclusión: El predio donde se encuentran ubicadas las ocho (8) edificaciones presuntamente abandonadas, ubicadas en el Distrito de Adecuación de Tierras María La Baja no hacen parte, desde el punto de vista contable y financiero, de los activos de la Entidad, en la medida en que no fueron transferidos a través de la Resolución No.01415 de 2016 o por acto administrativo de transferencia anterior o posterior al mismo.
Estas instalaciones, o el predio y/o predios donde fueron construidas, no cuentan con un folio de matrícula inmobiliaria que permita adelantar el saneamiento de los derechos de dominio. Así mismo se desconoce la escritura pública con la cual el extinto INCORA adquirió este predio o estas instalaciones, por lo que se infiere que este predio no existe jurídicamente, sin perjuicio de tener referencia catastral.
Es importante resaltar que si bien el informe entregado por la Contraloría General de la República da cuenta un posible deterioro ante la existencia de predios en estado de abandono, estos bienes no hacen parte de los activos de la entidad y por lo tanto la responsabilidad sobre el mismo y los efecto económicos que ello implica, no pueden recaer sobre los activos de la Agencia de Desarrollo Rural – ADR, más aún, cuando no hay evidencia del estado en que presuntamente estas instalaciones fueron entregadas por el extinto INCODER en el marco de su proceso liquidatorio".
</t>
    </r>
    <r>
      <rPr>
        <sz val="8"/>
        <rFont val="Calibri"/>
        <family val="2"/>
        <scheme val="minor"/>
      </rPr>
      <t xml:space="preserve">
A partir de lo anterior, la Oficina de Control Interno deduce que, no existiría la situación de hecho que generó el hallazgo respecto a la afectación contable, financiera y jurídica para la ADR a causa del estado de este predio, por cuanto el mismo no fue transferido a la Entidad y  no se encontró documentación que acredite la existencia jurídica del predio. Adicionalmente, Se observó que mediante memorando 20203300019503  de fecha 10 de julio de 2020, la Vicepresidencia de Integración Productiva allegó soporte del acuerdo de pago suscrito por el DAT de María La Baja, así como copia de recibos de pago de fecha 21 de agosto de 2019, 26 de noviembre de 2019, lo cual sustenta el cumplimiento y efectividad de la acción propuesta.</t>
    </r>
  </si>
  <si>
    <t>8/10</t>
  </si>
  <si>
    <t>Solicitar al Instituto Geográfico Agustín Codazzi el estado jurídico de la cédula catastral N° 000000050044000 correspondiente al predio que reporta obligación en el municipio de María La Baja</t>
  </si>
  <si>
    <t>Oficio y/o Memorando</t>
  </si>
  <si>
    <t>La Secretaría General reportó como avances de la presente actividad:
1.) Oficio radicados ADR No.20196100037912 del 16 de julio de 2019 dirigido al IGAC - Solicitud de información ficha catastral No.000000050044000.
2.) Oficio radicado ADR No.20196100068802 del 21 de octubre de 2019 con destino al IGAC - solicitando información catastral D.A.T.
3) Oficio No.20196100099461 del 23/12/2019 procedente de la Seccional del IGAC Cartagena.</t>
  </si>
  <si>
    <r>
      <t xml:space="preserve">La oficina de Control Interno observó la ejecución de la presente acción. De igual forma, al respecto es importante tener presente lo descrito en el informe de actividades N° 1 suministrado como evidencia de la gestión frente a este hallazgo, en el cual se indicó en su numeral 5, lo siguiente: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sz val="8"/>
        <rFont val="Calibri"/>
        <family val="2"/>
        <scheme val="minor"/>
      </rPr>
      <t>Con lo anterior, la Entidad concluye en que ante la "no existencia" jurídica del predio, proceden gestiones ante la Agencia Nacional de Tierras para adquirir los derechos de posesión del predio a favor de la ADR, para cual en su informe N° 2 indica que se esta en proceso de recopilación de la información para dicha gestión.</t>
    </r>
  </si>
  <si>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</si>
  <si>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</si>
  <si>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</si>
  <si>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</si>
  <si>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</si>
  <si>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</si>
  <si>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</si>
  <si>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</si>
  <si>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</si>
  <si>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</si>
  <si>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t>Circular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</si>
  <si>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</si>
  <si>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</si>
  <si>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</si>
  <si>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</si>
  <si>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</si>
  <si>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</si>
  <si>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</si>
  <si>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Agilizar a nivel nacional las actividades de cierre de los proyectos productivos pendientes, transferidos por INCODER</t>
  </si>
  <si>
    <t>Designar un equipo de trabajo en la VIP en aras de apoyar a las UTT en el cierre físico y técnico de los proyectos productivos pendientes, transferidos por INCODER</t>
  </si>
  <si>
    <t>Informe Técnico de avance en el cierre de los proyectos</t>
  </si>
  <si>
    <t>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</si>
  <si>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</si>
  <si>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</si>
  <si>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Agilizar a nivel nacional las actividades de cierre de los proyectos productivos pendientes</t>
  </si>
  <si>
    <t>Designar un equipo de trabajo en la VIP en aras de apoyar a las UTT en el cierre financiero de los proyectos productivos pendientes, transferidos por INCODER</t>
  </si>
  <si>
    <t>Informe financiero de avance en el cierre de los proyectos</t>
  </si>
  <si>
    <t>7). CGR-CDSA N° 871</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</si>
  <si>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</si>
  <si>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</si>
  <si>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</si>
  <si>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</si>
  <si>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</si>
  <si>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Vicepresidencia de Integración Productiva - Dirección de Asistencia Técnica</t>
  </si>
  <si>
    <t>Acompañamiento técnico de las UTT-Asistencia Técnica a 5 Departamentos, para la formulación de planes de extensión agropecuaria</t>
  </si>
  <si>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</si>
  <si>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</si>
  <si>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</si>
  <si>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</si>
  <si>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</si>
  <si>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</si>
  <si>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</si>
  <si>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</si>
  <si>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</si>
  <si>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</si>
  <si>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</si>
  <si>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</si>
  <si>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</si>
  <si>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</si>
  <si>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</si>
  <si>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</si>
  <si>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</si>
  <si>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</si>
  <si>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</si>
  <si>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</si>
  <si>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</si>
  <si>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</si>
  <si>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</si>
  <si>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</si>
  <si>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</si>
  <si>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</si>
  <si>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t>
  </si>
  <si>
    <t>Teniendo en cuenta lo manifestado por los responsables de la ejecución de la acción de mejoramiento, en cuanto a que "se estima que en julio se aprueben los estudios previos para iniciar el proceso contractual de la elaboración de estudios y diseños de los tres (3) proyectos estratégicos de Adecuación de Tierras", la Oficina de Control Interno considera pertinente continuar con el seguimiento al presente hallazgo.
Al respecto es preciso indicar que, los documentos aportados carecen de firma, así como se desconoce el medio con el cual fueron recibidos en la Entidad. 
De otra parte, si bien los estudios previos cumplen con la meta propuesta, la descripción de la acción contempla "Destinar recursos por medio de CDP para ejecución de la actividad", por lo cual se debe conocer si ya se cuenta con dicho CDP para la ejecución de la acción general, la cual es la contratación de la actualización de los estudios y diseños.</t>
  </si>
  <si>
    <t>2/5</t>
  </si>
  <si>
    <t xml:space="preserve">2. Gestionar proceso pre contractual donde se incluye  la actualización de los estudios y diseños.
</t>
  </si>
  <si>
    <t>2. Contrato o convenio resultado del estudio previo</t>
  </si>
  <si>
    <t>FINDETER, en el marco del Contrato 225 de 2016, estructuró los estudios previos para contratar la consultoría que realizará la actualización de los estudios y diseños de los 3 proyectos estratégicos. Según el cronograma pre contractual, hacia los primeros días del mes de julio se aprobarán dichos estudios previos que permitirán iniciar el proceso contractual. 
Adicionalmente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(Contrato 68573-002-2021) y CONSORCIO INTERVENTORÍA RANCHERÍA 2021 (Contrato 68573-001-2021).
Los contratos se suscribieron los días 19 y 5 de febrero de 2021, respectivamente. Se está en preparación y reunión de los requisitos previos al inicio, con actividades de revisión y aprobación de hojas de vida.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</si>
  <si>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Contratar la "VERIFICACIÓN, COMPLEMENTACIÓN, ACTUALIZACIÓN Y ELABORACIÓN DE ESTUDIOS Y DISEÑOS DETALLADOS PARA LA CULMINACIÓN DEL PROYECTO ESTRATÉGICO DE ADECUACIÓN DE TIERRAS DE GRAN ESCALA DEL RIO RANCHERÍA, DEPARTAMENTO DE LA GUAJIRA".
Frente a  lo anterior, la Oficina de Control Interno considera que se dio cumplimiento a la acción propuesta, no obstante considera que se debe continuar con el seguimiento al presente hallazgo hasta tanto se culminen la totalidad de acciones propuestas para este y se corrobore su efectividad.</t>
    </r>
  </si>
  <si>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</si>
  <si>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</si>
  <si>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</si>
  <si>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</si>
  <si>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Se han realizado 3 mesas técnicas interinstitucionales para la construcción de la hoja de ruta. Producto de esto, la ADR  elaboró documento técnico de hoja de ruta para la terminación del proyecto Rio Ranchería. Dicho documento técnico fue remitido al Ministerio de Agricultura y Desarrollo Rural mediante comunicado 20193300080782 del 15 de noviembre de 2019 para su revisión y aprobación. 
En marzo de 2021 se informó que El MADR no ha dado respuesta a la versión final de la hoja de ruta enviada por la ADR, a través del oficio No. 20203300097772 del 21/12/2020.</t>
  </si>
  <si>
    <t>Se obtuvo evidencia de comunicado 20193300080782 del 15 de noviembre de 2019 y 20203300097772 del 21/12/2020, mediante el cual la ADR remitió al Ministerio de Agricultura y Desarrollo Rural (MADR) para aprobación, la Hoja de Ruta Conpes 3926 de 2018 para la culminación progresiva de los proyectos de adecuación de tierras de importancia estratégica denominados Triángulo del Tolima, Proyecto multipropósito Río Ranchería y proyecto Tesalia - Paicol.
Respecto a lo anterior, la Oficina de Control Interno considera que si bien se ejecutó la acción propuesta, de acuerdo con lo indicado para la acción de mejora del hallazgo 2, del informe CGR-CDSIFTCEDR N° 023,  estos documentos aun están en proceso de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</si>
  <si>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4/5</t>
  </si>
  <si>
    <t>2. Reunión con el MADR, UPRA, DNP para socializar y entregar el documento.</t>
  </si>
  <si>
    <t>2. Acta de reunión de socialización y entrega de documento técnico</t>
  </si>
  <si>
    <t xml:space="preserve">El 16 de diciembre de 2019 se socializó la hoja de ruta de los proyectos estratégicos ante el MADR, UPRA y DNP, en la cual se revisó el documento remitido al MADR y se hicieron observaciones por parte de los asistentes, concretándose acciones a seguir.
</t>
  </si>
  <si>
    <t>Se obtuvo evidencia de la socialización de la hoja de ruta de los proyectos estratégicos.
Por otra parte, la Oficina de Control Interno considera que si bien se ejecutó la acción propuesta, de acuerdo con lo indicado para la acción de mejora del hallazgo 2, del informe CGR-CDSIFTCEDR N° 023,  estos documentos aun están en proceso de ajuste para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</si>
  <si>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5/5</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</si>
  <si>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</si>
  <si>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</si>
  <si>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</si>
  <si>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</si>
  <si>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</si>
  <si>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</si>
  <si>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</si>
  <si>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</si>
  <si>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</si>
  <si>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</si>
  <si>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</si>
  <si>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</si>
  <si>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</si>
  <si>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</si>
  <si>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</si>
  <si>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Se anexa copia de la Resolución 000209 del 1  de septiembre de 2020 con el cual se adopta el Plan Nacional para apoyar y consolidar la Generación de ingresos de la economía campesina, familiar y comunitaria, formulado en cumplimiento de los establecido en el punto 1.3.3.3. del Acuerdo Final de Paz, documento en el que la ADR participo en su construcción.</t>
  </si>
  <si>
    <t>2018 - 2019</t>
  </si>
  <si>
    <t>9). CGR-CDSA N° 877</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</si>
  <si>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</si>
  <si>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</si>
  <si>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</si>
  <si>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</si>
  <si>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</si>
  <si>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en marzo de 2021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y CONSORCIO INTERVENTORÍA RANCHERÍA 2021.
Los contratos se suscribieron los días 19 y 5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Ranchería inició hasta el 25 de marzo de 2021. A la fecha del presente envió se avanza con elaboración de estudios básicos de la factibilidad, para lo cual se allegó informes de avances que se tienen a 31 de mayo de 2021.
En octubre de 2021 se informó que, se continúa con la ejecución de la actualización de los estudios y diseños del proyecto Ranchería, La Guajira, cuyo avance en los estudios de factibilidad es el siguiente:
Distrito Ranchería: 74,29%
Distrito San Juan del Cesar: 92% 
En junio de 2023, la Vicepresidencia de Integración Productiva presentó oficio con la entrega de los productos de la actualización de los estudios y diseños del Proyecto Ranchería (Distrito Ranchería y Distrito San Juan). En el mismo se relaciona el link en donde se encuentran los informes. </t>
  </si>
  <si>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</si>
  <si>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</si>
  <si>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</si>
  <si>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</si>
  <si>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</si>
  <si>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</si>
  <si>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</si>
  <si>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</si>
  <si>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</si>
  <si>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</si>
  <si>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</si>
  <si>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</si>
  <si>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</si>
  <si>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</si>
  <si>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</si>
  <si>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</si>
  <si>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</si>
  <si>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</si>
  <si>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</si>
  <si>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</si>
  <si>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r>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t>
    </r>
    <r>
      <rPr>
        <i/>
        <sz val="8"/>
        <rFont val="Calibri"/>
        <family val="2"/>
        <scheme val="minor"/>
      </rPr>
      <t xml:space="preserve"> "Actualmente se encuentran en ejecución la actualización de los estudios y diseños del Proyecto Tesalia - Paicol. Se adelantan los estudios básicos de la Fase I (agrología, catastro, topografía, aforos y muestras de agua, geotecnia, climatología, meteorología, hidrología y disponibilidad hídrica, aspectos socioeconómicos). Se tiene un avance del 20% de ejecución, de la Fase I, lo que representa un avance del 13% de la totalidad de los trabajos"</t>
    </r>
    <r>
      <rPr>
        <sz val="8"/>
        <rFont val="Calibri"/>
        <family val="2"/>
        <scheme val="minor"/>
      </rPr>
      <t>, no obstante no se allegó soporte de esta afirmación.
En junio de 2021 se informó que, para efectos del presente corte, la actualización de los estudios y diseños del Proyecto Tesalia - Paicol iniciaron el 11 de diciembre de 2020. A la fecha, se avanza con la ejecución de los estudios básicos de la Factibilidad, de lo cual se aportó informe de avance a 31 de mayo de 2021.
En octubre de 2021 se informó que Se continúa con la ejecución de la actualización de los estudios y diseños del proyecto Tesalia - Paicol (Huila), presentando un avance del 93%, correspondiente a los estudios de Factibilidad.
En enero 2022, se allegó como evidencia aportes de entrega de productos de la actualización de los estudios y diseños del Proyecto Tesalia – Paicol (Oficio CIR-T33-228-2022 emitido por Consorcio Interventoría Riego y oficio 22022505007616 del 21 de septiembre de 2022, emitido por FINDETER, con destino a la supervisora por parte de la ADR del contrato 225 de 2016)
En junio de 2023, la Vicepresidencia de Integración Productiva informó que "La actualización de los estudios y diseños ya fue terminada, FINDETER enviará el oficio de entrega de productos finales en la última semana de junio de 2023", no obstante no se obtuvo soporte de dicha afirmación.</t>
    </r>
  </si>
  <si>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</si>
  <si>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</si>
  <si>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</si>
  <si>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</si>
  <si>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</si>
  <si>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</si>
  <si>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</si>
  <si>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</si>
  <si>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</si>
  <si>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</si>
  <si>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</si>
  <si>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De lo anterior es preciso indicar que, los documentos aportados carecen de firma, así como se desconoce el medio con el cual fueron recibidos en la Entidad. 
Adicionalmente se informó que el 20 de enero de 2021 se adjudicaron los contratos de consultoría e interventoría para adelantar la actualización de estudios y diseños del los tres (3) proyectos estratégicos.
Los contratos se suscribieron en febrero de 2021 (Ranchería y Triángulo Tolima) y  Se está en preparación y reunión de los requisitos previos al inicio, con actividades de revisión y aprobación de hojas de vida. Respecto a Tesalia Paicol se informó que ya se inició la actualización de los estudios y diseños. De estas afirmaciones no se obtuvo soporte.
Por otra parte se allegó informe con los avances que se han obtenido a 31 de mayo de 2021 frente a la actualización de los estudios y diseños de los tres proyectos.
En octubre de 2021 se informó que se ejecuta la actualización de los estudios y diseños de los 3 proyectos estratégicos de adecuación de tierras, con el siguiente avance en la etapa de factibilidad:
Ranchería: 74,29%
San Juan del Cesar: 92%
Triángulo del Tolima: 48,34%
Tesalia - Paicol: 93%
En junio de 2023, la Vicepresidencia de Integración Productiva, presentó oficios con la entrega de los productos de la actualización de los estudios y diseños del Proyecto Ranchería (Distrito Ranchería y Distrito San Juan) y Tesalia - Paicol. En éstos se relaciona el link en donde se encuentran los informes. </t>
  </si>
  <si>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</si>
  <si>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</si>
  <si>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</si>
  <si>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 xml:space="preserve">Se presenta ficha de inversión del FONAT (Fondo Nacional de Adecuación de Tierras), en la cual se contempla la solicitud de recursos para los Proyectos Estratégicos de Adecuación de Tierras Ranchería, Triángulo del Tolima y Tesalia - Paicol, para las vigencias 2023 - 2030, por $3,2 billones.
Se envían las FICHAS EBI 2023-2030 Proyecto Inversión FONAT, a través del cual la Vicepresidencia de Integración Productiva - Dirección de Adecuación de Tierras solicita recursos para la continuación de la construcción de los proyecto estratégicos de adecuación de tierras  Ranchería, Triángulo del Tolima y Tesalia – Paicol. 
Al respecto indicar que en la primera hoja de cada documento se encuentra la información del estado de la ficha, que da cuenta de su radicación, y en la página 18 se encuentra puntualmente la mención a los tres proyectos estratégicos con los que se espera contar con los recursos para su finalización ya que indica su aprobación.  </t>
  </si>
  <si>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</si>
  <si>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</si>
  <si>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</si>
  <si>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</si>
  <si>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</si>
  <si>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</si>
  <si>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</si>
  <si>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</si>
  <si>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</si>
  <si>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</si>
  <si>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</si>
  <si>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10). CGR-CDSA N° 887</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</si>
  <si>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</si>
  <si>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</si>
  <si>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</si>
  <si>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</si>
  <si>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</si>
  <si>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</si>
  <si>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</si>
  <si>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</si>
  <si>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</si>
  <si>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</si>
  <si>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</si>
  <si>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</si>
  <si>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</si>
  <si>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</si>
  <si>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</si>
  <si>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</si>
  <si>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</si>
  <si>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</si>
  <si>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</si>
  <si>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</si>
  <si>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</si>
  <si>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</si>
  <si>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</si>
  <si>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</si>
  <si>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</si>
  <si>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</si>
  <si>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</si>
  <si>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</si>
  <si>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</si>
  <si>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</si>
  <si>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</si>
  <si>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</si>
  <si>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 xml:space="preserve">Ausencia de registros contables por falta de análisis del deterioro de los activos denominados como construcciones en curso clasificados en propiedades, planta y equipo </t>
  </si>
  <si>
    <t>Realizar el avaluó del distrito de riego de Tesalia Paicol</t>
  </si>
  <si>
    <t>Avaluó de la estructura  del distritos  de riego de Tesalia paicol</t>
  </si>
  <si>
    <r>
      <t xml:space="preserve">No existen avances al 30 de junio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</si>
  <si>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</si>
  <si>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</si>
  <si>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</si>
  <si>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</si>
  <si>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</si>
  <si>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r>
      <t xml:space="preserve">La Oficina de Control Interno obtuvo como soporte de la ejecución de la presente acción ,Acta de Reunión del 17 de noviembre de 2020, cuyo objetivo fue </t>
    </r>
    <r>
      <rPr>
        <i/>
        <sz val="8"/>
        <rFont val="Calibri"/>
        <family val="2"/>
        <scheme val="minor"/>
      </rPr>
      <t>"En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t>
    </r>
    <r>
      <rPr>
        <sz val="8"/>
        <rFont val="Calibri"/>
        <family val="2"/>
        <scheme val="minor"/>
      </rPr>
      <t xml:space="preserve">, en dicha acta se acordó que </t>
    </r>
    <r>
      <rPr>
        <i/>
        <sz val="8"/>
        <rFont val="Calibri"/>
        <family val="2"/>
        <scheme val="minor"/>
      </rPr>
      <t>"el reporte de la información por parte del supervisor al área contable se realice de manera mensual"</t>
    </r>
    <r>
      <rPr>
        <sz val="8"/>
        <rFont val="Calibri"/>
        <family val="2"/>
        <scheme val="minor"/>
      </rPr>
      <t xml:space="preserve">
</t>
    </r>
  </si>
  <si>
    <t>Frente a los avances reportados para la presente, la oficina de Control interno considera que se cumplió con la meta propuesta, al verificar que el Acta de la reunión realizada entre supervisor, contadora y FINDETER,  contempla los temas propuestos dentro de la acción. Por otra parte se observó  que el Acta carece de las firmas de los participantes, o en su defecto, hace falta la evidencia que soporte la realización de esta.</t>
  </si>
  <si>
    <t>REITERATIVO - INEFECTIVO INFORME CGR 967</t>
  </si>
  <si>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</si>
  <si>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</si>
  <si>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</si>
  <si>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</si>
  <si>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La Vicepresidencia de integración productiva suministró cinco (5) correos electrónicos a través de los cuales se remitió a la Dirección Administrativa y Financiera los informes financieros derivados del contrato 225 de 2016, en lo correspondiente a los meses de abril, mayo, junio, julio, agosto, septiembre, noviembre diciembre de 2020 y marzo de 2021. Lo anterior en virtud de lo acordado de la reunión realizada el 17 de noviembre de 2020.</t>
  </si>
  <si>
    <t xml:space="preserve">La Oficina de Control interno observó el soporte que evidencia la remisión al área financiera de los reportes financieros derivados del contrato 225 de 2016, para el respectivo registro contable, de manera mensual de abril a diciembre de 2020  y otro en lo correspondiente al mes de marzo de 2021.
De lo anterior es de precisar que no se observó reporte de información de octubre 2020, así como tampoco de enero y febrero de 2021, para lo cual no es claro  la periodicidad acordada para el reporte de la información, pues se evidencian reportes mensuales (en una ocasión acumulados) así como otros trimestrales, aunado a lo que los correos no especifican el periodo que abarca el informe (en el reporte se señaló que eran acumulativos) y no se cuenta con los anexos que permitan verificar la información, situación que no concuerda con el objetivo de la acción que es reportar periódicamente dicha información, lo cual podría conllevar a reiterar lo descrito en el hallazgo.
Por lo expuesto se considera que se debe continuar con la ejecución de la acción con una periodicidad fija, y que la misma se reporte como avance en busca de validar que en el cierre financiero de la Entidad no se reitere lo observado por la CGR. 
Se otorga un 100% al cumplí con los cuatro (4) reportes, no obstante, se deberá continuar con el seguimiento de acuerdo con lo señalado anteriormente, a fin de buscar un cabal cumplimiento de la acción, entorno a la efectividad.
</t>
  </si>
  <si>
    <t>No se concilia con periodicidad la información financiera del contrato remitida a contabilidad.</t>
  </si>
  <si>
    <t xml:space="preserve">Conciliar la información reportada por la supervisora del contrato frente a la  registrada por el área contable
</t>
  </si>
  <si>
    <t xml:space="preserve">Acta de conciliación suscrita entre el área contable y la supervisión. </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</si>
  <si>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</si>
  <si>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</si>
  <si>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</si>
  <si>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</si>
  <si>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</si>
  <si>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La Vicepresidencia de Integración Productiva informó que:
• se realizó reunión el 21/08/2020 en la cual se realizó concertación para fortalecer la información de los informes de progreso financiero realizados por el Cooperante UNODC,en busca de evidenciar de manera más clara los recursos ejecutados, para remitir reporte a la Dirección Administrativa y Financiera de la ADR.
• Se realizó reunión el 14/10/2020 en el cual se realizó socialización de los  ajustes y mejoras a los reportes de progreso financiero realizados por el Cooperante UNODC, con el fin de evidenciar de manera más clara  los recursos ejecutados.
En dichas reuniones se acordó:
1. Incluir reporte de contrapartida (avance y ejecución)
2. Desagregar mes a mes compras de activos de cada PIDAR.
3. Agregar la descripción o explicación de los movimientos financieros en el mes con cargo a los PIDAR.
4. Se remiten los informes de progreso financiero desde el Vicepresidente de integración Productiva mediante correo electrónico a la Dirección Administrativa y Financiera de la ADR mensualmente, con el fin de que se realice la amortización de gasto.</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</si>
  <si>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t>
  </si>
  <si>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</si>
  <si>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</si>
  <si>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</si>
  <si>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
Correo del 26/08/2022 envío información corte a 30/06/2022.</t>
  </si>
  <si>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</si>
  <si>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</si>
  <si>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</si>
  <si>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</si>
  <si>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</si>
  <si>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</si>
  <si>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t>2/4</t>
  </si>
  <si>
    <t>Fortalecer el manejo de la herramienta de gestión de proyecto mediante la elaboración de un manual de uso y capacitaciones</t>
  </si>
  <si>
    <t>Elaborar el Manual de uso de la herramienta Gestión de proyectos</t>
  </si>
  <si>
    <t>Manual</t>
  </si>
  <si>
    <t>La Vicepresidencia de Integración Productiva manifestó que "Documento en proceso de revisión técnica por parte del Dirección de Acceso a Activo Productivos y la OTI.
Se remitió a través de correo electrónico propuesta de Instructivo Gestión de Proyecto a la OTI el 2/12/2020 y se recibieron observaciones por parte de la OTI el 22/12/2020"
En el mes de marzo de 2021, la Vicepresidencia de Integración Productiva allegó el documento denominado "DOCUMENTO DE APOYO - CARGUE DE INFORMACION HERRAMIENTA DE TRABAJO SHAREPOINT", así como correo electrónico del 31 de marzo de 2021, a través del cual la Oficina de Comunicaciones socializó con la entidad el mencionado instructivo.</t>
  </si>
  <si>
    <t>3/4</t>
  </si>
  <si>
    <t>Realizar capacitaciones a los supervisores, apoyos a la supervisión y apoyos a la supervisión territorial, para  garantizar el uso adecuado de la  herramienta de gestión de proyecto</t>
  </si>
  <si>
    <t>Capacitaciones</t>
  </si>
  <si>
    <t>La Vicepresidencia de Integración Productiva manifestó  que se realizaron 14 capacitaciones a las UTTs de forma virtual a través de la plataforma Teams los días: 
Capacitación a todas las UTT 31/08/2020
Capacitación a grupo de estructuración 31/08/2020
UTT 4 Fecha 19/11/2020
UTT 10 Fecha 10/12/2020
UTT 11 Fecha 15/12/2020
UTT 9 Fecha 15/12/2020
UTT 6 Fecha 15/12/2020
UTT 1 Fecha 16/12/2020
UTT 2 Fecha 16/12/2020
UTT 5 Fecha 16/12/2020
UTT 3 Fecha 16/12/2020
UTT 7 fecha 16/12/2020
UTT 8 fecha 16/12/2020
UTT 13 fecha 28/12/2020
UTT 12 fecha 3/03/2021</t>
  </si>
  <si>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</si>
  <si>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</si>
  <si>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</si>
  <si>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</si>
  <si>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 xml:space="preserve">La Vicepresidencia de Integración Productiva manifestó que se elaboró Plan de trabajo para la actualización y seguimiento de la información registrada para cada PIDAR en ejecución, en la herramienta de Gestión de Proyectos.
Adicionalmente, se remiten evidencias de la ejecución del plan de trabajo para la actualización y seguimiento de la información registrada para cada PIDAR en ejecución, en la herramienta de Gestión de Proyectos propuesto en la acción No. 4 </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</si>
  <si>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</si>
  <si>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</si>
  <si>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</si>
  <si>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</si>
  <si>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Oficina Jurídica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</si>
  <si>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</si>
  <si>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</si>
  <si>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</si>
  <si>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</si>
  <si>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</si>
  <si>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</si>
  <si>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</si>
  <si>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</si>
  <si>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</si>
  <si>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</si>
  <si>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</si>
  <si>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</si>
  <si>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</si>
  <si>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</si>
  <si>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</si>
  <si>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</si>
  <si>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</si>
  <si>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11). CGR-CDSA N° 913</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</si>
  <si>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</si>
  <si>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</si>
  <si>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1/6</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</si>
  <si>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</si>
  <si>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</si>
  <si>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</si>
  <si>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</si>
  <si>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No se cuenta  con  mecanismos adecuados de control y verificación de los saldos  de cartera  incorporados en los Estados Financieros de la ADR.</t>
  </si>
  <si>
    <t>2/6</t>
  </si>
  <si>
    <t xml:space="preserve">Secretaría General - Dirección Financiera
Vicepresidencia de Integración Productiva - Dirección  de Adecuación de Tierras  </t>
  </si>
  <si>
    <t>Hallazgo No. 1 - Facturación por tasa del servicio cobrado en los Distritos de Adecuación de Tierras (DAT) administrados por la ADR.</t>
  </si>
  <si>
    <t>3/6</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</si>
  <si>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</si>
  <si>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</si>
  <si>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Los Estados Financieros de la ADR y las Notas a los Estados Financieros se encuentran publicados en la página web de la ADR en el Link https://www.adr.gov.co/estados-financieros/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</si>
  <si>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</si>
  <si>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4/6</t>
  </si>
  <si>
    <t>Informe que de cuenta de las gestiones adelantadas emitido por la Dirección avalado por la Vicepresidencia de Integración de manera cuatrimestral.</t>
  </si>
  <si>
    <t>No se presentaron avances frente a esta acción, no obstante, se encuentra dentro de los términos de ejecución.</t>
  </si>
  <si>
    <t>La ADR no cuenta con una política contable para el reconocimiento, recaudo y clasificación de ingresos por concepto de intereses.</t>
  </si>
  <si>
    <t>5/6</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</si>
  <si>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</si>
  <si>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</si>
  <si>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</si>
  <si>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</si>
  <si>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t>Se evidencia inconsistencia en la aplicación de la política contable definida por la ADR con base en la Resolución No. 0821 de 2018</t>
  </si>
  <si>
    <t>6/6</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</si>
  <si>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</si>
  <si>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</si>
  <si>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</si>
  <si>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</si>
  <si>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</si>
  <si>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</si>
  <si>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r>
      <t xml:space="preserve">No se presentaron avances frente a esta acción, no obstante, se encuentra dentro de los términos de ejecución.
</t>
    </r>
    <r>
      <rPr>
        <b/>
        <sz val="8"/>
        <rFont val="Calibri"/>
        <family val="2"/>
        <scheme val="minor"/>
      </rPr>
      <t xml:space="preserve">Nota: </t>
    </r>
    <r>
      <rPr>
        <sz val="8"/>
        <rFont val="Calibri"/>
        <family val="2"/>
        <scheme val="minor"/>
      </rPr>
      <t>la presente acción de mejoramiento fue objeto de ampliación en los términos de ejecución por parte del área responsable, la cual se presentó y aprobó en la sesión 06-2023 del Comité de Coordinación del Sistema de Control Interno</t>
    </r>
  </si>
  <si>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</si>
  <si>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</si>
  <si>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</si>
  <si>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</si>
  <si>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Notas a los Estados Financieros de los Estados Financieros emitidos Semestralmente.</t>
  </si>
  <si>
    <t xml:space="preserve">La Oficina de Control Interno observó, que en la página Web de la ADR se dispone de:
•Estados Financieros mensuales de enero 2021 a noviembre 2022
•Notas a los Estados financieros mensuales de enero 2021 a noviembre 2022
En virtud de lo anterior, y dado el tiempo dispuesto para la ejecución de la acción, se considera que se dio cumplimiento a la acción. Adicionalmente se sugiere aportar la evidencia de la revisión de los estados financieros por parte de profesionales diferentes a quien los elabora, de acuerdo con lo señalado en la acción.
</t>
  </si>
  <si>
    <t xml:space="preserve">Hallazgo 4 Reconocimiento y revelación contable en la cuenta de Propiedad, Planta y Equipo </t>
  </si>
  <si>
    <t>Los terrenos de los Distritos de Adecuación de Tierras DAT de propiedad de la ADR, no están registrados contablemente.</t>
  </si>
  <si>
    <t>Reconocer en los estados financieros de la ADR la información correspondiente a los terrenos que conforman el DAT a medida que se vayan identificando, y de acuerdo con la información suministrada por la Dirección de Adecuación de Tierras.</t>
  </si>
  <si>
    <t>Ejecución del cronograma propuesto para la Identificación de los predios, la infraestructura y usuarios de los DAT de propiedad de la Agencia, a cago de la Dirección de Adecuación de Tierras.</t>
  </si>
  <si>
    <t>No se presentan avances frente a la presente acción. La misma se encuentra dentro de los términos de ejecución, por lo cual se debe continuar realizando seguimiento.</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</si>
  <si>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</si>
  <si>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</si>
  <si>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</si>
  <si>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</si>
  <si>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</si>
  <si>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t>13.) Especial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</si>
  <si>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</si>
  <si>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</si>
  <si>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</si>
  <si>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</si>
  <si>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No existen avances al 31 de diciembre de 2023. La acción se encuentra en términos.</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</si>
  <si>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</si>
  <si>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</si>
  <si>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</si>
  <si>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 xml:space="preserve">14). CGR-CDSA N° 923 </t>
  </si>
  <si>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</si>
  <si>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</si>
  <si>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1/7</t>
  </si>
  <si>
    <t>Realizar diagnóstico frente al estado actual de los PIDAR auditados</t>
  </si>
  <si>
    <t>Realizar diagnóstico de los 11 PIDAR auditados por la CGR con (Resoluciones 255/2020; 257/2020; 373/2020; 822/2019; 821/2019; 464/2019; 463/2019; 458/2019;  880/2019; 997/2019; 806/2019), por parte de los apoyos a la supervisión, supervisores, equipo técnico y UTT</t>
  </si>
  <si>
    <t>Acta de reunión por cada UTT que tiene a cargo los PIDAR</t>
  </si>
  <si>
    <t xml:space="preserve">La Oficina de Control Interno evidenció la realización de seis (6) mesas de trabajo con las UTTs N°2, 4, 9, 10 y 11, los días: 09 de febrero de 2022 (UTT 12), 22 de marzo de 2022 (UTT 2), 14 de febrero ,21 de marzo de y 27 de mayo de 2022 (UTT 4) y 16 de noviembre de 2021 y 8 de junio de 2022 (UTT 10), 27 de abril de 2022 (UTT 11)  y 9 de febrero de 2022 (UTT 9), donde se le realizó análisis de estado de los proyectos y seguimiento a la ejecución de un total de veintidós (22) PIDAR.
De esta manera, se observó que en las soportes allegado se trató lo concerniente a 22 PIDAR,  en los cuales se observaron los once (11) proyectos que se dispuso en la acción de mejora.
</t>
  </si>
  <si>
    <t>2/7</t>
  </si>
  <si>
    <t>Realizar plan de acción de conformidad con lo establecido en el diagnóstico</t>
  </si>
  <si>
    <t>Elaborar el plan de acción cada uno de los 11 PIDAR auditados por la CGR con (Resoluciones 255/2020; 257/2020; 373/2020; 822/2019; 821/2019; 464/2019; 463/2019; 458/2019;  880/2019; 997/2019; 806/2019), por parte de los apoyos a la supervisión, supervisores, equipo técnico y UTT</t>
  </si>
  <si>
    <t>Plan de acción por cada UTT que tiene a cargo los PIDAR</t>
  </si>
  <si>
    <t>3/7</t>
  </si>
  <si>
    <t>Realizar el seguimiento al plan de acción definido en el diagnóstico de los PIDAR auditados</t>
  </si>
  <si>
    <t>Realizar dos seguimientos al plan de acción por UTT, por parte de los apoyos a la supervisión, supervisores, equipo técnico y UTT</t>
  </si>
  <si>
    <t>4/7</t>
  </si>
  <si>
    <t>Culminar la ejecución de los 11 PIDAR auditados</t>
  </si>
  <si>
    <t>Elaborar el respectivo documento que certifique la culminación de la ejecución de los PIDAR auditados</t>
  </si>
  <si>
    <t>Informes de cierre de los 11 PIDAR auditados</t>
  </si>
  <si>
    <t xml:space="preserve">Como soporte del avance de las actividades realizadas por la Vicepresidencia de Integración Productiva, se entrega formato F-IMP-007 - Informe Final – Cierre Financiero, con el cual se puede evidenciar el cierre administrativo y financiero de:
1. PIDAR 463 de 16/07/2019 el cual fue suscrito el 6 de diciembre de 2021. 
2. PIDAR 822 de 27/11/2019 el cual fue suscrito el 9 de diciembre de 2021.
3. PIDAR 458 de 16/07/2019 el cual fue suscrito el 24 y 25 de mayo de 2022.
4. PIDAR 997 de 6/06/2019 el cual fue suscrito el 6 de junio de 2022.
5. PIDAR 464 del 16/07/2019 el cual fue suscrito el 26 de junio de 2022
6. PIDAR 821 del 27/11/2019 el cual fue suscrito el 7 de marzo de 2022
7. PIDAR 255 del 21/10/2020 el cual fue suscrito el 31 de agosto de 2022
</t>
  </si>
  <si>
    <t>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t>
  </si>
  <si>
    <t>5/7</t>
  </si>
  <si>
    <t>Realizar seguimiento mensual a la ejecución de los PIDAR cofinanciados por UNODC, FAO y Ejecución Directa</t>
  </si>
  <si>
    <t>Realizar seguimiento mensual a la ejecución y cierre de los PIDAR y los compromisos definidos en reuniones anteriores para los PIDAR cofinanciados por UNODC, FAO y Ejecución Directa, por parte de los apoyos a la supervisión, supervisores, equipo técnico y UTT.</t>
  </si>
  <si>
    <t>Acta de reunión mensual por modalidad de ejecución</t>
  </si>
  <si>
    <t>Necesidades y requerimientos técnicos no previstas en la estructuración de los PIDAR</t>
  </si>
  <si>
    <t>6/7</t>
  </si>
  <si>
    <t>Complementar los requisitos técnicos a tener presenten en la estructuración del PIDAR</t>
  </si>
  <si>
    <t>Realizar ajustes en el procedimiento de estructuración de PIDAR, con el fin de complementar la etapa administrativa y los requisitos técnicos a tener presentes en la estructuración del PIDAR, por parte del equipo técnico de la Dirección de Acceso a Activos Productivos y UTTs</t>
  </si>
  <si>
    <t>Procedimiento aprobado</t>
  </si>
  <si>
    <t>La Vicepresidencia de integración Productiva allegó la versión 8 del procedimiento "ESTRUCTURACIÓN DE PROYECTOS INTEGRALES DE DESARROLLO AGROPECUARIO Y RURAL", aprobado en el Sistema Integrado de Gestión.</t>
  </si>
  <si>
    <r>
      <t xml:space="preserve">La Oficina de Control Interno observó el cumplimiento de la acción, al evidenciar que el 5 de mayo de 2023 se aprobó la versión 8 del procedimiento PR-EFP-001  "ESTRUCTURACIÓN DE PROYECTOS INTEGRALES DE DESARROLLO AGROPECUARIO Y RURAL", la cual se vio motivada por lo siguiente:
</t>
    </r>
    <r>
      <rPr>
        <i/>
        <sz val="8"/>
        <rFont val="Calibri"/>
        <family val="2"/>
        <scheme val="minor"/>
      </rPr>
      <t>"La actualización obedece a la implementación de la Metodología General Ajustada, para adelantar el proceso de diagnóstico (pre factibilidad) de los perfiles recibidos y habilitados por la Agencia de Desarrollo Rural para los Proyectos Integrales de Desarrollo Agropecuario y Rural - PIDAR, La Agencia de Desarrollo Rural se acoge a esta metodología, por cuanto la misma presenta una secuencia ordenada de información que se integra de manera sistemática para facilitar la toma de decisiones y la gestión de los proyectos de inversión pública. Adicionalmente, se pretenden organizar las metodologías, criterios y procedimientos que permitan integrar los sistemas para la planeación.
Al implementar esta Metodología la Agencia de Desarrollo Rural registrará progresivamente la información obtenida y trabajada en el proceso de diagnóstico (pre factibilidad) de perfiles para surtir las etapas de formulación, y así ir minimizando los riesgos para la implementación de los Proyectos. Adicional a lo anterior, se resalta que la implementación de esta metodología se encuentra acorde con el reglamento para estructuración, aprobación y ejecución de los Proyectos Integrales de Desarrollo Agropecuario y Rural vigente y sus acuerdos modificatorios"</t>
    </r>
  </si>
  <si>
    <t>7/7</t>
  </si>
  <si>
    <t>Socializar los ajustes realizados al procedimiento de Estructuración de PIDAR</t>
  </si>
  <si>
    <t>Capacitar a las UTT con respecto al ajuste del procedimiento de Estructuración de PIDAR, para dejar capacidad instalada respecto de la ejecución de los recursos de cada PIDAR, por parte del equipo técnico de la Dirección de Acceso a Activos Productivos</t>
  </si>
  <si>
    <r>
      <t xml:space="preserve">Se allegó Acta del 30 de mayo de 2023, cuyo objetivo fue </t>
    </r>
    <r>
      <rPr>
        <i/>
        <sz val="8"/>
        <rFont val="Calibri"/>
        <family val="2"/>
        <scheme val="minor"/>
      </rPr>
      <t>"Realizar socialización del proceso de estructuración de los PIDAR con los respectivos formatos según el ciclo de proyecto (perfil, prefactibilidad y factibilidad), adicionalmente, realizar la revisión de los perfiles presentados en la convocatoria territorial I-2023 que fueron habilitados para paso a etapa de prefactibilidad"</t>
    </r>
  </si>
  <si>
    <t>15). CGR-CDSA N° 924</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</si>
  <si>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</si>
  <si>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</si>
  <si>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</si>
  <si>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</si>
  <si>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</si>
  <si>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</si>
  <si>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</si>
  <si>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</si>
  <si>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</si>
  <si>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</si>
  <si>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</si>
  <si>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</si>
  <si>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</si>
  <si>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</si>
  <si>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</si>
  <si>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</si>
  <si>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</si>
  <si>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</si>
  <si>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</si>
  <si>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</si>
  <si>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</si>
  <si>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</si>
  <si>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Informe consolidando la información validada en las UTT's</t>
  </si>
  <si>
    <t>Se entrega informe de recuperación de la inversión, frente al seguimiento realizado a la validación de documentación que reposa en las unidades técnicas territoriales.</t>
  </si>
  <si>
    <r>
      <t xml:space="preserve">La Oficina de Control Interno evidenció la elaboración de informe "Recuperación de la Inversión - SEGUIMIENTO REALIZADO A LA VALIDACIÓN DE DOCUMENTACIÓN QUE REPOSA EN LAS UNIDADES TÉCNICAS TERRITORIALES", efectuado en el marco del presente hallazgo.
Del mencionado informe, se menciona que se realizó consolidación y recopilación de pagarés correspondientes a los distritos de Chitarrán, San Juan, San Francisco, Alex San Alejandro (Nariño), La Ulloa (Huila), Paso Ancho (Tolima), San Isidro y Quebrada Seca (Antioquia), así como las actividades que resultaron de esta gestión.
Al respecto, no se evidencia las actividades realizadas por cada UTT como lo indica la acción. De igual forma, se considera relevante indicar compromisos o actividades a seguir frente a cada territorial o distrito, a fin de mantener un actuar permanente sobre la recuperación de la inversión.
Dado lo anterior, si bien se valida el cumplimiento de la meta, la efectividad dependerá de la inclusión en esta actividad de la totalidad de UTTs como lo indica la acción y la información que repose en los informes sobre acciones posteriores.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</si>
  <si>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</si>
  <si>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</si>
  <si>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</si>
  <si>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 xml:space="preserve">Se envió correo al Secretario General de la ADR solicitando la designación de profesionales para realizar la mesa de trabajo entre la VIP y la Secretaría General para determinar el lugar en donde deben reposar las actas de compromiso y pagarés y el responsable de su tenencia y custodia.
Posteriormente se allegó copia del Acta N° 1 del 15 de junio de 2022, cuyo asunto a tratar fue "Cumplimiento plan de mejoramiento Hallazgo #3 de la Contraloría General de la República – Definición de la implementación del repositorio de información generada por el proceso de recuperación de la inversión (actas de compromiso y pagarés)". </t>
  </si>
  <si>
    <t>Se observó que a través de correo electrónico del 23 de mayo de 2022, la Vicepresidencia de Integración Productiva solicitó al Secretario General, la designación de un profesional para llevar a cabo la reunión conjunta, en busca de dar cumplimiento a la acción.
Luego se obtuvo copia del Acta de reunión del 15 de junio de 2022, entre la Vicepresidencia de Integración Productiva y La Secretaría General, donde se estableció de común acuerdo que la custodia de la documentación correspondiente a recuperación de la inversión (pagarés y actas de compromiso) deben reposar en custodia de la secretaría general.
En virtud de lo anterior, se considera se dio cumplimiento a la presente acción.</t>
  </si>
  <si>
    <t>Situación que permite concluir que la gestión de recaudo, seguimiento, control y registro de la cartera por concepto de TARIFAS es ineficiente; gestión antieconómica que genera riesgo de pérdida de recursos por la carencia de mecanismos de control efectivos.</t>
  </si>
  <si>
    <t>La presente acción se encuentra en términos para su ejecución.</t>
  </si>
  <si>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</si>
  <si>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</si>
  <si>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</si>
  <si>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</si>
  <si>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</si>
  <si>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</si>
  <si>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</si>
  <si>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</si>
  <si>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t>
  </si>
  <si>
    <t xml:space="preserve">Establecer por parte de la ADR  un  procedimiento  donde se establezcan los criterios y controles para el reporte y registro de adquisiciones e inversiones de bienes inmuebles de la ADR. </t>
  </si>
  <si>
    <t>Secretaría General - Dirección Administrativa y Financiera</t>
  </si>
  <si>
    <t>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</si>
  <si>
    <t xml:space="preserve">Inversiones en distritos de pequeña escala </t>
  </si>
  <si>
    <t>Ausencia de lineamiento para el reconocimiento de inversiones en los DAT- administrados por la ADR.</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</si>
  <si>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</si>
  <si>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</si>
  <si>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</si>
  <si>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</si>
  <si>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</si>
  <si>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</si>
  <si>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</si>
  <si>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</si>
  <si>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</si>
  <si>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</si>
  <si>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</si>
  <si>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</si>
  <si>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</si>
  <si>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</si>
  <si>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Proyección del acto administrativo  que será revisado por la las áreas respectivas y firmado</t>
  </si>
  <si>
    <t>un acto administrativo firmado</t>
  </si>
  <si>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</si>
  <si>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</si>
  <si>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</si>
  <si>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</si>
  <si>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</si>
  <si>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 xml:space="preserve">La Vicepresidencia de Integración Productiva remitió soportes de las capacitaciones realizadas a las UTT No. 1, 2, 4, 7, 8, 9, 10 y 11, 3 y 5. En la UTT 6 no se realiza porque no hay distritos de pequeña escala, propiedad de la ADR.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</si>
  <si>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</si>
  <si>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</si>
  <si>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</si>
  <si>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</si>
  <si>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</si>
  <si>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</si>
  <si>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</si>
  <si>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</si>
  <si>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</si>
  <si>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</si>
  <si>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</si>
  <si>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</si>
  <si>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</si>
  <si>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</si>
  <si>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La Vicepresidencia de Integración Productiva aportó informe  de visita al Distrito OTRABANDA, ubicado en el Antioquia, realizada el 16 de noviembre de 2022.</t>
  </si>
  <si>
    <t>La Oficina de Control Interno obtuvo evidencia informe de visita a la asociación de usuarios "ASOTRABANDA", cuyo objetivo fue "Acompañamiento a la asociación de usuarios en relación con la utilización del distrito como acueducto, lo anterior en cumplimiento del plan de acción de la agencia y el cumplimiento al plan de mejoramiento elaborado para la CGR", donde se analizó la situación del distrito, en el marco de lo observado por la CGR, respecto a su operatividad, donde se resalta dentro del acápite "Compromisos, que, se "logró identificar que no toda la infraestructura del distrito es utilizada para el servicio de acueducto, pero que la infraestructura del distrito que no se encuentra en operación, está totalmente abandonada".
Dado lo anterior se evidencia el cumplimiento de la acción.</t>
  </si>
  <si>
    <t>Establecer las acciones a seguir resultantes del diagnóstico</t>
  </si>
  <si>
    <t>Reuniones para determinar las acciones con el distrito de OTRABANDA de acuerdo a lo establecido en el diagnóstico</t>
  </si>
  <si>
    <t>Acta de la reunión</t>
  </si>
  <si>
    <t>Se suministró Acta de reunión del 17 de noviembre de 2022, realizada entre la ADR y alcaldía municipal de Támesis y  acta del 09 de diciembre de 2022, en la cual se evaluaron los compromisos realizados en la visita realizada al Distrito de Otrabanda (Municipio Támesis - Antioquia).</t>
  </si>
  <si>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</si>
  <si>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</si>
  <si>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</si>
  <si>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</si>
  <si>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</si>
  <si>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</si>
  <si>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</si>
  <si>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</si>
  <si>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</si>
  <si>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</si>
  <si>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</si>
  <si>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</si>
  <si>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</si>
  <si>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</si>
  <si>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</si>
  <si>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</si>
  <si>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</si>
  <si>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</si>
  <si>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</si>
  <si>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No se presentaron avances frente a esta acción.</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</si>
  <si>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</si>
  <si>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</si>
  <si>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</si>
  <si>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</si>
  <si>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</si>
  <si>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 xml:space="preserve">Debilidad en el seguimientos a las actividades de supervisión </t>
  </si>
  <si>
    <t>Realizar reunión de seguimiento y acompañamiento por la dirección de adecuación de tierras a las UTT que tienen distritos de adecuación de tierra</t>
  </si>
  <si>
    <t>Debilidad en el seguimientos a las actividades de supervisión .</t>
  </si>
  <si>
    <t>Contratación del personal idóneo para el apoyo a la supervisión de los convenios y contratos.</t>
  </si>
  <si>
    <t>Contratos de prestación de servicios</t>
  </si>
  <si>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</si>
  <si>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</si>
  <si>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</si>
  <si>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</si>
  <si>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</si>
  <si>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No se da correcta aplicación al procedimiento ADT-004, y sus formatos que corresponde a las actividades a realizarse en los distritos administrados directamente por la Agencia, de mediana escala (Santa Lucia y Repelón) .
</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</si>
  <si>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</si>
  <si>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</si>
  <si>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</si>
  <si>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</si>
  <si>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</si>
  <si>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</si>
  <si>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t>Los distritos de pequeña escala a cargo de las  asociaciones de usuarios, no conocen la existencia del procedimiento ADT-005.</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</si>
  <si>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</si>
  <si>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</si>
  <si>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</si>
  <si>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Se debe aclarar que no se observa que estas capacitaciones estén plenamente relacionadas con lo dispuesto en la acción, en lo que concierne a  los planes de cultivo y planes de riego, más cuando se busca esta acción debe ser diferente a la inmediatamente anterior, por lo cual se sugiere buscar dar cumplimiento estricto a la misma a fin de buscar mejoras frente al hallazgo-</t>
  </si>
  <si>
    <t>La Resolución 1399, no establece diferencia entre los distritos de adecuación de tierras de acuerdo a  su tamaño, lo que genera que se le debe aplicar la misma normatividad a todos sin tener en cuenta su tamaño.</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</si>
  <si>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</si>
  <si>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</si>
  <si>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</si>
  <si>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La Vicepresidencia de Integración Productiva allegó documento en Word, denominado Se "Propuesta modificación Resolución 1399 de 2005"</t>
  </si>
  <si>
    <t>Revisión por parte de la dependencia competente  del proyecto de acto administrativo presentado, emitiendo concepto sobre su  viabilidad y actividades a seguir.</t>
  </si>
  <si>
    <t>Documento escrito que emita un concepto sobre su viabilidad y actividades a seguir.</t>
  </si>
  <si>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</si>
  <si>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</si>
  <si>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</si>
  <si>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</si>
  <si>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</si>
  <si>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</si>
  <si>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</si>
  <si>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Informe anual por cada una de las asociaciones de los distritos de Adecuación de Tierras de pequeña escala.</t>
  </si>
  <si>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</si>
  <si>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</si>
  <si>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</si>
  <si>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</si>
  <si>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</si>
  <si>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La Vicepresidencia de Integración Productiva hizo entrega de la hoja de ruta elaborada, la cual fue validad con el plan de acción de la Dirección de Adecuación de Tierras 2022</t>
  </si>
  <si>
    <t>Se evidenció archivo denominado "HOJA DE RUTA DISTRITOS DE PEQUEÑA ESCALA", el cual contempla información de los distritos de pequeña escala recibidos del extinto INCODER, se hace un diagnóstico de los distritos (RGU, Recuperación de la inversión, estado de cartera, temas ambientales, entre otros), y que en su numeral 3, establece el HOJA DE RUTA PARA EL MEJORAMIENTO DE LOS DISTRITOS DE PEQUEÑA ESCALA DE PROPIEDAD DE LA AGENCIA DE DESARROLLO, en el cual se detallan las actividades que se ejecutaron, así como acciones a desarrollar para la normalización de estos distritos y el actuar frente a los distrito que no están operando.
Dado que se tiene un plan piloto para dicha normalización de distritos y mejorar el funcionamiento y control de estos, se debe esperar los resultados obtenidos de las actividades programadas para validar su adecuado desarrollo.</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</si>
  <si>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</si>
  <si>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</si>
  <si>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</si>
  <si>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</si>
  <si>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</si>
  <si>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</si>
  <si>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</si>
  <si>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</si>
  <si>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</si>
  <si>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</si>
  <si>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</si>
  <si>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</si>
  <si>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</si>
  <si>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</si>
  <si>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</si>
  <si>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</si>
  <si>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</si>
  <si>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</si>
  <si>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</si>
  <si>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</si>
  <si>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</si>
  <si>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16). CGR-CDSA N° 938</t>
  </si>
  <si>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</si>
  <si>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</si>
  <si>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</si>
  <si>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</si>
  <si>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</si>
  <si>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</si>
  <si>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</si>
  <si>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</si>
  <si>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</si>
  <si>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</si>
  <si>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</si>
  <si>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</si>
  <si>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</si>
  <si>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</si>
  <si>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La Secretaría General allegó copia del memorando N° 20236100016243 del 28 de marzo de 2023 de asunto "Solicitud Información Acreedores Varios"</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</si>
  <si>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</si>
  <si>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</si>
  <si>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</si>
  <si>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</si>
  <si>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</si>
  <si>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</si>
  <si>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</si>
  <si>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</si>
  <si>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</si>
  <si>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</si>
  <si>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</si>
  <si>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</si>
  <si>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</si>
  <si>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</si>
  <si>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</si>
  <si>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</si>
  <si>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</si>
  <si>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</si>
  <si>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</si>
  <si>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</si>
  <si>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</si>
  <si>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</si>
  <si>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</si>
  <si>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</si>
  <si>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</si>
  <si>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Vicepresidencia de Proyectos</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</si>
  <si>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</si>
  <si>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</si>
  <si>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</si>
  <si>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</si>
  <si>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</si>
  <si>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</si>
  <si>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</si>
  <si>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</si>
  <si>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</si>
  <si>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</si>
  <si>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 xml:space="preserve"> 1 Documento de procedimiento actualizado y 6  formatos actulalizados.</t>
  </si>
  <si>
    <t>17). CGR-CDSA N° 966</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</si>
  <si>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</si>
  <si>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</si>
  <si>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</si>
  <si>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Vicepresidencia de Proyectos / Vicepresidencia de Integración Productiva - Dirección de Acceso a Activos Productivos</t>
  </si>
  <si>
    <t>Listados de asistencia de mesas interinstitucionales
Borrador de Decreto reglamentario del artículo 23 e inciso segundo del artículo 29 del Decreto Ley 902 de 2017</t>
  </si>
  <si>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</si>
  <si>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</si>
  <si>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</si>
  <si>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</si>
  <si>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</si>
  <si>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</si>
  <si>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</si>
  <si>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</si>
  <si>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</si>
  <si>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Circular - Capacitación</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</si>
  <si>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</si>
  <si>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</si>
  <si>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</si>
  <si>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</si>
  <si>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</si>
  <si>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</si>
  <si>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</si>
  <si>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</si>
  <si>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</si>
  <si>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</si>
  <si>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</si>
  <si>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</si>
  <si>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</si>
  <si>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</si>
  <si>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</si>
  <si>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</si>
  <si>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</si>
  <si>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</si>
  <si>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 xml:space="preserve">Ajustar el banco de proyectos para integrar la información de los PIDAR, en los términos establecidos en la normatividad aplicable. </t>
  </si>
  <si>
    <t>Vicepresidencia de Proyectos / OTI</t>
  </si>
  <si>
    <t>Actualización de la Herramienta del Banco de Proyectos</t>
  </si>
  <si>
    <t>Vicepresidencia de Proyectos </t>
  </si>
  <si>
    <t>Reglamento actualizado</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</si>
  <si>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</si>
  <si>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</si>
  <si>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</si>
  <si>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</si>
  <si>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</si>
  <si>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18). CGR-CDSA N° 967</t>
  </si>
  <si>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</si>
  <si>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 xml:space="preserve">Plan de Trabajo </t>
  </si>
  <si>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</si>
  <si>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</si>
  <si>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</si>
  <si>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</si>
  <si>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Anexo de la nota / archivo Excel denominado "deterioro de cartera"</t>
  </si>
  <si>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</si>
  <si>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</si>
  <si>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</si>
  <si>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</si>
  <si>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</si>
  <si>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</si>
  <si>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Vicepresidencia de Integración productiva - Dirección de Adecuación de Tierras - Dirección de Acceso a Activos Productivos</t>
  </si>
  <si>
    <t>un cronograma / actas de seguimiento mensual</t>
  </si>
  <si>
    <t>2018-2022</t>
  </si>
  <si>
    <t>19). CGR-CDSA N° 977</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</si>
  <si>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</si>
  <si>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</si>
  <si>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</si>
  <si>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</si>
  <si>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</si>
  <si>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</si>
  <si>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</si>
  <si>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</si>
  <si>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</si>
  <si>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</si>
  <si>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</si>
  <si>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</si>
  <si>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</si>
  <si>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</si>
  <si>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</si>
  <si>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</si>
  <si>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</si>
  <si>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</si>
  <si>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</si>
  <si>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</si>
  <si>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</si>
  <si>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</si>
  <si>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</si>
  <si>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 xml:space="preserve">
Cuatro actas de completitud de productos en sus Fases de I. Factibilidad y cuatro actas de productos en sus Fases II. Diseños Detallados.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</si>
  <si>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</si>
  <si>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</si>
  <si>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Informes de supervisión </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</si>
  <si>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</si>
  <si>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</si>
  <si>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</si>
  <si>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</si>
  <si>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</si>
  <si>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</si>
  <si>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</si>
  <si>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</si>
  <si>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</si>
  <si>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</si>
  <si>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</si>
  <si>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</si>
  <si>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</si>
  <si>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</si>
  <si>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</si>
  <si>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</si>
  <si>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</si>
  <si>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No se cumplió con la forma de pago estipulada en el contrato 455-2021.</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</si>
  <si>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</si>
  <si>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</si>
  <si>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</si>
  <si>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Al verificar los registros presupuestales y las obligaciones con cargo a este proyecto de inversión, se identificaron objetos de gasto que no corresponden con los propósitos del proyecto.</t>
  </si>
  <si>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</si>
  <si>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</si>
  <si>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t xml:space="preserve">Apéndice  en el informe mensual de actividades denominado "Resultados campaña ambiental" </t>
  </si>
  <si>
    <t>Hallazgo Administrativo con  otra incidencia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</si>
  <si>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</si>
  <si>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Adoptar y difundir jornadas de sensibilización en educación ambiental orientadas a dar cumplimiento al Plan de Manejo Ambiental y los compromisos de la licencia ambiental No. 3158 de 2005 otorgada por CORPOGUAJIRA.</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</si>
  <si>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</si>
  <si>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</si>
  <si>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</si>
  <si>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</si>
  <si>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</si>
  <si>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</si>
  <si>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Estudio técnicos radicado ante el Departamento Administrativo de la Función Pública</t>
  </si>
  <si>
    <t>20). CGR-CDSA N° 978</t>
  </si>
  <si>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</si>
  <si>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</si>
  <si>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</si>
  <si>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Vicepresidencia de Integración productiva  - Dirección de Acceso a Activos Productivos</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</si>
  <si>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</si>
  <si>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</si>
  <si>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</si>
  <si>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</si>
  <si>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 xml:space="preserve">Cronograma de  actividades  
</t>
  </si>
  <si>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</si>
  <si>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</si>
  <si>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</si>
  <si>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Cronograma  de verificación 243-2018</t>
  </si>
  <si>
    <t>Hallazgo Administrativo, Con Incidencia Disciplinaria y apertura de indagación preliminar</t>
  </si>
  <si>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</si>
  <si>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</si>
  <si>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</si>
  <si>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</si>
  <si>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</si>
  <si>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</si>
  <si>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</si>
  <si>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 xml:space="preserve">Acta de CTGL
</t>
  </si>
  <si>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</si>
  <si>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</si>
  <si>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</si>
  <si>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</si>
  <si>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</si>
  <si>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</si>
  <si>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</si>
  <si>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</si>
  <si>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</si>
  <si>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Acta de CTGL.</t>
  </si>
  <si>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</si>
  <si>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</si>
  <si>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</si>
  <si>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</si>
  <si>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</si>
  <si>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</si>
  <si>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</si>
  <si>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</si>
  <si>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</si>
  <si>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</si>
  <si>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</si>
  <si>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</si>
  <si>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</si>
  <si>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</si>
  <si>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</si>
  <si>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</si>
  <si>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</si>
  <si>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</si>
  <si>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</si>
  <si>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</si>
  <si>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</si>
  <si>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</si>
  <si>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</si>
  <si>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</si>
  <si>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</si>
  <si>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</si>
  <si>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</si>
  <si>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Documento (Informe técnico de actualización de la plataforma)</t>
  </si>
  <si>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</si>
  <si>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</si>
  <si>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UTT 5</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</si>
  <si>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</si>
  <si>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</si>
  <si>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No se presentaron avances para la presente acción, la cual se encuentra en términos.</t>
  </si>
  <si>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</si>
  <si>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</si>
  <si>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</si>
  <si>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</si>
  <si>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</si>
  <si>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</si>
  <si>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</si>
  <si>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</si>
  <si>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</si>
  <si>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</si>
  <si>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</si>
  <si>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SI</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</si>
  <si>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</si>
  <si>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</si>
  <si>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</si>
  <si>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</si>
  <si>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</si>
  <si>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</si>
  <si>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</si>
  <si>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</si>
  <si>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</si>
  <si>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</si>
  <si>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</si>
  <si>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</si>
  <si>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</si>
  <si>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</si>
  <si>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</si>
  <si>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</si>
  <si>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</si>
  <si>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</si>
  <si>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</si>
  <si>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</si>
  <si>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</si>
  <si>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</si>
  <si>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</si>
  <si>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</si>
  <si>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</si>
  <si>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</si>
  <si>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</si>
  <si>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</si>
  <si>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</si>
  <si>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</si>
  <si>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</si>
  <si>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</si>
  <si>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</si>
  <si>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</si>
  <si>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</si>
  <si>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</si>
  <si>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</si>
  <si>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</si>
  <si>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</si>
  <si>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</si>
  <si>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</si>
  <si>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</si>
  <si>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</si>
  <si>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</si>
  <si>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</si>
  <si>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</si>
  <si>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</si>
  <si>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</si>
  <si>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</si>
  <si>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</si>
  <si>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</si>
  <si>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</si>
  <si>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</si>
  <si>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</si>
  <si>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</si>
  <si>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</si>
  <si>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</si>
  <si>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</si>
  <si>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</si>
  <si>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</si>
  <si>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</si>
  <si>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</si>
  <si>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</si>
  <si>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</si>
  <si>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</si>
  <si>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</si>
  <si>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</si>
  <si>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</si>
  <si>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</si>
  <si>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</si>
  <si>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</si>
  <si>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</si>
  <si>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</si>
  <si>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</si>
  <si>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</si>
  <si>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</si>
  <si>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</si>
  <si>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</si>
  <si>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</si>
  <si>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</si>
  <si>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</si>
  <si>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</si>
  <si>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</si>
  <si>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</si>
  <si>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</si>
  <si>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</si>
  <si>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</si>
  <si>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</si>
  <si>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</si>
  <si>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</si>
  <si>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</si>
  <si>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</si>
  <si>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</si>
  <si>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</si>
  <si>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</si>
  <si>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</si>
  <si>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</si>
  <si>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</si>
  <si>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</si>
  <si>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</si>
  <si>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</si>
  <si>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</si>
  <si>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</si>
  <si>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</si>
  <si>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</si>
  <si>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</si>
  <si>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</si>
  <si>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</si>
  <si>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</si>
  <si>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</si>
  <si>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</si>
  <si>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</si>
  <si>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</si>
  <si>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</si>
  <si>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</si>
  <si>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</si>
  <si>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</si>
  <si>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</si>
  <si>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</si>
  <si>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</si>
  <si>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</si>
  <si>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</si>
  <si>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</si>
  <si>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</si>
  <si>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</si>
  <si>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</si>
  <si>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</si>
  <si>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</si>
  <si>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</si>
  <si>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</si>
  <si>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</si>
  <si>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</si>
  <si>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</si>
  <si>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</si>
  <si>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</si>
  <si>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</si>
  <si>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</si>
  <si>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</si>
  <si>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</si>
  <si>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</si>
  <si>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</si>
  <si>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</si>
  <si>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</si>
  <si>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</si>
  <si>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</si>
  <si>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</si>
  <si>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</si>
  <si>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</si>
  <si>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</si>
  <si>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</si>
  <si>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</si>
  <si>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</si>
  <si>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</si>
  <si>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</si>
  <si>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</si>
  <si>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</si>
  <si>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</si>
  <si>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</si>
  <si>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</si>
  <si>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</si>
  <si>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</si>
  <si>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</si>
  <si>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</si>
  <si>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</si>
  <si>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</si>
  <si>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</si>
  <si>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</si>
  <si>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</si>
  <si>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</si>
  <si>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</si>
  <si>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</si>
  <si>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</si>
  <si>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</si>
  <si>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</si>
  <si>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</si>
  <si>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</si>
  <si>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</si>
  <si>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</si>
  <si>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</si>
  <si>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</si>
  <si>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</si>
  <si>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</si>
  <si>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</si>
  <si>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</si>
  <si>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</si>
  <si>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</si>
  <si>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</si>
  <si>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</si>
  <si>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</si>
  <si>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</si>
  <si>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</si>
  <si>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</si>
  <si>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</si>
  <si>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</si>
  <si>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</si>
  <si>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</si>
  <si>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</si>
  <si>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</si>
  <si>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</si>
  <si>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</si>
  <si>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</si>
  <si>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</si>
  <si>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</si>
  <si>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</si>
  <si>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</si>
  <si>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</si>
  <si>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</si>
  <si>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</si>
  <si>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</si>
  <si>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</si>
  <si>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</si>
  <si>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</si>
  <si>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</si>
  <si>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</si>
  <si>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</si>
  <si>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</si>
  <si>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</si>
  <si>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</si>
  <si>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</si>
  <si>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</si>
  <si>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</si>
  <si>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</si>
  <si>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</si>
  <si>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</si>
  <si>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</si>
  <si>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</si>
  <si>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</si>
  <si>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</si>
  <si>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</si>
  <si>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</si>
  <si>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</si>
  <si>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</si>
  <si>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</si>
  <si>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</si>
  <si>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</si>
  <si>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</si>
  <si>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</si>
  <si>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</si>
  <si>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</si>
  <si>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</si>
  <si>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</si>
  <si>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</si>
  <si>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</si>
  <si>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</si>
  <si>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</si>
  <si>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</si>
  <si>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</si>
  <si>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</si>
  <si>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</si>
  <si>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</si>
  <si>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</si>
  <si>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</si>
  <si>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</si>
  <si>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</si>
  <si>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</si>
  <si>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</si>
  <si>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</si>
  <si>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</si>
  <si>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</si>
  <si>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</si>
  <si>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</si>
  <si>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</si>
  <si>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</si>
  <si>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</si>
  <si>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</si>
  <si>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</si>
  <si>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</si>
  <si>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</si>
  <si>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</si>
  <si>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</si>
  <si>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</si>
  <si>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</si>
  <si>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</si>
  <si>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</si>
  <si>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</si>
  <si>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</si>
  <si>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</si>
  <si>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</si>
  <si>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</si>
  <si>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</si>
  <si>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</si>
  <si>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</si>
  <si>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</si>
  <si>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</si>
  <si>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</si>
  <si>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</si>
  <si>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</si>
  <si>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</si>
  <si>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</si>
  <si>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</si>
  <si>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</si>
  <si>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</si>
  <si>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</si>
  <si>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Vicepresidencia de Gestión Contractual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</si>
  <si>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</si>
  <si>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</si>
  <si>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</si>
  <si>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</si>
  <si>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</si>
  <si>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</si>
  <si>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</si>
  <si>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</si>
  <si>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</si>
  <si>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</si>
  <si>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</si>
  <si>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</si>
  <si>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</si>
  <si>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</si>
  <si>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</si>
  <si>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</si>
  <si>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</si>
  <si>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</si>
  <si>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</si>
  <si>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</si>
  <si>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</si>
  <si>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</si>
  <si>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</si>
  <si>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</si>
  <si>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</si>
  <si>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</si>
  <si>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</si>
  <si>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</si>
  <si>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</si>
  <si>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</si>
  <si>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</si>
  <si>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</si>
  <si>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</si>
  <si>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</si>
  <si>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</si>
  <si>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</si>
  <si>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</si>
  <si>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</si>
  <si>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</si>
  <si>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</si>
  <si>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</si>
  <si>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</si>
  <si>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</si>
  <si>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</si>
  <si>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</si>
  <si>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</si>
  <si>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</si>
  <si>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</si>
  <si>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</si>
  <si>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</si>
  <si>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</si>
  <si>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</si>
  <si>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</si>
  <si>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</si>
  <si>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</si>
  <si>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</si>
  <si>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</si>
  <si>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</si>
  <si>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</si>
  <si>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</si>
  <si>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</si>
  <si>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</si>
  <si>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</si>
  <si>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</si>
  <si>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</si>
  <si>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</si>
  <si>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</si>
  <si>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</si>
  <si>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</si>
  <si>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</si>
  <si>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</si>
  <si>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</si>
  <si>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</si>
  <si>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</si>
  <si>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</si>
  <si>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</si>
  <si>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</si>
  <si>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</si>
  <si>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</si>
  <si>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</si>
  <si>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</si>
  <si>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</si>
  <si>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</si>
  <si>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</si>
  <si>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</si>
  <si>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</si>
  <si>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</si>
  <si>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</si>
  <si>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</si>
  <si>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</si>
  <si>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</si>
  <si>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</si>
  <si>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</si>
  <si>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</si>
  <si>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</si>
  <si>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</si>
  <si>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</si>
  <si>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</si>
  <si>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</si>
  <si>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</si>
  <si>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</si>
  <si>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</si>
  <si>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</si>
  <si>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</si>
  <si>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</si>
  <si>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</si>
  <si>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</si>
  <si>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</si>
  <si>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</si>
  <si>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</si>
  <si>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</si>
  <si>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</si>
  <si>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</si>
  <si>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</si>
  <si>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</si>
  <si>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</si>
  <si>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</si>
  <si>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</si>
  <si>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</si>
  <si>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</si>
  <si>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</si>
  <si>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</si>
  <si>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</si>
  <si>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</si>
  <si>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</si>
  <si>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</si>
  <si>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</si>
  <si>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</si>
  <si>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</si>
  <si>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</si>
  <si>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</si>
  <si>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</si>
  <si>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</si>
  <si>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</si>
  <si>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</si>
  <si>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</si>
  <si>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</si>
  <si>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</si>
  <si>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</si>
  <si>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</si>
  <si>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</si>
  <si>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</si>
  <si>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</si>
  <si>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</si>
  <si>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</si>
  <si>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</si>
  <si>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</si>
  <si>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</si>
  <si>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</si>
  <si>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</si>
  <si>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</si>
  <si>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</si>
  <si>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</si>
  <si>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</si>
  <si>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</si>
  <si>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</si>
  <si>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</si>
  <si>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</si>
  <si>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</si>
  <si>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</si>
  <si>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</si>
  <si>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</si>
  <si>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</si>
  <si>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</si>
  <si>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</si>
  <si>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</si>
  <si>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</si>
  <si>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</si>
  <si>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</si>
  <si>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</si>
  <si>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</si>
  <si>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</si>
  <si>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</si>
  <si>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</si>
  <si>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</si>
  <si>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</si>
  <si>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</si>
  <si>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</si>
  <si>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</si>
  <si>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</si>
  <si>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</si>
  <si>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</si>
  <si>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</si>
  <si>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</si>
  <si>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</si>
  <si>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</si>
  <si>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</si>
  <si>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</si>
  <si>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</si>
  <si>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</si>
  <si>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</si>
  <si>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</si>
  <si>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</si>
  <si>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Oficina de Planeación</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</si>
  <si>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</si>
  <si>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</si>
  <si>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</si>
  <si>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</si>
  <si>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</si>
  <si>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</si>
  <si>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</si>
  <si>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</si>
  <si>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</si>
  <si>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</si>
  <si>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</si>
  <si>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</si>
  <si>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</si>
  <si>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</si>
  <si>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</si>
  <si>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</si>
  <si>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</si>
  <si>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</si>
  <si>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</si>
  <si>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</si>
  <si>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</si>
  <si>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</si>
  <si>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</si>
  <si>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</si>
  <si>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</si>
  <si>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</si>
  <si>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</si>
  <si>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</si>
  <si>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</si>
  <si>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</si>
  <si>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</si>
  <si>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</si>
  <si>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</si>
  <si>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</si>
  <si>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</si>
  <si>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</si>
  <si>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</si>
  <si>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</si>
  <si>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</si>
  <si>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</si>
  <si>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</si>
  <si>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</si>
  <si>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</si>
  <si>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</si>
  <si>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</si>
  <si>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</si>
  <si>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</si>
  <si>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</si>
  <si>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</si>
  <si>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</si>
  <si>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</si>
  <si>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</si>
  <si>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</si>
  <si>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</si>
  <si>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</si>
  <si>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</si>
  <si>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</si>
  <si>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</si>
  <si>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</si>
  <si>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</si>
  <si>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</si>
  <si>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</si>
  <si>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</si>
  <si>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</si>
  <si>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</si>
  <si>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</si>
  <si>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</si>
  <si>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</si>
  <si>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</si>
  <si>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</si>
  <si>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</si>
  <si>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</si>
  <si>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</si>
  <si>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</si>
  <si>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</si>
  <si>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</si>
  <si>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</si>
  <si>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</si>
  <si>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</si>
  <si>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</si>
  <si>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</si>
  <si>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</si>
  <si>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</si>
  <si>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</si>
  <si>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</si>
  <si>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</si>
  <si>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</si>
  <si>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</si>
  <si>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</si>
  <si>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</si>
  <si>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</si>
  <si>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</si>
  <si>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</si>
  <si>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</si>
  <si>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</si>
  <si>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</si>
  <si>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</si>
  <si>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</si>
  <si>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</si>
  <si>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</si>
  <si>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</si>
  <si>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</si>
  <si>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</si>
  <si>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</si>
  <si>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</si>
  <si>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</si>
  <si>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</si>
  <si>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</si>
  <si>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</si>
  <si>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</si>
  <si>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</si>
  <si>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</si>
  <si>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</si>
  <si>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</si>
  <si>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</si>
  <si>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</si>
  <si>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</si>
  <si>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</si>
  <si>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</si>
  <si>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</si>
  <si>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</si>
  <si>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</si>
  <si>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</si>
  <si>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</si>
  <si>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</si>
  <si>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</si>
  <si>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</si>
  <si>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</si>
  <si>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</si>
  <si>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</si>
  <si>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</si>
  <si>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</si>
  <si>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</si>
  <si>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</si>
  <si>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</si>
  <si>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</si>
  <si>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</si>
  <si>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</si>
  <si>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</si>
  <si>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</si>
  <si>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</si>
  <si>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</si>
  <si>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</si>
  <si>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</si>
  <si>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</si>
  <si>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</si>
  <si>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</si>
  <si>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</si>
  <si>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</si>
  <si>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</si>
  <si>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</si>
  <si>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</si>
  <si>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</si>
  <si>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</si>
  <si>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</si>
  <si>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</si>
  <si>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</si>
  <si>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</si>
  <si>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</si>
  <si>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</si>
  <si>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</si>
  <si>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</si>
  <si>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</si>
  <si>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</si>
  <si>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</si>
  <si>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</si>
  <si>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</si>
  <si>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</si>
  <si>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</si>
  <si>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</si>
  <si>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</si>
  <si>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</si>
  <si>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</si>
  <si>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</si>
  <si>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</si>
  <si>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</si>
  <si>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</si>
  <si>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</si>
  <si>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</si>
  <si>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</si>
  <si>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</si>
  <si>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</si>
  <si>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</si>
  <si>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</si>
  <si>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</si>
  <si>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</si>
  <si>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</si>
  <si>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</si>
  <si>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</si>
  <si>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</si>
  <si>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</si>
  <si>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</si>
  <si>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</si>
  <si>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</si>
  <si>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</si>
  <si>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</si>
  <si>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</si>
  <si>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</si>
  <si>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</si>
  <si>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</si>
  <si>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</si>
  <si>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</si>
  <si>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</si>
  <si>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</si>
  <si>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</si>
  <si>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</si>
  <si>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</si>
  <si>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</si>
  <si>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</si>
  <si>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</si>
  <si>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</si>
  <si>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</si>
  <si>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</si>
  <si>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</si>
  <si>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</si>
  <si>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</si>
  <si>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</si>
  <si>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</si>
  <si>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</si>
  <si>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</si>
  <si>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</si>
  <si>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</si>
  <si>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</si>
  <si>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</si>
  <si>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</si>
  <si>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</si>
  <si>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</si>
  <si>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</si>
  <si>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</si>
  <si>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</si>
  <si>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</si>
  <si>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</si>
  <si>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</si>
  <si>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</si>
  <si>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</si>
  <si>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</si>
  <si>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</si>
  <si>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</si>
  <si>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</si>
  <si>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</si>
  <si>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</si>
  <si>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</si>
  <si>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</si>
  <si>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</si>
  <si>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</si>
  <si>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</si>
  <si>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</si>
  <si>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</si>
  <si>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</si>
  <si>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</si>
  <si>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</si>
  <si>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</si>
  <si>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</si>
  <si>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</si>
  <si>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</si>
  <si>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</si>
  <si>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</si>
  <si>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</si>
  <si>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</si>
  <si>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</si>
  <si>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</si>
  <si>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</si>
  <si>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</si>
  <si>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</si>
  <si>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</si>
  <si>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</si>
  <si>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</si>
  <si>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</si>
  <si>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</si>
  <si>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</si>
  <si>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</si>
  <si>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</si>
  <si>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</si>
  <si>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</si>
  <si>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</si>
  <si>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</si>
  <si>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</si>
  <si>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</si>
  <si>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</si>
  <si>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</si>
  <si>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</si>
  <si>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</si>
  <si>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</si>
  <si>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</si>
  <si>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</si>
  <si>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</si>
  <si>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</si>
  <si>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</si>
  <si>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</si>
  <si>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</si>
  <si>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</si>
  <si>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</si>
  <si>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</si>
  <si>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</si>
  <si>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</si>
  <si>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</si>
  <si>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</si>
  <si>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</si>
  <si>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</si>
  <si>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</si>
  <si>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</si>
  <si>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</si>
  <si>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</si>
  <si>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</si>
  <si>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</si>
  <si>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</si>
  <si>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</si>
  <si>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</si>
  <si>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</si>
  <si>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</si>
  <si>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</si>
  <si>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</si>
  <si>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</si>
  <si>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</si>
  <si>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</si>
  <si>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</si>
  <si>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</si>
  <si>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</si>
  <si>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</si>
  <si>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</si>
  <si>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</si>
  <si>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</si>
  <si>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</si>
  <si>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</si>
  <si>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</si>
  <si>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</si>
  <si>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</si>
  <si>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</si>
  <si>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</si>
  <si>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</si>
  <si>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</si>
  <si>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</si>
  <si>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</si>
  <si>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</si>
  <si>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</si>
  <si>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</si>
  <si>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</si>
  <si>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</si>
  <si>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</si>
  <si>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</si>
  <si>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</si>
  <si>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</si>
  <si>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</si>
  <si>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</si>
  <si>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</si>
  <si>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</si>
  <si>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</si>
  <si>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</si>
  <si>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</si>
  <si>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</si>
  <si>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</si>
  <si>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</si>
  <si>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</si>
  <si>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</si>
  <si>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</si>
  <si>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</si>
  <si>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</si>
  <si>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</si>
  <si>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</si>
  <si>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</si>
  <si>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</si>
  <si>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</si>
  <si>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</si>
  <si>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</si>
  <si>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</si>
  <si>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</si>
  <si>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</si>
  <si>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</si>
  <si>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</si>
  <si>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</si>
  <si>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</si>
  <si>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</si>
  <si>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</si>
  <si>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</si>
  <si>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</si>
  <si>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</si>
  <si>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</si>
  <si>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</si>
  <si>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</si>
  <si>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</si>
  <si>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</si>
  <si>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</si>
  <si>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</si>
  <si>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</si>
  <si>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</si>
  <si>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</si>
  <si>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</si>
  <si>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</si>
  <si>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</si>
  <si>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</si>
  <si>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</si>
  <si>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</si>
  <si>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</si>
  <si>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</si>
  <si>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</si>
  <si>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</si>
  <si>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</si>
  <si>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</si>
  <si>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</si>
  <si>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</si>
  <si>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</si>
  <si>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</si>
  <si>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</si>
  <si>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</si>
  <si>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</si>
  <si>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</si>
  <si>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</si>
  <si>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</si>
  <si>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</si>
  <si>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</si>
  <si>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</si>
  <si>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</si>
  <si>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</si>
  <si>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</si>
  <si>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</si>
  <si>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</si>
  <si>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</si>
  <si>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</si>
  <si>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</si>
  <si>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</si>
  <si>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</si>
  <si>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</si>
  <si>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</si>
  <si>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</si>
  <si>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</si>
  <si>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</si>
  <si>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</si>
  <si>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</si>
  <si>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</si>
  <si>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</si>
  <si>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</si>
  <si>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</si>
  <si>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</si>
  <si>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</si>
  <si>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</si>
  <si>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</si>
  <si>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</si>
  <si>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</si>
  <si>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</si>
  <si>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</si>
  <si>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</si>
  <si>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</si>
  <si>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</si>
  <si>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</si>
  <si>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</si>
  <si>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</si>
  <si>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</si>
  <si>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</si>
  <si>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</si>
  <si>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</si>
  <si>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</si>
  <si>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</si>
  <si>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</si>
  <si>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</si>
  <si>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</si>
  <si>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</si>
  <si>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</si>
  <si>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</si>
  <si>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</si>
  <si>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</si>
  <si>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</si>
  <si>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</si>
  <si>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</si>
  <si>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</si>
  <si>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</si>
  <si>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</si>
  <si>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</si>
  <si>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</si>
  <si>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</si>
  <si>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</si>
  <si>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</si>
  <si>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</si>
  <si>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</si>
  <si>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</si>
  <si>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</si>
  <si>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</si>
  <si>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</si>
  <si>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</si>
  <si>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</si>
  <si>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</si>
  <si>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</si>
  <si>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</si>
  <si>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</si>
  <si>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</si>
  <si>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</si>
  <si>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</si>
  <si>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</si>
  <si>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</si>
  <si>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</si>
  <si>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</si>
  <si>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</si>
  <si>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</si>
  <si>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</si>
  <si>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</si>
  <si>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</si>
  <si>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</si>
  <si>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</si>
  <si>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</si>
  <si>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</si>
  <si>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</si>
  <si>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</si>
  <si>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</si>
  <si>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</si>
  <si>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</si>
  <si>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</si>
  <si>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</si>
  <si>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</si>
  <si>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</si>
  <si>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</si>
  <si>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</si>
  <si>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</si>
  <si>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</si>
  <si>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</si>
  <si>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</si>
  <si>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</si>
  <si>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</si>
  <si>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</si>
  <si>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</si>
  <si>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</si>
  <si>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</si>
  <si>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</si>
  <si>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</si>
  <si>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</si>
  <si>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</si>
  <si>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</si>
  <si>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</si>
  <si>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</si>
  <si>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</si>
  <si>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</si>
  <si>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</si>
  <si>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</si>
  <si>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</si>
  <si>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</si>
  <si>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</si>
  <si>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</si>
  <si>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</si>
  <si>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</si>
  <si>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</si>
  <si>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</si>
  <si>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</si>
  <si>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</si>
  <si>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</si>
  <si>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</si>
  <si>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</si>
  <si>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</si>
  <si>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</si>
  <si>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</si>
  <si>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</si>
  <si>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</si>
  <si>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</si>
  <si>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</si>
  <si>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</si>
  <si>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</si>
  <si>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</si>
  <si>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</si>
  <si>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</si>
  <si>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</si>
  <si>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</si>
  <si>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</si>
  <si>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</si>
  <si>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</si>
  <si>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</si>
  <si>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</si>
  <si>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</si>
  <si>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</si>
  <si>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</si>
  <si>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</si>
  <si>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</si>
  <si>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</si>
  <si>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</si>
  <si>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</si>
  <si>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</si>
  <si>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</si>
  <si>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</si>
  <si>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</si>
  <si>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</si>
  <si>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</si>
  <si>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</si>
  <si>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</si>
  <si>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</si>
  <si>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</si>
  <si>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</si>
  <si>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</si>
  <si>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</si>
  <si>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</si>
  <si>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</si>
  <si>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</si>
  <si>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</si>
  <si>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</si>
  <si>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</si>
  <si>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</si>
  <si>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</si>
  <si>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</si>
  <si>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</si>
  <si>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</si>
  <si>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</si>
  <si>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</si>
  <si>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</si>
  <si>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</si>
  <si>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</si>
  <si>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</si>
  <si>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</si>
  <si>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</si>
  <si>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</si>
  <si>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</si>
  <si>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</si>
  <si>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</si>
  <si>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</si>
  <si>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</si>
  <si>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</si>
  <si>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</si>
  <si>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</si>
  <si>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</si>
  <si>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</si>
  <si>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</si>
  <si>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</si>
  <si>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</si>
  <si>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</si>
  <si>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</si>
  <si>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</si>
  <si>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</si>
  <si>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</si>
  <si>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</si>
  <si>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</si>
  <si>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</si>
  <si>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</si>
  <si>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</si>
  <si>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</si>
  <si>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</si>
  <si>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</si>
  <si>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</si>
  <si>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</si>
  <si>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</si>
  <si>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</si>
  <si>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</si>
  <si>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</si>
  <si>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</si>
  <si>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</si>
  <si>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</si>
  <si>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</si>
  <si>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</si>
  <si>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</si>
  <si>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</si>
  <si>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</si>
  <si>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</si>
  <si>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</si>
  <si>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</si>
  <si>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</si>
  <si>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</si>
  <si>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</si>
  <si>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</si>
  <si>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</si>
  <si>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</si>
  <si>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</si>
  <si>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</si>
  <si>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</si>
  <si>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</si>
  <si>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</si>
  <si>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</si>
  <si>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</si>
  <si>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</si>
  <si>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</si>
  <si>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</si>
  <si>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</si>
  <si>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</si>
  <si>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</si>
  <si>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</si>
  <si>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</si>
  <si>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</si>
  <si>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</si>
  <si>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</si>
  <si>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</si>
  <si>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</si>
  <si>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</si>
  <si>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</si>
  <si>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</si>
  <si>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</si>
  <si>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</si>
  <si>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</si>
  <si>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</si>
  <si>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</si>
  <si>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</si>
  <si>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</si>
  <si>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</si>
  <si>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</si>
  <si>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</si>
  <si>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</si>
  <si>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</si>
  <si>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</si>
  <si>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</si>
  <si>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</si>
  <si>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</si>
  <si>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</si>
  <si>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</si>
  <si>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</si>
  <si>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</si>
  <si>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</si>
  <si>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</si>
  <si>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</si>
  <si>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</si>
  <si>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</si>
  <si>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</si>
  <si>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</si>
  <si>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</si>
  <si>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</si>
  <si>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</si>
  <si>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</si>
  <si>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</si>
  <si>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</si>
  <si>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</si>
  <si>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</si>
  <si>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</si>
  <si>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</si>
  <si>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</si>
  <si>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</si>
  <si>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</si>
  <si>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</si>
  <si>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</si>
  <si>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</si>
  <si>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</si>
  <si>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</si>
  <si>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</si>
  <si>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</si>
  <si>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</si>
  <si>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</si>
  <si>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</si>
  <si>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</si>
  <si>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</si>
  <si>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</si>
  <si>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</si>
  <si>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</si>
  <si>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</si>
  <si>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</si>
  <si>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</si>
  <si>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</si>
  <si>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</si>
  <si>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</si>
  <si>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</si>
  <si>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</si>
  <si>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</si>
  <si>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</si>
  <si>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</si>
  <si>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</si>
  <si>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</si>
  <si>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</si>
  <si>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</si>
  <si>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</si>
  <si>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</si>
  <si>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</si>
  <si>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</si>
  <si>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</si>
  <si>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</si>
  <si>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</si>
  <si>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</si>
  <si>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</si>
  <si>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</si>
  <si>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</si>
  <si>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</si>
  <si>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</si>
  <si>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</si>
  <si>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</si>
  <si>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</si>
  <si>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</si>
  <si>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</si>
  <si>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</si>
  <si>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</si>
  <si>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</si>
  <si>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</si>
  <si>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</si>
  <si>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</si>
  <si>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</si>
  <si>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</si>
  <si>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</si>
  <si>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</si>
  <si>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</si>
  <si>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</si>
  <si>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</si>
  <si>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</si>
  <si>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</si>
  <si>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</si>
  <si>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</si>
  <si>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</si>
  <si>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</si>
  <si>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</si>
  <si>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</si>
  <si>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</si>
  <si>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</si>
  <si>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</si>
  <si>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</si>
  <si>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</si>
  <si>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</si>
  <si>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</si>
  <si>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</si>
  <si>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</si>
  <si>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</si>
  <si>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</si>
  <si>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</si>
  <si>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</si>
  <si>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</si>
  <si>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</si>
  <si>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</si>
  <si>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</si>
  <si>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</si>
  <si>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</si>
  <si>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</si>
  <si>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</si>
  <si>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</si>
  <si>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</si>
  <si>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</si>
  <si>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</si>
  <si>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</si>
  <si>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</si>
  <si>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</si>
  <si>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</si>
  <si>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</si>
  <si>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</si>
  <si>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</si>
  <si>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</si>
  <si>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</si>
  <si>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</si>
  <si>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</si>
  <si>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</si>
  <si>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</si>
  <si>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</si>
  <si>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</si>
  <si>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</si>
  <si>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</si>
  <si>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</si>
  <si>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</si>
  <si>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</si>
  <si>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</si>
  <si>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</si>
  <si>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</si>
  <si>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</si>
  <si>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</si>
  <si>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</si>
  <si>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</si>
  <si>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</si>
  <si>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</si>
  <si>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</si>
  <si>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</si>
  <si>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</si>
  <si>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</si>
  <si>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</si>
  <si>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</si>
  <si>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</si>
  <si>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</si>
  <si>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</si>
  <si>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</si>
  <si>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</si>
  <si>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t>Se suministro por parte de la Secretaría General la Circular 053 del 11 de octubre de 2023, de asunto "Acción de mejora Reservas Presupuestales"</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</si>
  <si>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</si>
  <si>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</si>
  <si>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</si>
  <si>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</si>
  <si>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</si>
  <si>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</si>
  <si>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</si>
  <si>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t>La Vicepresidencia de Proyectos manifestó que "actualmente nos encontramos realizando el proceso de levantamiento de requerimientos de la nueva herramienta de manera articulada con el equipo de la DAAP de la VIP, el equipo de Desarrollo de la OTI, el equipo de trabajo de la DCF de la VP y la oficina de Planeación con el fin de abarcar todos los requerimientos del Flujo del Proyecto (perfil, prefactibilidad, factibilidad y proyecto en ejecución) desencadenando esto en una herramienta que permita realizar el proceso de seguimiento de manera transversal y logrando dar cumplimiento a la normatividad actual vigente frente a la herramienta.
De igual manera se debe tener presente que para dicho proceso de implementación se debe disponer de una partida presupuestal importante para la compra o contratación del personal requerido para dicha implementación"</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</si>
  <si>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</si>
  <si>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</si>
  <si>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</si>
  <si>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</si>
  <si>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</si>
  <si>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</si>
  <si>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</si>
  <si>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</si>
  <si>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 xml:space="preserve">La Vicepresidencia de Integración Productiva remitió  dos (2) actas soporte de las mesas técnicas realizadas para la verificación de las efectivas correcciones y subsanaciones de los productos entregados por FINDETER de la actualización de los estudios y diseños de los Proyectos Estratégicos Triángulo del Tolima y Tesalia - Paicol (Huila), por medio de las cuales garantiza la calidad de los estudios y diseños, eliminando la incertidumbre respecto al proceso de validación de documentos finales. </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</si>
  <si>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</si>
  <si>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t>Omisión de la supervisión a cargo de la Vicepresidencia de Integración Productiva, al inobservar los lineamientos contractuales pactados por las partes.</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</si>
  <si>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</si>
  <si>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</si>
  <si>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</si>
  <si>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</si>
  <si>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No se presentó avances sobre la presente acción, la misma se encuentra dentro de términos para su ejecución.</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</si>
  <si>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</si>
  <si>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</si>
  <si>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</si>
  <si>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</si>
  <si>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</si>
  <si>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</si>
  <si>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</si>
  <si>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</si>
  <si>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</si>
  <si>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Revelar en las Notas a los Estados Financieros información correspondiente al DAT del Valle del Sibundoy</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</si>
  <si>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</si>
  <si>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</si>
  <si>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</si>
  <si>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</si>
  <si>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</si>
  <si>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</si>
  <si>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</si>
  <si>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</si>
  <si>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</si>
  <si>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</si>
  <si>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 xml:space="preserve">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t>
  </si>
  <si>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Dado lo anterior, se considera que se cumplió con la meta propuesta.
</t>
  </si>
  <si>
    <t>REPORTE REALIZADO POR LA DEPENDENCIA RESPONSABLE</t>
  </si>
  <si>
    <t>AVANCE VERIFICADO POR EL AUDITOR Y CONCLUSIÓN</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</si>
  <si>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t>
  </si>
  <si>
    <t>ESTADO ACCIÓN</t>
  </si>
  <si>
    <t>No se presentaron avances frente a esta acción, la cual se encuentra en términos de ejecución.</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</si>
  <si>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</si>
  <si>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</si>
  <si>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t>Como soporte del avance de las actividades realizadas por la Vicepresidencia de Integración Productiva, se entrega la siguiente información:
1. Se realizar visita de seguimiento entre el 13 al 15/12/2021 al PIDAR 458/2019.
A continuación se relacionan las reuniones de seguimiento realizar a los PIDAR con resoluciones 257/2020, 373/2020, 255/2020, 257/2020, 880/2019
1. Acta de reunión del 08/06/2022, donde se realizó seguimiento al PIDAR con resolución No. 257 de 2020
2. Acta de reunión del 11/04/2022, donde se realizó seguimiento al PIDAR con resolución 373 de 2020
3. Acta de reunión del 29/06/2022, donde se realizó seguimiento al PIDAR con resolución 255 de 2020
4. Acta de reunión del 31/10/2022, donde se realizó seguimiento al PIDAR con resolución 257 de 2020
Así mismo, se allegaron soportes de seguimientos por UTT, de la siguiente manera:
5.  Acta de reunión del 30-05-2023 seguimiento PIDAR UTT 4
6. Acta de reunión del 26-06-2023 seguimiento PIDAR UTT 4
7. Acta de reunión del 26-12-2022 seguimiento PIDAR UTT 9
8. Acta de reunión del 13-09-2022 seguimiento PIDAR UTT 11
9. Acta de reunión del 31-10-2022 seguimiento PIDAR UTT 11
10. Acta de reunión del 3-03-2023 seguimiento PIDAR UTT 11
11. Acta de reunión del 11-04-2022 seguimiento PIDAR UNODC UTT 12
12. Acta de reunión del 21-06-2022 seguimiento PIDAR UNODC UTT 12
13. Acta de reunión del 24-08-2022 seguimiento PIDAR UNODC UTT 12
14. Acta de reunión del 26-12-2022 seguimiento PIDAR UNODC UTT 12
En Diciembre 2023, se aportó listado sde asistencia de once (11) reuniones que se realizaron durante lo corrido de la vigencia, para realizar seguimiento a los PIDAR en ejecución</t>
  </si>
  <si>
    <t>EJECUCIÓN DIRECTA
Se hace entrega de los siguientes listados de asistencia de las reuniones de seguimiento realizadas por el equipo de nivel central a la ejecución de los PIDAR modalidad ejecución directa:
1. Listado de asistencia del 01-11-2021
2. Listado de asistencia del 08-02-2022
3. Listado de asistencia del 28-06-2022
4. Listado de asistencia del 30-08-2022
5. Listado de asistencia del 20-09-2022
6. Listado de asistencia del 28-09-2022
7. Listado de asistencia del 28-06-2022
8. Listado de asistencia del 12-12-2022
Adicional se anexa soporte de los siguiente seguimiento realizados a las UTT con relación a la ejecución de los PIDAR del modelo de ejecución directa
1. Acta de reunión del 28-02-2022 seguimiento UTT 2
2. Acta de reunión del 22-03-2022 seguimiento UTT 2
3. Acta de reunión del 26-04-2022 seguimiento UTT 2
FAO
Se hace entrega de las siguientes actas de reunión de siguiente en las UTT con relación al avance en los PIDAR con cargo a los Convenios de FAO 517 y 749
1. Acta de reunión del 16-11-2021 seguimiento UTT 10
2. Acta de reunión del 14-02-2022 seguimiento UTT 4
3. Acta de reunión del 16-02-2022 seguimiento UTT 1
4. Acta de reunión del 25-02-2022 seguimiento UTT 5
5. Acta de reunión del 26-02-2022 seguimiento UTT 2
6. Acta de reunión del 25-05-2022 seguimiento UTT 2
7. Acta de reunión del 24-06-2022 seguimiento UTT 2
UNODC
Se hace entrega de las siguientes actas de reunión de siguiente en las UTT con relación al avance en los PIDAR con cargo a los Convenios UNODC de los PIDAR en ejecución por parte de la UTT 2
1. Acta de reunión del 9-11-2022 seguimiento UTT 2
2. Acta de reunión del 14-02-2022 seguimiento UTT 2
3. Acta de reunión del 22-03-2022 seguimiento UTT 2
4. Acta de reunión del 29-04-2022 seguimiento UTT 2
5.Acta de reunión del 26-05-2022 seguimiento UTT 2
6. Acta de reunión del 24-06-2022 seguimiento UTT 2
7. Listado de asistencia del 11-10-2022
Se hace entrega de las siguientes actas de reunión de siguiente en las UTT con relación al avance en los PIDAR con cargo a los Convenios UNODC de los PIDAR en ejecución por parte de la UTT 12
1. Acta de reunión del 9-02-2022 seguimiento UTT 12
Se hace entrega de las siguientes actas de reunión de siguiente en las UTT con relación al avance en los PIDAR con cargo a los Convenios UNODC de los PIDAR en ejecución por parte de la UTT 3
1. Acta de reunión del 30-06-2022 seguimiento UTT 3
2. Acta de reunión del 29-07-2022 seguimiento UTT 3
En diciembre de 2023, se allegaron once (11) listados de asistencia de reuniones cuyo objeto fue el seguimiento a los PIDAR en ejecución, así: 28-feb, 30-mar, 28-abr, 31-may, 30-jun, 31-jul, 31, ago, 29-sep, 18-oct, 26-oct, 9-nov, 23-nov y 7-dic-2023.</t>
  </si>
  <si>
    <r>
      <t xml:space="preserve">La Oficina de Control Interno obtuvo como evidencia lo siguiente:
Para los PIDAR ejecutados bajo modalidad directa, se obtuvo tres (3) actas de reunión donde se realizó seguimiento a los proyectos cofinanciados bajo dicha modalidad, realizadas en febrero, marzo y abril de 2022, así como se allegó también ocho (8) listados de asistencia de reuniones realizadas en noviembre 2021, febrero, junio, agosto, dos (2) en septiembre, noviembre y diciembre de 2022.
Para los PIDAR ejecutados por convenio FAO, se obtuvo tres (3) actas de reuniones realizadas en febrero de 2022, de seguimiento a ejecución de PIDAR de las UTTS 1, 4 y 5, tres (3) actas de reuniones de abril, mayo, junio y julio de 2022, correspondientes a la UTT 2 y acta de noviembre de 2022 de seguimiento a PIDAR de la UTT 10
Para PIDAR ejecutados por convenio de cooperación con UNODC, seis (6) actas de la UTT 2, de los meses de febrero a junio de 2022 y noviembre de 2022, dos (2) actas de seguimiento UTT 3 correspondientes a junio y julio de 2023, un (1) acta de seguimiento de PIDAR de la UTT 12 realizada en febrero de 2022 y un listado de asistencia de seguimiento a convenios de cooperación realizada el 11 de octubre de 2022.
Para diciembre 2023, se allegó evidencia de once listado de asistencia de reuniones sostenidas a nivel central, para el seguimiento a los PIDAR en ejecución.
De lo anterior se debe precisar que: 
en total se obtuvo evidencia de diecinueve (19) actas de reunión y diecinueve (19) listados de asistencia, de lo cual:
La acción indica que se realizaría un seguimiento mensual por modalidad, es decir, deberían existir doce (12) actas por modalidad (FAO, UNODC y Ejecución Directa), para un total de 36 actas.
En las reuniones efectuadas a partir de febrero 2023, se logra evidenciar situaciones que requieren atención y conclusiones frente a cierre de proyectos.
No se observa congruencia en los seguimiento a la ejecución de PIDAR (a excepción de la ejecución a través de modalidad directa), pues solo se allegan soportes de las UTTs 1, 2, 3, 4, 5, 10 y 12, haciendo falta evidencia de seguimiento a las demás UTTS.
</t>
    </r>
    <r>
      <rPr>
        <b/>
        <sz val="8"/>
        <rFont val="Calibri"/>
        <family val="2"/>
        <scheme val="minor"/>
      </rPr>
      <t xml:space="preserve">
Por lo anterior, se sugiere brindar especial atención a la presente acción y priorizar su ejecución, la cual a la fecha del presente seguimiento se encuentra vencida.</t>
    </r>
  </si>
  <si>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</si>
  <si>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Vicepresidencia de Integración Productiva  informó que "Se cumple con la elaboración del Borrador de Decreto reglamentario del artículo 23 e inciso segundo del artículo 29 del Decreto Ley 902 de 2017, el cual se carga en las carpetas de soportes".</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</si>
  <si>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</si>
  <si>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</si>
  <si>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La Vicepresidencia de Integración Productiva aportó el formato F-EFP-035 ajustado en su versión 2, el cual fue socializado a toda la Entidad el 6 de octubre de 2023.</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</si>
  <si>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</si>
  <si>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t xml:space="preserve">Jornada de capacitación  </t>
  </si>
  <si>
    <t>La Vicepresidencia de Integración Productiva informó que "Se realizó jornada de capacitación para el fortalecimiento de las capacidades para una adecuada supervisión, se adjuntan los soportes".</t>
  </si>
  <si>
    <t>La Vicepresidencia de Integración Productiva informó que "Se realizó el cronograma para la validación y el cumplimiento de las actividades pendientes para la ejecución del proyectos 209 del 2018, se adjuntan los soportes"</t>
  </si>
  <si>
    <t>La Vicepresidencia de Integración Productiva informó que "Se realizo el CTGL para el seguimiento de las actividades de la Resolución 209 del 2018, se adjuntan los soportes".</t>
  </si>
  <si>
    <t>La Vicepresidencia de Integración Productiva informó que "Se realizó el cronograma y se hizo el seguimiento a sus actividades, se adjunta el cronograma con sus soportes".</t>
  </si>
  <si>
    <t>La Vicepresidencia de Integración Productiva informó que "Se elaboró el cronograma y se adjunta soportes".</t>
  </si>
  <si>
    <t>La Vicepresidencia de Integración Productiva informó que "Se realizo la jornada de capacitación y se adjuntan los soportes que validan su cumplimiento".</t>
  </si>
  <si>
    <t>La Vicepresidencia de Integración Productiva informó que "Se realizó el cronograma y se adjunta sus soportes.</t>
  </si>
  <si>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</si>
  <si>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Hallazgos cerrados en Informe de Seguimiento con corte a 31 de diciembre de 2023</t>
  </si>
  <si>
    <t>1). CGR-CDSA N° 759 - INCODER</t>
  </si>
  <si>
    <t>2). CGR-CDSA N° 791 - INCODER</t>
  </si>
  <si>
    <t>HALLAZGOS</t>
  </si>
  <si>
    <t>ACCIONES</t>
  </si>
  <si>
    <t>21). SENTENCIA T-302/2017</t>
  </si>
  <si>
    <t>2019-2022</t>
  </si>
  <si>
    <t>En visitas de campo realizadas en desarrollo de la auditoría a los municipios de Riohacha, Manaure, Maicao y Uribia a diez (10) pozos profundos, el equipo auditor pudo evidenciar que estos no se encuentran cumpliendo la función establecida</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</si>
  <si>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</si>
  <si>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CANTIDAD HALLAZGOS COMUNICADOS</t>
  </si>
  <si>
    <t>Conciliar la información reportada  y registrada.</t>
  </si>
  <si>
    <r>
      <t xml:space="preserve">La supervisión a través del operador del proyecto verificara las campañas de educación ambiental a las comunidad de Caracolí, las cuales se realizarán con una periodicidad </t>
    </r>
    <r>
      <rPr>
        <b/>
        <u/>
        <sz val="8"/>
        <rFont val="Calibri"/>
        <family val="2"/>
        <scheme val="minor"/>
      </rPr>
      <t>quincenal</t>
    </r>
    <r>
      <rPr>
        <sz val="8"/>
        <rFont val="Calibri"/>
        <family val="2"/>
        <scheme val="minor"/>
      </rPr>
      <t xml:space="preserve"> y como resultado el operador integrara al</t>
    </r>
    <r>
      <rPr>
        <b/>
        <u/>
        <sz val="8"/>
        <rFont val="Calibri"/>
        <family val="2"/>
        <scheme val="minor"/>
      </rPr>
      <t xml:space="preserve"> informe mensual</t>
    </r>
    <r>
      <rPr>
        <sz val="8"/>
        <rFont val="Calibri"/>
        <family val="2"/>
        <scheme val="minor"/>
      </rPr>
      <t xml:space="preserve"> los resultados del desarrollo de las campañas incluirá en el informe de actividades.</t>
    </r>
  </si>
  <si>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</si>
  <si>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Deficiencias en el seguimiento a la ejecución de los proyectos de inversión y coherencia en el gasto de los mismos, por parte de la Vicepresidencia de Integración Productiva</t>
  </si>
  <si>
    <t>La Oficina de Control Interno obtuvo evidencia de:
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En virtud de lo anterior, se debe continuar con el seguimiento de la presente acción, hasta contar con la aprobación del estudio de rediseño institucional, finalmente por parte de la Presidencia de la República.
La presente acción fue objeto de solicitud de ampliación de la fecha de ejecución, la cual fue aprobada en sesiones 06-2023 y 03-2024 del Comité de Coordinación del Sistema de Control Interno, previa justificación presentada por los responsables de su ejecución, por cuanto depende de un tercero la ejecución total de la acción, por lo cual se debe continuar con el seguimiento a la misma.</t>
  </si>
  <si>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La presente acción fue objeto de solicitud de ampliación de la fecha de ejecución, la cual fue aprobada en sesión 03-2024 del Comité de Coordinación del Sistema de Control Interno, previa justificación presentada por los responsables de su ejecución</t>
    </r>
  </si>
  <si>
    <t>22). CGR-CDSA N° 999</t>
  </si>
  <si>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</si>
  <si>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</si>
  <si>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2</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</si>
  <si>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</si>
  <si>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Error no material c</t>
  </si>
  <si>
    <t>3</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</si>
  <si>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</si>
  <si>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</si>
  <si>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4</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</si>
  <si>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</si>
  <si>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</si>
  <si>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5</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</si>
  <si>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</si>
  <si>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</si>
  <si>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6</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</si>
  <si>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</si>
  <si>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7</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</si>
  <si>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</si>
  <si>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</si>
  <si>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8</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</si>
  <si>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</si>
  <si>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</si>
  <si>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</si>
  <si>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</si>
  <si>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</si>
  <si>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</si>
  <si>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</si>
  <si>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</si>
  <si>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Desconocimiento del Manual de Contratación,  Supervisión e Interventoría</t>
  </si>
  <si>
    <t>11</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</si>
  <si>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</si>
  <si>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12</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</si>
  <si>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</si>
  <si>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</si>
  <si>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</si>
  <si>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</si>
  <si>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Iniciar los procesos de cobro coactivos identificados por la UTT y remitidos a la Oficina Jurídica</t>
  </si>
  <si>
    <t>Librar los mandamientos de pago de las obligaciones que cumplan requisitos</t>
  </si>
  <si>
    <t>*Revisión y registro contable de los costos ejecutados por parte de la dirección financiera.</t>
  </si>
  <si>
    <t>Generar los requisitos mínimos para la presentación de los informes financieros, estandarizados para los nuevos convenios de la Prestación del Servicio de Extensión Agropecuaria</t>
  </si>
  <si>
    <t>Actualizar el procedimiento de estructuración de PIDAR que incluya la verificación de la gestión predial de los inmuebles.</t>
  </si>
  <si>
    <t>Incluir un acápite de Verificación de los requisitos y documentos en las Actas de Entrega de Animales en el marco de la ejecución del PIDAR</t>
  </si>
  <si>
    <t>Detectar el presunto Incumplimiento y adelantar el trámite respectivo del proceso sancionatorio</t>
  </si>
  <si>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</si>
  <si>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</si>
  <si>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Seguimiento de ejecución presupuestal desde la Dirección Administrativa y Financiera</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</si>
  <si>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</si>
  <si>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</si>
  <si>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</si>
  <si>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Incorporación de literal en el formato de estudios previos sobre la procedencia o no y justificación del encargo fiduciario.</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</si>
  <si>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</si>
  <si>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</si>
  <si>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Desarrollo de actividades de seguimiento y supervisión conforme a los cronogramas establecidos, teniendo en cuenta los reportes presentados por la EPSEA frente a las circunstancias presentadas que afectan directamente la ejecución y cronogramas.</t>
  </si>
  <si>
    <t>Reporte Bimestral con avances de gestión de obligaciones relacionadas</t>
  </si>
  <si>
    <t>2024/08/30</t>
  </si>
  <si>
    <t>2024/12/31</t>
  </si>
  <si>
    <t>Mandamientos de pago librados</t>
  </si>
  <si>
    <t>2024/06/01</t>
  </si>
  <si>
    <t>Soporte revisión de información cualitativa registrada en el comprobante contable/ aprobación</t>
  </si>
  <si>
    <t>*Comprobante contable de legalización de recursos (1 comprobante contable).</t>
  </si>
  <si>
    <t>2024/09/30</t>
  </si>
  <si>
    <t>1 memorando,  1 informe financiero.</t>
  </si>
  <si>
    <t>1 lista de chequeo  1  Formato informe financiero</t>
  </si>
  <si>
    <t>Procedimiento</t>
  </si>
  <si>
    <t>2024/05/29</t>
  </si>
  <si>
    <t>Acta de entrega que incluya el acápite de verificación de requisitos y documentos</t>
  </si>
  <si>
    <t>2024/05/27</t>
  </si>
  <si>
    <t>2024/12/30</t>
  </si>
  <si>
    <t>2024/06/15</t>
  </si>
  <si>
    <t>2024/07/30</t>
  </si>
  <si>
    <t>Circular mensual</t>
  </si>
  <si>
    <t>2024/07/01</t>
  </si>
  <si>
    <t>Circular de Cierre</t>
  </si>
  <si>
    <t>*Oficio solicitud de información complementaria.</t>
  </si>
  <si>
    <t>Estudios previos actualizados</t>
  </si>
  <si>
    <t>2024/06/17</t>
  </si>
  <si>
    <t>2024/11/30</t>
  </si>
  <si>
    <t>Capacitación y/o sensibilización</t>
  </si>
  <si>
    <t>*Actas de reuniones, comités y mesas técnicas de socialización de avances y presentación de dificultades de riesgos materializados</t>
  </si>
  <si>
    <t>Informe / comunicado / correo en donde se soporte la verificación  del uso del tablero de control del acompañamiento realizado</t>
  </si>
  <si>
    <t>2024/10/01</t>
  </si>
  <si>
    <t>2025/12/31</t>
  </si>
  <si>
    <t>Informe Mensual</t>
  </si>
  <si>
    <t>Hallazgo Administrativo y apertura de Indagación Preliminar</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</si>
  <si>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</si>
  <si>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Acción en términos al momento de la realización del seguimiento.</t>
  </si>
  <si>
    <t>La presente acción se encuentra en términos para su ejecución.
Nota: la presente acción de mejoramiento fue objeto de adición por parte del área responsable, la cual se presentó y aprobó en la sesión 03-2024 del Comité de Coordinación del Sistema de Control Interno.</t>
  </si>
  <si>
    <t xml:space="preserve">Actualizar el reglamento y los procedimientos para la estructuración, aprobación y ejecución de los PIDAR </t>
  </si>
  <si>
    <t>La ADR no registra información de las actividades del Proyecto en el Banco de Proyectos, tampoco se evidencian ajustes en el diseño y funcionamiento de esta herramienta conforme a lo estipulado en la normativa y los reglamentos vigentes.</t>
  </si>
  <si>
    <t>Actualizar la herramienta actual del Banco de Proyectos, mediante el desarrollo de diferentes módulos alineados a la normativa actual</t>
  </si>
  <si>
    <t xml:space="preserve">Actualizar el reglamento  para la estructuración, aprobación y ejecución de los PIDAR, para adoptar la estructuración, calificación y financiación de los mismos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</si>
  <si>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</si>
  <si>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</si>
  <si>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</si>
  <si>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</si>
  <si>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sesiones 06-2023 y 03-2024
Sin perjuicio del ajuste en los términos de ejecución de la acción, por parte de la OCI se informó al área responsable frente a la inefectividad de las acciones ejecutadas hasta la fecha, las cuales no han soportado corrección de los hechos observados por la CGR, aunado a que en la auditoría financiera 2023 practicada por la CGr, estos hechos fueron reiterativos.</t>
    </r>
  </si>
  <si>
    <t>La (s) acción (es) propuesta (s) para el presente hallazgo se encuentra (n) en términos de ejecución, por lo cual se debe continuar realizando seguimiento.</t>
  </si>
  <si>
    <t>La Oficina de Control Interno evidenció el cumplimiento de la (s) acción (es) propuestas, no obstante, esta (s) se encuentra (n) en proceso de validación de su efectividad frente a la causa del hallazgo</t>
  </si>
  <si>
    <t>Si bien se evidenció el cumplimiento de la (s) acción (es) de mejoramiento, no se evidenció que se garantizará corrección, subsanación o mejora frente a lo observado en el hallazgo o la situación fue reiterativa, por ende se tipifica como acción inefectiva</t>
  </si>
  <si>
    <r>
      <t xml:space="preserve">No se presentan avances frente a la presente acción.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</si>
  <si>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No se presentó avances sobre la presente acción, la misma se encuentra dentro de términos para su ejecución.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</si>
  <si>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Si bien se evidenció el cumplimiento de la (s) acción (es) de mejoramiento, no se evidenció que se garantizará corrección, subsanación o mejora frente a lo observado en el hallazgo o la situación fue reiterativa, por ende se tipifica como acción INEFECTIVA</t>
  </si>
  <si>
    <t xml:space="preserve">Incluir en los estudios previos un aparte obligatorio denominado  "Justificación de la relación presupuestal"
</t>
  </si>
  <si>
    <t>Formato de Estudios Previos de Contratos de Prestación de Servicios Profesionales y de Apoyo a la Gestión</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</si>
  <si>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</si>
  <si>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</si>
  <si>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</si>
  <si>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</si>
  <si>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sesiones 06-2023 y 03-2024 del Comité de Coordinación del Sistema de Control Interno</t>
    </r>
  </si>
  <si>
    <t>Ausencia de mecanismos de control, seguimiento y monitoreo de la cartera.</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</si>
  <si>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</si>
  <si>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</si>
  <si>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</si>
  <si>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</si>
  <si>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</si>
  <si>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</si>
  <si>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</si>
  <si>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</si>
  <si>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</si>
  <si>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</si>
  <si>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</si>
  <si>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</si>
  <si>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</si>
  <si>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CERRADO - EFECTIVO</t>
  </si>
  <si>
    <t>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el seguimiento al 30 junio de 2024, la Oficina de Control Interno recibió copia del memorando del 6 de mayo de 2024, el cual, en cumplimiento de mesa de trabajo de seguimiento a los planes de mejoramiento, señala las diferentes gestiones realizadas en cumplimiento de la Orden Segunda del Consejo de Estado de la acción popular con radicado 44-001-23-40-000-2018-00125-00.</t>
  </si>
  <si>
    <r>
      <t xml:space="preserve">La Oficina de Control Interno observó que por parte de la Unidad Técnica Territorial N° 11 - Huila, Caquetá, se elaboró el informe denominado "Inventario de tubería y accesorios del DAT en construcción Tesalia-Paicol Huila", el cual relaciona la cantidad y el estado de la tubería y accesorios disponibles en el predio Patio Diamante y en obra del Proyecto de Adecuación de Tierras Tesalia - Paicol.
Al respecto se considera que se cumplió con la acción de mejoramiento propuesta y se debe continuar con el seguimiento sobre las medidas que la Entidad adopte a partir del informe elaborado y/o la suscripción del contrato 559 de 2019 que permitan corregir lo observado por la CGR, o en su defecto proponer nuevas acciones de mejoramiento, toda vez que los soportes aportados de lo ejecutado, por sí solos no demuestran subsanación, corrección o eliminación de la causa del hallazgo.
En lo que respecta a las acciones propuestas y ejecutadas, por parte de la Oficina de Control interno se considera las mismos son INEFECTIVAS al no generar valor o impacto positivo frente a lo observado en el hallazgo.
Nota: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i/>
        <sz val="8"/>
        <rFont val="Calibri"/>
        <family val="2"/>
        <scheme val="minor"/>
      </rPr>
      <t>"teniendo en cuenta que este contrato está inmerso en un proceso de presunto incumplimiento ante gestión contractual lo cual impide su liquidación".</t>
    </r>
  </si>
  <si>
    <t>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t>
  </si>
  <si>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La presente acción de mejoramiento fue objeto de modificación por parte del área responsable, en la fecha de terminación y en la unidad de medida de la actividad, así como la ampliación en su fecha de ejecución, lo cual se presentó y aprobó en sesiones 03-2021, 06-2023 y 03-2024  del Comité de Coordinación del Sistema de Control Interno, respectivamente.</t>
    </r>
  </si>
  <si>
    <t>La Vicepresidencia de Integración Productiva manifestó que "En el periodo de julio, se presentara informe de ejecución de la hoja de ruta para la identificación jurídica y física de predios, con soportes, correspondiente al primer semestre de 2024". Dado lo anterior, no existen avances  frente a la presente acción.</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</si>
  <si>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Sin perjuicio de lo anterior, y de acuerdo con lo señalado en la acción N° 2 del presente hallazgo, en virtud de la orden del Consejo de Estado la ADr continúa ejecutando mesas de trabajo interinstitucionales a fin de lograr obtener la hoja de ruta del proyecto Ranchería.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</si>
  <si>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</si>
  <si>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</si>
  <si>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</si>
  <si>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</si>
  <si>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</si>
  <si>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Adicionalmente, en el mes de marzo de 2021 se allegó la Hoja de Ruta para la Terminación del Proyecto Estratégico de Adecuación de Tierras de Mediana Escala de Tesalia-Paicol, versión 4.0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junio de 2024 se informó que la obtención de la aprobación de la Hoja de Ruta del Proyecto Tesalia Paicol se ha dificultado ante la existencia de complicaciones con comunidades indígenas que hacen parte de la zona de influencia del proyecto, lo cual dificulta la terminación de dicha hoja de ruta. Frente a ello, se aportó documentos con la relación gestiones que se han realizado para cumplir con la acción de mejoramiento y el contexto de las complicaciones que se presentan actualmente, obteniendo:
Memorando 20243300038893 del 7 de mayo de 2024, a través del cual se aportó a la OCI Informe de actividades realizadas Tesalia – Paicol y Visita de campo relacionadas con el proyecto Tesalia Paicol  (visita del 2 al 5 de abril de 2024).</t>
  </si>
  <si>
    <r>
      <t xml:space="preserve">La Oficina de Control Interno obtuvo evidencia de la Guía Operativa del Proyecto de Inversión "IMPLEMENTACIÓN DEL FONDO NACIONAL DE ADECUACIÓN DE TIERRAS –FONAT A NIVEL NACIONAL", BPIN 2022011000027 (2023-2030), de marzo 2022, el cual señala que </t>
    </r>
    <r>
      <rPr>
        <i/>
        <sz val="8"/>
        <rFont val="Calibri"/>
        <family val="2"/>
        <scheme val="minor"/>
      </rPr>
      <t>"El presente proyecto incluye en su horizonte de ejecución la programación de recursos necesaria para la terminación de los proyectos estratégicos Ranchería – 4 años de construcción, Triángulo del Tolima – 6 años de construcción, Tesalia – Paicol 2 años de construcción"</t>
    </r>
    <r>
      <rPr>
        <sz val="8"/>
        <rFont val="Calibri"/>
        <family val="2"/>
        <scheme val="minor"/>
      </rPr>
      <t>.
Adicionalmente se observó que se realizó la radicación de las fichas EBI del proyecto de inversión mencionado anteriormente en el SISTEMA UNIFICADO DE INVERSIONES Y FINANZAS PUBLICAS - SUIFP, los cuales se encuentran en proceso de viabilidad. Se debe resaltar que dicho proyecto tiene un horizonte de 2023 a 2030.
Dadas las situaciones anteriores, respecto a la solicitud de recursos para la terminación de los tres (3) proyectos estratégicos, a través de la plataforma SUIFP, se considera que se da cumplimiento a lo descrito en la acción, sin embargo, se requiere determinar el recibido a completitud de los productos del contrato 225 de 2016 frente a la actualización de los estudios y diseños del proyecto, a fin de determinar los recursos que realmente se necesitan, por ende, debe continuarse con el seguimiento al presente hallazgo.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</si>
  <si>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</si>
  <si>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</si>
  <si>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</si>
  <si>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</si>
  <si>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</si>
  <si>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</si>
  <si>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r>
      <t xml:space="preserve">No reconocimiento de ingresos en el </t>
    </r>
    <r>
      <rPr>
        <i/>
        <sz val="8"/>
        <rFont val="Calibri"/>
        <family val="2"/>
        <scheme val="minor"/>
      </rPr>
      <t>DAT Valle de Sibundoy</t>
    </r>
  </si>
  <si>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</si>
  <si>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</si>
  <si>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</si>
  <si>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</si>
  <si>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</si>
  <si>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</si>
  <si>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</si>
  <si>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</si>
  <si>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VIGENTES AL INICIO DEL SEGUIMIENTO</t>
  </si>
  <si>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La presente acción de mejoramiento fue objeto de modificación por parte del área responsable, en la fecha de terminación y en la unidad de medida de la actividad, así como la ampliación en su fecha de ejecución, lo cual se presentó y aprobó en sesiones 06-2023 y 03-2024  del Comité de Coordinación del Sistema de Control Interno, respectivamente.</t>
    </r>
  </si>
  <si>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</si>
  <si>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</si>
  <si>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</si>
  <si>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</si>
  <si>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r>
      <t xml:space="preserve">Se observó que el 17 de noviembre de 2022 se sostuvo reunión con la alcaldía de Támesis, cuyo asunto fue revisar el estado del Distrito de Adecuación de Tierras de pequeña escala Otrabanda, de acuerdo con lo observado por la CGR y el diagnóstico realizado por la ADR en su visita (acción anterior).
Así mismo, se allegó acta del 9 de diciembre de 2022, en la cual se socializó las acciones adelantadas para cumplimiento de la meta establecida en el plan de mejoramiento de la CGR, en relación con el Distrito de ADT de Otrabanda. en esta se plasmaron además los compromisos y acciones a seguir para solucionar lo relacionado con la operatividad del Distrito.
Dado lo anterior, se cumple con lo dispuesto en la acción, no obstante, </t>
    </r>
    <r>
      <rPr>
        <b/>
        <sz val="8"/>
        <rFont val="Calibri"/>
        <family val="2"/>
        <scheme val="minor"/>
      </rPr>
      <t>la efectividad dependerá de lo que se aclare frente al funcionamiento que se la dará al Distrito y su posibilidad de entrega a la asociación y/o alcaldía.</t>
    </r>
  </si>
  <si>
    <r>
      <t xml:space="preserve">A partir de la documentación soporte aportada por el área responsable, se considera se ha avanzado en un 50% respecto a la acción y su unidad de medida. Al respecto, se evidenció que la ADR ha promovido espacios con la Alcaldía de Támesis, Antioquia, cuya finalidad es definir la posibilidad de entregar en administración el Distrito de Adecuación de Tierras de Otrabanda.
Dado lo anterior, se debe continuar con el seguimiento al presente hallazgo, a la espera de los dos (2) informes faltantes, considerando indispensable la definición de un proceder frente al objetivo final, para lo cual se recomienda realizar seguimiento constante a lo acordado con la Alcaldía.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06-2023 del Comité de Coordinación del Sistema de Control Interno</t>
    </r>
  </si>
  <si>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</si>
  <si>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</si>
  <si>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</si>
  <si>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La Oficina de Control Interno considera que se debe seguir realizando seguimiento al presente hallazgo hasta tanto la (s) acción (es) propuesta (s) se culmine (n) en su totalidad, sobre lo cual se sugiere su priorización, dado que este presenta acción (es) vencida (s)</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</si>
  <si>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</si>
  <si>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r>
      <t xml:space="preserve">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04-2022 del Comité de Coordinación del Sistema de Control Interno, previa justificación presentada por los responsables de su ejecución.</t>
    </r>
  </si>
  <si>
    <r>
      <t xml:space="preserve">La Vicepresidencia de Integración Productiva aportó oficios N° 20243300115112, 20243300115922, 20243300116002 y 20243300116262   con Asunto </t>
    </r>
    <r>
      <rPr>
        <i/>
        <sz val="8"/>
        <rFont val="Calibri"/>
        <family val="2"/>
        <scheme val="minor"/>
      </rPr>
      <t>"Remisión de diagnósticos y documentos de administración, operación y conservación del distrito de adecuación de tierras"</t>
    </r>
    <r>
      <rPr>
        <sz val="8"/>
        <rFont val="Calibri"/>
        <family val="2"/>
        <scheme val="minor"/>
      </rPr>
      <t>, de 32 oficios que serán remitidos a la totalidad de los Distritos de pequeña escala, lo anterior con el objeto de entregar o que reciban en propiedad mencionados distritos. 
Al respecto se evidenció:
oficio 20243300115112 del  14 de junio de 2024 fue dirigido al gerente de  ASOULLOA
Oficio 20243300115922 del 17 de junio de 2024 dirigido al gerente de ASOJUANIA
Oficio 20243300116002 del 17 de junio de 2024 dirigido al gerente de ASOPORVENIR
Oficio 20243300116262 del 17 de junio de 2024 dirigido al gerente de ASOBELLAVISTA
En dichos oficios se plantean dos (2) alternativas a las asociaciones de usuarios para la administración de los Distritos, a saber:
1. Realizar la entrega formal del distrito y firmar el vínculo jurídico, es decir firmar el contrato de administración, operación y conservación del distrito, entre la asociación y la agencia.
2. Atender lo ordenado en el Artículo 36 de la Ley 2294 de 2023, “POR EL CUAL SE EXPIDE EL PLAN NACIONAL DE DESARROLLO 2022- 2026 “COLOMBIA POTENCIA MUNDIAL DE LA VIDA”,</t>
    </r>
  </si>
  <si>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</si>
  <si>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</si>
  <si>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</si>
  <si>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</si>
  <si>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</si>
  <si>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r>
      <t>Se informó que en el mes de Diciembre de 2022, se realizó el cargue en  ambiente UAT (pruebas) de la información de predios, usuarios y proyecto  del Distrito de San Isidro en el Sistema Dynamics, como prueba piloto. Como a la fecha del presente reporte no se tiene respaldo y soporte del sistema no se ha realizado la migración de la demás la información requerida para la producción de información y reportes.
Es importante mencionar que desde el equipo de cartera se han generado bases de datos que consolidan la información de la cartera por concepto de recuperación de la inversión y han permitido tener información confiable con respecto al recaudo.
Se ha avanzado en la depuración de información de obligaciones (Resoluciones), pagos y estados de cuenta de cada usuario de tal forma que se pueda migrar información de calidad al sistema cuando se cuente con el soporte técnico necesario. La información se encuentra en el SharePoint https://adrgov.sharepoint.com/sites/LIQUIDACIONESDISTRITOSRECUPERACIONDELAINVERSION
Evidencias:
1. Reporte de Dynamics 
- Presupuesto de Proyecto - PROYECTO DE DISTRITO SAN ISIDRO_638224350363643778. xls
- Predios y usuarios Distrito San Isidro- PREDIOS Y USUARIOS SAN ISIDRO_638224353877721719
- Usuarios Distrito San Isidro.xls
2. Liquidaciones de cada uno de los usuarios - LIQUIDACIONES SAN ISIDRO.xls
En junio 2024 se informó que</t>
    </r>
    <r>
      <rPr>
        <i/>
        <sz val="8"/>
        <rFont val="Calibri"/>
        <family val="2"/>
        <scheme val="minor"/>
      </rPr>
      <t xml:space="preserve"> "se ha avanzado en la depuración de información de obligaciones (Resoluciones), pagos y estados de cuenta por concepto de Recuperación de la Inversión con el detalle por usuario, de tal forma que se pueda migrar información de calidad al sistema cuando se coordine el soporte técnico para dicha cartera</t>
    </r>
    <r>
      <rPr>
        <sz val="8"/>
        <rFont val="Calibri"/>
        <family val="2"/>
        <scheme val="minor"/>
      </rPr>
      <t xml:space="preserve">", </t>
    </r>
    <r>
      <rPr>
        <b/>
        <sz val="8"/>
        <rFont val="Calibri"/>
        <family val="2"/>
        <scheme val="minor"/>
      </rPr>
      <t>sobre lo cual no se obtuvo evidencia dado que no se logró acceder al link proporcionado.</t>
    </r>
  </si>
  <si>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se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t>
    </r>
  </si>
  <si>
    <r>
      <t xml:space="preserve">No se presentó avances sobre la presente acción, frente a lo cual se invita a priorizar su ejecución, dado que la misma se encuentra </t>
    </r>
    <r>
      <rPr>
        <b/>
        <u/>
        <sz val="8"/>
        <rFont val="Calibri"/>
        <family val="2"/>
        <scheme val="minor"/>
      </rPr>
      <t>vencida.</t>
    </r>
  </si>
  <si>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</si>
  <si>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</si>
  <si>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</si>
  <si>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</si>
  <si>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</si>
  <si>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</si>
  <si>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</si>
  <si>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r>
      <t xml:space="preserve">Se anexa por parte de la Vicepresidencia de Integración Productiva,  memorando 20233300055583 con Asunto: </t>
    </r>
    <r>
      <rPr>
        <i/>
        <sz val="8"/>
        <rFont val="Calibri"/>
        <family val="2"/>
        <scheme val="minor"/>
      </rPr>
      <t>"Concepto financiero – tributario sobre el pago del IVA en los contratos de Administración, Operación y Mantenimiento – AOM de los proyectos estratégicos Ranchería – La Guajira y Triangulo del Tolima"</t>
    </r>
    <r>
      <rPr>
        <sz val="8"/>
        <rFont val="Calibri"/>
        <family val="2"/>
        <scheme val="minor"/>
      </rPr>
      <t>, a través del cual se realiza solicitud de concepto a la Secretaria General - Oficina Financiera respecto de cómo debe ser la causación del impuesto del IVA, con el fin de que las actividades de mantenimiento en los proyectos estratégicos atiendan los gravámenes establecidos en el estatuto tributario, actualmente se está a la espera de respuesta de parte de Secretaria General.
En junio 2024, se aportó oficio 20243300073732 del 7 de mayo de 2024 dirigido a la Contaduría General De La Nación, de asunto "Consulta acerca de pago del IVA en contratos de Administración, Operación y Mantenimiento de proyectos de adecuación de tierras y Gerencia Integral",.</t>
    </r>
  </si>
  <si>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</si>
  <si>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t>
    </r>
  </si>
  <si>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Usuarios de los Distritos de Córdoba. Si bien es un avance parcial, se debe tener presente la complejidad que conlleva esta actividad en la que se debe tener la participación de los usuarios, por ende, se considera existe mejoras en este proceso.</t>
  </si>
  <si>
    <t>La Oficina de Control Interno observó en el Sistema Integrado de Gestión, que el 26 de abril de 2021 se adoptó el formato F-ADT-065 "Ficha Predial para Actualización de RGU DAT Administrados ADR", el cual  incluye un aparte para la emisión de concepto viabilizarían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</si>
  <si>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Usuarios de los Distritos de Córdoba. Si bien es un avance parcial, se debe tener presente la complejidad que conlleva esta actividad en la que se debe tener la participación de los usuarios, por ende, se considera existe mejoras en este proceso.</t>
    </r>
  </si>
  <si>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normatividad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actividad se mantenga como control y se ejecute de forma periódica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</si>
  <si>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</si>
  <si>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Mediante memorando 20243300038893 del 7 de mayo de 2024 la Dirección de Adecuación de Tierras aportó a la Oficina de Control Interno:
Informe de Visita Proyecto del Distrito de adecuación de tierras de Tesalia Paicol, realizado entre el 2 y 5 de abril de 2024, en la que se logró realizar levantamiento de información de los equipos de la boca toma, obteniendo así especificaciones técnicas base para proyectar y estructurar los contratos por parte de la ADR y se realizó inspección del estado de la infraestructura del proyecto.
Se aportó documento denominado "GESTIONES REALIZADAS POR LA AGENCIA DE DESARROLLO RURAL PARA EL PROYECTO TESALIA – PAICOL, HUILA", en el cual se detallan las actividades realizadas en el distrito y las dificultades que se tienen para la formulación de la versión final de la hoja de ruta de la terminación del proyecto
</t>
    </r>
    <r>
      <rPr>
        <b/>
        <sz val="8"/>
        <rFont val="Calibri"/>
        <family val="2"/>
        <scheme val="minor"/>
      </rPr>
      <t xml:space="preserve">Nota: </t>
    </r>
    <r>
      <rPr>
        <sz val="8"/>
        <rFont val="Calibri"/>
        <family val="2"/>
        <scheme val="minor"/>
      </rPr>
      <t>La fecha de ejecución de la presente acción fue ampliada en sesión 03-2021 del Comité de Coordinación del Sistema de Control Interno, previa justificación presentada por los responsables de su ejecución.</t>
    </r>
  </si>
  <si>
    <r>
      <t xml:space="preserve">La Oficina de Control Interno evidenció que la ADR ha emprendido gestiones para la estructuración de la hoja de Ruta para la terminación del Proyecto Tesalia Paicol, que en cierta instancia se remitió para revisión por parte del MADR sin embargo, se han evidenciado dificultades que se presentan en la zona con una comunidad lo cual no ha permitido obtener una versión definitiva. A esto se suma que la ADR continúa realizando actividades ligadas a la Administración y Mantenimiento del proyecto y continúa en coordinación interinstitucional en busca de obtener acuerdos con las comunidades de la zona de influencia del distrito, a lo que se suma que se encuentra en proceso de recepción los productos derivados del contrato suscrito con FINDETER para la Actualización de los Estudios y Diseños del proyecto.
Por lo expuesto, se considera que se debe continuar con el seguimiento a la presente acción, a fin de determinar la conclusión de las diferentes gestiones realizadas por la Entidad.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 en cuanto a que se depende de un tercero la ejecución total de la acción, por lo cual se debe continuar con el seguimiento a la misma.</t>
    </r>
  </si>
  <si>
    <r>
      <t xml:space="preserve">La Oficina de Control Interno,  obtuvo evidencia del Otro Sí N° 4 del Contrato 225 de 2016 suscrito con FINDETER. Adicionalmente, se allegó documento denominado "ESPECIFICACIONES Y REQUISITOS TÉCNICOS MÍNIMOS - ESTUDIOS Y DISEÑOS DETALLADOS COMPLEMENTARIOS PARA LA TERMINACIÓN DEL PROYECTO DE ADECUACIÓN DE TIERRAS TESALIA – PAICOL, MUNICIPIOS DE TESALIA Y PAICOL, DEPARTAMENTO DEL HUILA", de septiembre de 2020, el cual, en el numeral 4 "ALCANCE DE LOS TRABAJOS A CONTRATAR", establece lo siguiente: </t>
    </r>
    <r>
      <rPr>
        <i/>
        <sz val="8"/>
        <rFont val="Calibri"/>
        <family val="2"/>
        <scheme val="minor"/>
      </rPr>
      <t xml:space="preserve">"El alcance de los trabajos está enfocado en adelantar los estudios y diseños requeridos para el análisis de la situación actual de ingeniería de la obras construidas, que permita establecer los requerimientos de las obras faltantes que serán objeto de diseño, con el fin de garantizar la puesta en operación del proyecto y un adecuado funcionamiento y vida útil de las obras civiles y los equipos que conforman el proyecto Tesalia Paicol".
</t>
    </r>
    <r>
      <rPr>
        <sz val="8"/>
        <rFont val="Calibri"/>
        <family val="2"/>
        <scheme val="minor"/>
      </rPr>
      <t xml:space="preserve">De lo anterior, según lo informado por la Vicepresidencia de Integración Productiva, dentro la contratación de los actualización de estudios y diseños del proyecto de adecuación de Tierras Tesalia-Paicol,  será requisito la actualización del documento de especificaciones técnicas que permita la preservación de las estructuras existente. Al respecto se allegó oficio de FINDETER del 21 de septiembre de 2022, en el cual se relaciona el link de los productos entregados, parte de la actualización de los estudios y diseños del Proyecto Tesalia - Paicol, en el cual se indica que estos documentos ya fueron aprobados por la interventoría.
Al respecto, esta Oficina corroboró el informe detallado de la actualización de estudios y diseños. no obstante, no se evidenció las especificaciones que indiquen que el proyecto se podrá culminar  sin generar afectación en la estructura ya construida como lo indica la CGR en su informe de auditoría, para lo cual se requiere indicar en donde se detalla esta información, incluso con un informe por parte del supervisor como lo indica la acción 2.
</t>
    </r>
    <r>
      <rPr>
        <b/>
        <sz val="8"/>
        <rFont val="Calibri"/>
        <family val="2"/>
        <scheme val="minor"/>
      </rPr>
      <t>Nota:</t>
    </r>
    <r>
      <rPr>
        <sz val="8"/>
        <rFont val="Calibri"/>
        <family val="2"/>
        <scheme val="minor"/>
      </rPr>
      <t xml:space="preserve"> la fecha de ejecución de la presente acción se amplió previa solicitud presentada por parte del área responsable, lo cual fue aprobado en sesión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</si>
  <si>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Analizado el informe</t>
    </r>
    <r>
      <rPr>
        <i/>
        <sz val="8"/>
        <rFont val="Calibri"/>
        <family val="2"/>
        <scheme val="minor"/>
      </rPr>
      <t xml:space="preserve"> "ESTADO DE EJECUCIÓN - Proyecto – DISTRITO DE RIEGO TESALIA – PAICOL, DEPARTAMENTO DEL HUILA"</t>
    </r>
    <r>
      <rPr>
        <sz val="8"/>
        <rFont val="Calibri"/>
        <family val="2"/>
        <scheme val="minor"/>
      </rPr>
      <t xml:space="preserve">, del 6 de julio de 2022, en su numeral 3) </t>
    </r>
    <r>
      <rPr>
        <i/>
        <sz val="8"/>
        <rFont val="Calibri"/>
        <family val="2"/>
        <scheme val="minor"/>
      </rPr>
      <t>"ESTADO DE AVANCE DE LA CONSULTORÍA Y ACTIVIDADES ACUMULADAS FASE 2"</t>
    </r>
    <r>
      <rPr>
        <sz val="8"/>
        <rFont val="Calibri"/>
        <family val="2"/>
        <scheme val="minor"/>
      </rPr>
      <t xml:space="preserve">, se indicó lo siguiente: </t>
    </r>
    <r>
      <rPr>
        <i/>
        <sz val="8"/>
        <rFont val="Calibri"/>
        <family val="2"/>
        <scheme val="minor"/>
      </rPr>
      <t>"En la Fase 2 actualmente en ejecución conforme a los requisitos técnicos numeral 4.2.6 Informe Final de la Consultoría en el capítulo 10 “Documentos para la contratación de las obras” se incluirán las especificaciones técnicas que permitan preservar las estructuras de drenaje construidas. Este producto se tendrá cuando finalice esta Fase".</t>
    </r>
    <r>
      <rPr>
        <sz val="8"/>
        <rFont val="Calibri"/>
        <family val="2"/>
        <scheme val="minor"/>
      </rPr>
      <t xml:space="preserve">
Adicionalmente, se allegó copia del oficio radicado ADR N° 20223300078292 del 26 de octubre de 2022, dirigido a FINDETER, donde la supervisora del contrato 225 de 2016, presentó observaciones frente a los resultados de los diseños detallados FASE I y FASE II del proyecto Adecuación de Tierras de Mediana Escala Tesalia – Paicol, resaltando en especial, lo siguiente:
</t>
    </r>
    <r>
      <rPr>
        <i/>
        <sz val="8"/>
        <rFont val="Calibri"/>
        <family val="2"/>
        <scheme val="minor"/>
      </rPr>
      <t xml:space="preserve">
"(...) el alcance técnico del contrato de consultoría PAF-ADR-C-012-2020, está definido en el documento llamado “Anexo de especificaciones técnicas”, el cual en el numeral 4.1.2.2. Situación Actual de Ingeniería, indica:
“Con el fin de establecer la operabilidad actual del proyecto y su capacidad instalada, </t>
    </r>
    <r>
      <rPr>
        <i/>
        <u/>
        <sz val="8"/>
        <rFont val="Calibri"/>
        <family val="2"/>
        <scheme val="minor"/>
      </rPr>
      <t>es necesario realizar un inventario de cada obra,</t>
    </r>
    <r>
      <rPr>
        <i/>
        <sz val="8"/>
        <rFont val="Calibri"/>
        <family val="2"/>
        <scheme val="minor"/>
      </rPr>
      <t xml:space="preserve"> desde la captación, el desarenador, l</t>
    </r>
    <r>
      <rPr>
        <i/>
        <u/>
        <sz val="8"/>
        <rFont val="Calibri"/>
        <family val="2"/>
        <scheme val="minor"/>
      </rPr>
      <t xml:space="preserve">os canales de riego y sus estructuras </t>
    </r>
    <r>
      <rPr>
        <i/>
        <sz val="8"/>
        <rFont val="Calibri"/>
        <family val="2"/>
        <scheme val="minor"/>
      </rPr>
      <t xml:space="preserve">complementarias, redes de tuberías, válvulas, compuertas, y del sistema vial y de transporte. […]” Subrayado fuera del texto".
"(...) Es importante resaltar que en el marco del Anexo técnico entregado por la ADR, es claro que el alcance de la consultoría se refiere es a la rehabilitación y complementación de las obras existentes, y a la terminación del proyecto específicamente, respetando el diseño inicial del proyecto, lo cual indicaría el aprovechamiento del 100 % de la infraestructura construida"
</t>
    </r>
    <r>
      <rPr>
        <sz val="8"/>
        <rFont val="Calibri"/>
        <family val="2"/>
        <scheme val="minor"/>
      </rPr>
      <t xml:space="preserve">Lo anterior, denota que la ADR, en el proceso de contratación de la actualización de los Estudios y Diseños del Distrito de Tesalia Paicol, incluyó la necesidad de que se preserve la infraestructura existente en el Distrito y se trabaje sobre la rehabilitación y complementación de las obras existentes.
De esta manera, se considera que se da por cumplida la acción, no obstante, para el cierre del hallazgo se especifique en que documento de los aportados por FINDETER en el proceso de actualización de estudio y Diseños del distrito de Tesalia Paicol, se señala que la infraestructura y obras del distrito se preservaran.
En lo que respecta a las acciones propuestas y ejecutadas, por parte de la Oficina de Control interno se considera las mismos son INEFECTIVAS al no generar valor o impacto positivo frente a lo observado en el hallazgo.
</t>
    </r>
    <r>
      <rPr>
        <b/>
        <sz val="8"/>
        <rFont val="Calibri"/>
        <family val="2"/>
        <scheme val="minor"/>
      </rPr>
      <t>Nota:</t>
    </r>
    <r>
      <rPr>
        <sz val="8"/>
        <rFont val="Calibri"/>
        <family val="2"/>
        <scheme val="minor"/>
      </rPr>
      <t xml:space="preserve"> la fecha de ejecución de la presente acción se amplió por parte del área responsable, lo cual fue aprobado en sesiones 06-2023 y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</si>
  <si>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 xml:space="preserve">La Oficina de Control Interno observó que a través del oficio radicado ADR N° 20213610039352 se dio cumplimiento a lo estipulado en la acción de mejoramiento. 
De otra parte se evidenció que ADR, a través de contrato 559 de 2019, llevó a cabo la contratación del "DIAGNÓSTICO Y OBRAS DEREHABILITACIÓN Y/O COMPLEMENTACIÓN Y/O CONSERVACIÓN DE LOS DISTRITOS DE ADECUACIÓN DE TIERRAS DE PEQUEÑA, MEDIANA Y GRAN ESCALA Y CONSTRUCCIÓN DE OBRAS COMPLEMENTARIAS A LA ESTRUCTURA DE CAPTACIÓN DEL PROYECTO TESALIA PAICOL", con el cual se buscó tomar medidas para conservar la infraestructura construida del proyecto Tesalia - Paicol.
Sin perjuicio de lo anterior, se debe mencionar que el contrato 939 de 2014 está siendo objeto de procesos disciplinarios y fiscales por parte de los entes respectivos. Prueba de ello es la solicitud de información respecto del proceso de responsabilidad fiscal PRF- 2019-01256 UCC-PRF, a lo que se suma que el contrato en mención no ha sido liquidado, por lo cual la Entidad recurrió a la suscripción de actas de cierre y archivo de los expedientes contractuales de los Contratos 938 y 939 2014 Tesalia Paicol, gestión realizada por la Vicepresidencia de Gestión Contractual 
Al respecto se manifestó por parte de la OCI la necesidad de indicar si hubo respuesta por parte del Consorcio Tesalia 2014, así como que gestiones se surtieron a partir de la ejecución de las 2 acciones propuestas para este hallazgo que puedan soportar la efectividad sobre el mismo, sobre lo cual no se ha recibido respuesta.
Ahora bien, se debe señalar que la presente acción se solicitó la ampliación de fecha de ejecución aprobada en sesión 03-2024 del Comité de Coordinación del Sistema de Control Interno, previa justificación presentada por los responsables de su ejecución, en cuanto a que </t>
    </r>
    <r>
      <rPr>
        <i/>
        <sz val="8"/>
        <rFont val="Calibri"/>
        <family val="2"/>
        <scheme val="minor"/>
      </rPr>
      <t>"El 16/05/2024 el Comité de Contratación de la ADR recomendó la contratación de la empresa ENTERRITORIO para prestar el servicio de Gerencia Integral para ejecutar la AOMC y recursos de FONAT de distritos de mediana y gran escala. Dentro del alcance de esta contratación se encuentra la reparación de los canales que se encuentran afectados, inclusive el punto que referenció la Contraloría General en su hallazgo. El plazo contractual será hasta el 31/12/2024, fecha en la que se estima estén finalizadas las labores de mantenimiento y conservación en el proyecto Tesalia Paicol.".</t>
    </r>
    <r>
      <rPr>
        <sz val="8"/>
        <rFont val="Calibri"/>
        <family val="2"/>
        <scheme val="minor"/>
      </rPr>
      <t xml:space="preserve">
Si bien se evidenció el cumplimiento de las acciones, y se solicitó y aprobó una modificación de las fechas de ejecución, por parte de la OCI se considera que lo ejecutado por el área responsable no demuestra gestiones que busquen corregir o mejorar lo observado por la CGR, incluso por la justificación presentada para requerir ampliación del plazo de ejecución, donde se espera existan medidas adicionales. Por lo expuesto, la OCI considera que las acciones propuestas y ejecutadas son INEFECTIVAS  y se sugiere la reformulación del plan a partir de lo que prevé realizar la ADR frente al proyecto Tesalia Paico.</t>
    </r>
  </si>
  <si>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</si>
  <si>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</si>
  <si>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</si>
  <si>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</si>
  <si>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</si>
  <si>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</si>
  <si>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</si>
  <si>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la presente acción de mejoramiento fue objeto de ampliación en la fecha de terminación por parte del área responsable, la cual se presentó y aprobó en la sesiones 06-2023 y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</si>
  <si>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informó que la ADr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</si>
  <si>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De igual forma, se allegó copia de los comunicados radicados N° 22022505009524 del 16 de noviembre de 2022 y 2202350505494 del 2 de junio de 2023, a través del cual FINDETER hizo entrega de los productos correspondientes a la Fase II de los proyectos de Mediana Escala "San Juan del Cesar" y de Gran Escala "Rio Ranchería", en lo que respecta a la actualización de estudios y diseños, el cual anexo incluye los soportes correspondientes.
De esta manera se sustenta el cumplimiento a la acción, no obstante, </t>
    </r>
    <r>
      <rPr>
        <b/>
        <u/>
        <sz val="8"/>
        <rFont val="Calibri"/>
        <family val="2"/>
        <scheme val="minor"/>
      </rPr>
      <t>se considera relevante contar con el insumo de aprobación de los productos resultantes de la contratación por parte de la supervisión, aunado al cumplimiento de las demás acciones.</t>
    </r>
    <r>
      <rPr>
        <sz val="8"/>
        <rFont val="Calibri"/>
        <family val="2"/>
        <scheme val="minor"/>
      </rPr>
      <t xml:space="preserve">
</t>
    </r>
    <r>
      <rPr>
        <b/>
        <sz val="8"/>
        <rFont val="Calibri"/>
        <family val="2"/>
        <scheme val="minor"/>
      </rPr>
      <t xml:space="preserve">
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</si>
  <si>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</si>
  <si>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suscribió el Otrosí N° 4, por medio del cual se prorrogó el contrato hasta el 31 de diciembre de 20202 y se adicionó (...) con la finalidad de incluir la ejecución de contratar los estudios y diseños de los proyectos de adecuación de tierras de pequeña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Producto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</si>
  <si>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considerando este insumo indispensable para determinar el proceder del proyecto.
</t>
    </r>
    <r>
      <rPr>
        <b/>
        <sz val="8"/>
        <rFont val="Calibri"/>
        <family val="2"/>
        <scheme val="minor"/>
      </rPr>
      <t xml:space="preserve">
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</si>
  <si>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Al respecto, en junio de 2024 se aportó informe de visita de campo al proyecto, realizada entre el 2 y 5 de abril de 2024, con el objetivo de "efectuar levantamiento y diagnóstico inicial a los componentes técnicos de infraestructura y conservación del Distrito"
Adicionalmente se obtuvo documento denominado "GESTIONES REALIZADAS POR LA AGENCIA DE DESARROLLO RURAL PARA EL PROYECTO TESALIA – PAICOL, HUILA", el cual detalla generalidades del proyecto y las gestiones adelantadas desde 2015 frente a las situaciones que han afectado la obtención de la Hoja de Ruta definitiva, los cuales se encuentran enmarcados en acuerdos con comunidad indígena aledaña al distrito.
Al respecto, la OCI considera la ADR continua gestionando actividades en busca de lograr llegar a un acuerdo con las comunidades que se encuentran en la zona de jurisdicción del Distrito, no obstante se ha hecho necesario la intervención de otras entidades públicas que faciliten el relacionamiento. Por lo anterior, la Oficina de Control Interno considera continuar con el seguimiento al presente hallazgo, y buscará realizar consultar externa frente al proceder de los planes cuando se requiere de la participación de otras entidades para lograr el objetivo principal.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</si>
  <si>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</si>
  <si>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 xml:space="preserve">se hará necesario contar con los soportes que acrediten el recibido a satisfacción por parte de la supervisión de dichos estudios y diseños actualizados.
</t>
    </r>
    <r>
      <rPr>
        <sz val="8"/>
        <rFont val="Calibri"/>
        <family val="2"/>
        <scheme val="minor"/>
      </rPr>
      <t>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</si>
  <si>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</si>
  <si>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se hará necesario contar con los soportes que acrediten el recibido a satisfacción por parte de la supervisión de dichos estudios y diseños actualizados.</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</si>
  <si>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recaudos aportado, de esta manera, se considera se han tomado medidas de control frente al recaudo.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</si>
  <si>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</si>
  <si>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del hallazgo, recomendando la continuidad de esta actividad de una forma periódica.</t>
  </si>
  <si>
    <t>Documento técnico y recibido a satisfacción  que contiene el avaluó del distrito de Tesalia Paicol</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</si>
  <si>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aportó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</si>
  <si>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</si>
  <si>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vías,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críticos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problemáticas identificadas, actividades de inversión promovidas por la ADR, estado de cartera, y donde se detallan los argumentos frente a la no emisión de facturación al Distrito y concepto jurídico emitido por la misma ADR. De este último se aportaron los soportes, destacando dentro de ellos el RGU adelantado y detalle de intervenciones.</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</si>
  <si>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aportó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</si>
  <si>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</si>
  <si>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Como soporte del avance de las actividades realizadas por la Vicepresidencia de Integración Productiva, se entrega la siguiente información:
1. Acta de reunión del 14/02/2022 con la UTT 4, en la cual se realiza realizar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5. acta de reunión del 27/04/2022 en la cual se realiza se realiza seguimiento a la ejecución del proyecto 255 de 2020 (UTT 10).
6. acta de reunión del 08/06/2022 en la cual se realiza se realiza seguimiento a la ejecución del proyecto 257 de 2020 (UTT 11).
7 Acta de reunión del 09/02/2022 con la UTT 12, donde se realizo Comité de seguimiento de PIDARES de Resoluciones 567 y 639 de 2018, 373 y 374 de 2019 , Resoluciones 199 y 440 de 2021.
8. Acta de reunión del 27 de mayo de 2022,  a través de la cual se sustenta lo tratado en la  mesa técnica de verificación realizada al PIDAR 880/2019</t>
  </si>
  <si>
    <r>
      <t>Como soporte del avance de las actividades realizadas por la Vicepresidencia de Integración Productiva, se entrega la siguiente información:
1. Acta de reunión del 14/02/2022 con la UTT 4, en la cual se realiza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7 Acta de reunión del 09/02/2022 con la UTT 12, donde se realizo Comité de seguimiento de PIDARES de Resoluciones 567 y 639 de 2018, 373 y 374 de 2019 , Resoluciones 199 y 440 de 2021.
es pertinente precisar que los siguientes PIDAR tienen cierre administrativo y financiero, a continuación se relaciona su información:
1- PIDAR 458 del 16/07/2019 - Mejorar la calidad de vida de 60 núcleos familiares del corregimiento de Esmeraldas mediante la implementación de unidades productivas avícolas en el municipio de Rosario, Departamento de Nariño,</t>
    </r>
    <r>
      <rPr>
        <u/>
        <sz val="8"/>
        <rFont val="Calibri"/>
        <family val="2"/>
        <scheme val="minor"/>
      </rPr>
      <t xml:space="preserve"> se anexa informe de cierre del 25/05/2022.</t>
    </r>
    <r>
      <rPr>
        <sz val="8"/>
        <rFont val="Calibri"/>
        <family val="2"/>
        <scheme val="minor"/>
      </rPr>
      <t xml:space="preserve">
2. PIDAR 463 del 16/07/2019 - Mejoramiento de las capacidades productivas de 50 familias ganaderas del municipio de San Calixto - Norte de Santander, </t>
    </r>
    <r>
      <rPr>
        <u/>
        <sz val="8"/>
        <rFont val="Calibri"/>
        <family val="2"/>
        <scheme val="minor"/>
      </rPr>
      <t>se anexa informe de cierre del 6/12/2021.</t>
    </r>
    <r>
      <rPr>
        <sz val="8"/>
        <rFont val="Calibri"/>
        <family val="2"/>
        <scheme val="minor"/>
      </rPr>
      <t xml:space="preserve">
3. PIDAR 464 del 16/07/2019 - Implementación de estrategias y acciones dirigidas al fortalecimiento de los procesos productivos de plátano dominico hartón y aguacate lorena de 39 potenciales beneficiarios de la Asociación de Desplazados asentados en las veredas de San Antonio y San Cayetano - Asodesantos del Municipio de Convención del departamento de Norte de Santander, </t>
    </r>
    <r>
      <rPr>
        <u/>
        <sz val="8"/>
        <rFont val="Calibri"/>
        <family val="2"/>
        <scheme val="minor"/>
      </rPr>
      <t>se anexa informe de cierre del 22/07/2022.</t>
    </r>
    <r>
      <rPr>
        <sz val="8"/>
        <rFont val="Calibri"/>
        <family val="2"/>
        <scheme val="minor"/>
      </rPr>
      <t xml:space="preserve">
4. PIDAR 821 del 27/11/2019 - Mejorar la productividad del cultivo de caña panelera, mediante la siembra, la provisión de equipos para cosecha y pos cosecha beneficiando pequeños productores de los municipios de Valledupar y Pueblo Bello en el Departamento del Cesar, </t>
    </r>
    <r>
      <rPr>
        <u/>
        <sz val="8"/>
        <rFont val="Calibri"/>
        <family val="2"/>
        <scheme val="minor"/>
      </rPr>
      <t>se anexa informe de cierre del 7/03/2022.</t>
    </r>
    <r>
      <rPr>
        <sz val="8"/>
        <rFont val="Calibri"/>
        <family val="2"/>
        <scheme val="minor"/>
      </rPr>
      <t xml:space="preserve">
5. PIDAR 822 del 27/11/2019 - Fortalecer las capacidades productivas de 190 familias campesinas, mediante la dotación de pie de cría, materiales e insumos para la explotación de ganadería doble propósito, en los municipios de Aguachica, Agustín  Codazzi y la Paz del departamento del Cesar,</t>
    </r>
    <r>
      <rPr>
        <u/>
        <sz val="8"/>
        <rFont val="Calibri"/>
        <family val="2"/>
        <scheme val="minor"/>
      </rPr>
      <t xml:space="preserve"> se anexa informe de cierre del 9/11/2021.</t>
    </r>
    <r>
      <rPr>
        <sz val="8"/>
        <rFont val="Calibri"/>
        <family val="2"/>
        <scheme val="minor"/>
      </rPr>
      <t xml:space="preserve">
6. PIDAR 997 del 27/12/2019 - Mejoramiento de las capacidades productivas y empresariales de familias campesinas en condición de víctima de la asociación Aspromontes mediante la adquisición de novillas preñadas doble propósito en el corregimiento de Bajo Grande vereda Raizal y Caracolito municipio de El Carmen de Bolívar, </t>
    </r>
    <r>
      <rPr>
        <u/>
        <sz val="8"/>
        <rFont val="Calibri"/>
        <family val="2"/>
        <scheme val="minor"/>
      </rPr>
      <t xml:space="preserve">se anexa informe de cierre del 23/07/2022.
</t>
    </r>
    <r>
      <rPr>
        <sz val="8"/>
        <rFont val="Calibri"/>
        <family val="2"/>
        <scheme val="minor"/>
      </rPr>
      <t>7. PIDAR 255 del 21/10/2020 - Fortalecimiento de la actividad extractiva de camarón como apoyo a los pescadores artesanales de la Asociación de Pescadores y Comercializadores Comunitarios del Mar "Torres Mar" mediante la adquisición de Unidades Económicas de Pesca (UEP) y equipos que garanticen pesca eficiente y responsable en el municipio de Tumaco, departamento de Nariño,</t>
    </r>
    <r>
      <rPr>
        <u/>
        <sz val="8"/>
        <rFont val="Calibri"/>
        <family val="2"/>
        <scheme val="minor"/>
      </rPr>
      <t xml:space="preserve"> se anexa informe de cierre del 31/08/2022.</t>
    </r>
    <r>
      <rPr>
        <sz val="8"/>
        <rFont val="Calibri"/>
        <family val="2"/>
        <scheme val="minor"/>
      </rPr>
      <t xml:space="preserve">
Con relación de los PIDAR con resoluciones 806/2019; 257/2020; 373/2020 se remiten los siguientes soportes:
1. PIDAR 806 del 21/11/2019 - Establecimiento de un sistema agroforestal de cacao asociado con bananito y árboles maderables para sombrío, y el establecimiento del cultivo de coco, para beneficiar a 262 familias de los Consejos Comunitarios y resguardos indígenas, ubicados en el Distrito Especial de Buenaventura - departamento del Valle del Cauca, se remite acta de reunión del 21/02/2022 en la cual se realiza mesa técnica de análisis de información general del PIDAR 806.
2. PIDAR 257 del 21/10/2020 - Mejoramiento de la productividad ganadera mediante la mecanización agrícola y establecimiento de sistemas rotacional a los 30 productores asociados al Comité de ganaderos de la Montañita - COMOGAN, del municipio de la Montañita - Caquetá, se remite acta de reunión del 08/06/2022 en la cual se realiza se realiza seguimiento a la ejecución del proyectos.
3. PIDAR 373 del 31/12/2020 - Fortalecimiento del sistema de ganadería doble propósito para 56 familias campesinas mediante la implementación de un modelo de ganadería sostenible en los municipios de Puerto Rico, San Juan de Arama  y Vista Hermosa en el departamento del Meta, se remite acta de reunión del 09/02/2022 en la cual se realiza se realiza seguimiento a la ejecución del proyectos, se remitieron actas de reunión del 9 de febrero de 2022, 11 de abril de 2022</t>
    </r>
  </si>
  <si>
    <t>Tablero Consolidado por concepto de Recuperación de la Inversión con la cartera consolidada por Distrito y discriminada por usuario conforme los actos administrativos recopilados</t>
  </si>
  <si>
    <t xml:space="preserve">Realizar como mínimo 4 mesas de trabajo entre dirección administrativa y financiera y adecuación de tierras para estructurar el procedimiento para el reporte y registro adquisiciones e inversiones de bienes inmuebles de la ADR. </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</si>
  <si>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desafectación y descomposición de 5 Distritos de Adecuación de Tierras de Pequeña Escala</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</si>
  <si>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desafectación, descomposición y depuración contable de mencionados distritos fue aprobada por unanimidad.</t>
  </si>
  <si>
    <t xml:space="preserve">La Dirección de Adecuación de Tierras suministró "soportes de seguimiento que abordan las cuestiones técnicas y administrativas relacionadas con el distrito de riego y su función actual como acueducto veredal en Támesis, Antioquia", de lo cual se evidenció:
•Radicado ADR 20243300056592 del 15 de abril de 2024, dirigido al alcance Municipal de Támesis, Antioquia, de asunto "Uso del distrito de riego de OTRABANDA como acueducto rural", la cual, una vez puesto el contexto de lo acontecido con el distrito de ADT, solicita agendar una reunión con el fin de coordinar la culminación de las acciones de entrega de la infraestructura del distrito de OTRABANDA.
•INFORME DISTRITOS DE ADECUACIÓN DE TIERRAS DE PEQUEÑA ESCALA OTRABANDA (TAMESIS – ANTIOQUIA)  I-2024, suscrito por contratista de la Vicepresidencia de Integración Productiva, el cual presenta contexto de la situación del Distrito, aunado a que concluye en que la intervención de la Alcandía es de vital importancia en el sentido en que este pueda seguir brindando el servicio de acueducto veredal, para lo cual se debería trasladar su propiedad.
•Se evidenció listado de asistencia de reunión en la que participó la ADR y la Alcaldía de Támesis, cuyo objetivo fue "Condición Jurídica de entrega al municipio distrito de riesgo de OTRABANDA".
•Correo electrónico del 10 de mayo de 2024 de asunto "Seguimiento compromisos reunión Distrito de Riego Otrabanda - Támesis - Antioquia", donde se aporta información asociada al distrito en busca de llegar a solución sostenible para este.
•Se evidenció correo electrónico del 17 de mayo de 2024, a través del cual la Alcaldía de Támesis informa a la ADR que para continuar las gestiones relacionadas con el Distrito, se requiere "Ubicación de predios para identificar matrículas inmobiliarias, así mismo, sacar fichas catastrales e iniciar estudios de títulos".
• INFORME DISTRITOS DE ADECUACIÓN DE TIERRAS DE PEQUEÑA ESCALA OTRABANDA (TAMESIS – ANTIOQUIA) II-2024, en el cual se detallan las acciones realizadas para la posible entrega en administración del distrito, previamente citadas en cuanto a reuniones y correos.
</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</si>
  <si>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dará del 2 de junio de 2022, con lo cual se puede deducir el mismo sustento su correspondiente cumplimiento.
Dado lo anterior, la Oficina de Control Interno considera viable el cierre del hallazgo, frente a lo cual se recomienda seguir haciendo énfasis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</si>
  <si>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t>
    </r>
    <r>
      <rPr>
        <b/>
        <u/>
        <sz val="8"/>
        <rFont val="Calibri"/>
        <family val="2"/>
        <scheme val="minor"/>
      </rPr>
      <t xml:space="preserve">
Dado lo anterior, se considera que se cumplió con lo dispuesto en la metano obstante, no se considera que estos informes den cumplimiento a lo señalado en la acción, en lo que respecta a la respuesta a las solicitudes de riego que presenten los usuarios del distrito. Sobre lo cual se deberá validar como su cumple con lo descrito en la acción.</t>
    </r>
  </si>
  <si>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Dichos informes en primera medida no cuentan con el aval del Director de la UTT como lo señala la acción. De otra parte, no presentan el seguimiento del riego brindado a los usuarios, por lo cual no se considera cumpla con lo dispuesto en la acción, </t>
    </r>
    <r>
      <rPr>
        <b/>
        <sz val="8"/>
        <rFont val="Calibri"/>
        <family val="2"/>
        <scheme val="minor"/>
      </rPr>
      <t>por lo cual el área responsable deberá validar la existencia de soportes adicionales que sustentes este aspecto, y priorizar dicha gestión teniendo en cuenta que la presente s encuentra VENCIDA.</t>
    </r>
  </si>
  <si>
    <t>La OCI obtuvo como evidencia copia del documento "Propuesta modificación Resolución 1399 de 2005", el cual corresponde a borrador de acto administrativo cuyo objeto es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
Dado lo señalado en la acción de mejora, respecto a que se presentara el proyecto de acto administrativo, se considera se cumple con esta acción, no obstante, la efectividad del hallazgo dependerá de la ejecución de la totalidad de acciones, sumado a la adopción de esta resolución y su implementación.</t>
  </si>
  <si>
    <t>La vicepresidencia de Integración Productiva allegó proyecto de Resolución de asunto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t>
  </si>
  <si>
    <r>
      <t xml:space="preserve">De acuerdo con los soportes aportados, se considera que sla Entidad ha avanzado en lo que respecto a la proyección del acto administrativo que modifique la Resolución 1399 de 2005, estableciendo lineamientos diferenciales para la entrega en Administración Operación y Conservación de los distritos de Adecuación de Tierras de pequeña, mediana y gran escala.
si bien con lo aportado se cumple con la meta propuesta,  en el seguimiento a junio de 2023, la Vicepresidencia de Integración Productiva informo que "(...) no fue aprobado, teniendo en cuenta lo propuesto y aprobado en el Plan Nacional de Desarrollo 2022 - 2026, Artículo 36: ..."ARTICULO 36°. DISTRITOS DE ADECUACIÓN DE TIERRAS. Las entidades territoriales y las entidades públicas del orden nacional, en su calidad de organismos ejecutores públicos o la Agencia de Desarrollo Rural ¬ ADR-, a través del Fondo Nacional de Adecuación de Tierras -FONAT-, podrán financiar obras de adecuación de tierras en los distritos entregados en propiedad a las asociaciones de usuarios de acuerdo con la normativa vigente, así como en los distritos de propiedad de las asociaciones de usuarios ejecutados en el marco de Proyectos Integrales de Desarrollo Agropecuario y Rural -PIDAR- u otros programas específicos dirigidos a implementar sistemas alternos de adecuación de tierras...
Por lo anterior, se avanza en la reglamentación del mismo por parte de la ADR, junto con el Ministerio de Agricultura y Desarrollo Rural y la UPRA, lo cual cambia lo propuesto en el proyecto de ajuste de la Resolución 1399".
</t>
    </r>
    <r>
      <rPr>
        <u/>
        <sz val="8"/>
        <rFont val="Calibri"/>
        <family val="2"/>
        <scheme val="minor"/>
      </rPr>
      <t>De esta manera, se entiende que las actuaciones surtidas no serán concluyentes, por lo que, dado lo dispuesto en el Plan nacional de  Desarrollo 2022-2026, se requerirá conocer el actuar que se emprenderá para reglamentar el artículo 36 y además contrarrestar lo observado por lo CGR en el presente hallazgo.</t>
    </r>
  </si>
  <si>
    <t>La Vicepresidencia de Integración Productiva "en la vigencia 2023 se realizó visitas de acompañamiento a  21 distritos de pequeña escala de propiedad de la ADR, de lo cual se remiten los informes".
En junio 2024, se aportó como evidencia 12 archivos que soportan las actividades de capacitaciones y/o  escuelas de campo realizadas a diferentes Distritos de Adecuación de Tierras, así como un  informe que presenta un resumen detallado de las capacitaciones realizadas a los distritos de riego durante el año 2023, en donde se señala se benefició a:
o 12 DAT de propiedad de la Agencia de Desarrollo rural
o 148 DAT de propiedad Privada
o 12 DAT en Reforma Agraria
o 36 DAT en Municipios PEDT
o 60 DAT en Municipios ZOMAC</t>
  </si>
  <si>
    <r>
      <t xml:space="preserve">La Oficina de Control Interno obtuvo como evidencia, los formatos F-ADT-068 "INFORME DE VISITA DISTRITOS DE
ADECUACIÓN DE TIERRAS", de los siguientes Distritos de Adecuación de Tierras de pequeña escala:
1. FARALLONES ubicado en el Cauca
2. ALEX-SAN ALEJANDRO Ubicado en Nariño
3. CHITARRAN, ubicado en Nariño
4. AGUA BLANCA, ubicado en Nariño
5. LA ESPERANZA PITAYO, ubicado en Nariño
6. LA MARIA, Ubicado en el Cauca, 
7. SAN LORENZO, ubicado en el Cauca
8. TOEZ, ubicado en el Cauca
9. LOMO MEDIO, ubicado en Nariño
10. QUEBRADA SECA, ubicado en Antioquia
11. SAN FRANCISCO, ubicado en Nariño
12. SAN ISIDRO, ubicado en Antioquia
13. SANTA BARBARA, ubicado en Antioquia
14. EL MOLINO, Ubicado en la Guajira
15. TABACO RUBIO, ubicado en la Guajira
16. CHERELA, ubicado en el Norete de Santander
17. TULANTA, ubicado en el Norete de Santander
18. VENUDITES, ubicado en el Norete de Santander
19. VILLANUEVA, ubicado en el Norete de Santander
20. Acta Visita realizada en julio de 2023 a ASODIRIEGO, ubicado en Cundinamarca
21. Listado de Asistencia de Visita realizada en julio a SANJUANIA, Ubicado en el Meta
De esta manera se corroboró que la ADR en la vigencia 2023, realizó visitas a 21 Distritos de Adecuación de Tierras de pequeña Escala. 
De otra parte, se aportó soportes de capacitaciones realizadas en la vigencia 2023 a distritos de pequeña, mediana y gran escala, que si bien se considera estos soportes aportan frente a lo observado en el hallazgo, se debe tener presente que </t>
    </r>
    <r>
      <rPr>
        <b/>
        <u/>
        <sz val="8"/>
        <rFont val="Calibri"/>
        <family val="2"/>
        <scheme val="minor"/>
      </rPr>
      <t xml:space="preserve">la presente acción indica que se deben presentar INFORMES ANUALES DE SEGUIMIENTO A LOS DISTRITOS DE ADECUACIÓN DE TIERRAS, por lo cual no se pueden contemplar estos soportes para aumentar el porcentaje de avance, y se insta a verificar la existencia de programa de visitas y sus soportes de ejecución o iniciar con dicha actividad.
</t>
    </r>
    <r>
      <rPr>
        <sz val="8"/>
        <rFont val="Calibri"/>
        <family val="2"/>
        <scheme val="minor"/>
      </rPr>
      <t xml:space="preserve">
Se debe continuar con el seguimiento teniendo en cuenta que se ha avanzado en un 30% en la ejecución de la acción, la cual se encuentra en términos.</t>
    </r>
  </si>
  <si>
    <r>
      <t xml:space="preserve">Frente a lo aportado para la presente acción, se debe señalar que si bien los oficios aportados por los responsables de la acción evidencian gestión respecto a buscar alternativas para formalizar la relación de las asociaciones que administran los Distritos de Adecuación de Tierras de pequeña escala con la ADR, se debe precisar que las dos (2) acciones propuestas para este hallazgo se relacionan, por ende, la presente acción indica que se realizará un seguimiento a la programación dispuesta en la hoja de ruta dispuesta en la acción N° 1, cuyo entregable se plasmo como "Un informe semestral por parte del Líder de la Dirección de Adecuación de Tierras, que de cuenta del avance en el cumplimiento del cronograma", por ende, no es procedente otorgar porcentaje de avance frente a lo aportado, y se insta al área a elaborar los informes indicados, buscando con ellos se detalle las diferentes gestiones que se han realizado en busca de formalizar la Administración o la Entrega en propiedad de los Distritos.
Dado lo anterior, la presente acción no presenta avance.
</t>
    </r>
    <r>
      <rPr>
        <b/>
        <sz val="8"/>
        <rFont val="Calibri"/>
        <family val="2"/>
        <scheme val="minor"/>
      </rPr>
      <t>Nota:</t>
    </r>
    <r>
      <rPr>
        <sz val="8"/>
        <rFont val="Calibri"/>
        <family val="2"/>
        <scheme val="minor"/>
      </rPr>
      <t xml:space="preserve"> la presente acción de mejoramiento fue objeto de ampliación en los términos de ejecución por parte del área responsable, la cual se presentó y aprobó en la sesión 06-2023 del Comité de Coordinación del Sistema de Control Interno</t>
    </r>
  </si>
  <si>
    <t>La Vicepresidencia de Integración Productiva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través de visitas técnicas, capacitaciones y requerimientos; 
Se envían como soportes la Guía técnica para la formulación del PUEAA, Matriz de Seguimiento ambiental y PUEAA de los Distritos de Santa Lucia,  Rio Frío, Rut, Tucurinca</t>
  </si>
  <si>
    <t>Frente a los avances reportados se observó lo siguiente:
• Se estructuró la "Guía básica para la formulación del Programa de Uso Eficiente y Ahorro del Agua - PUEAA"
• Se tienen soportes de capacitaciones y acompañamiento brindado a las asociaciones de usuarios de Distritos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periódicamente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actividad 1, 2 y 3, demuestran las diferentes gestiones emprendidas para corregir la ausencia de seguimiento que observó la CGr en su hallazgo
Por lo expuesto, se considera procedente el cierre del presente hallazgo.</t>
  </si>
  <si>
    <r>
      <rPr>
        <b/>
        <sz val="8"/>
        <rFont val="Calibri"/>
        <family val="2"/>
        <scheme val="minor"/>
      </rPr>
      <t>JUNIO DE 2023</t>
    </r>
    <r>
      <rPr>
        <sz val="8"/>
        <rFont val="Calibri"/>
        <family val="2"/>
        <scheme val="minor"/>
      </rPr>
      <t xml:space="preserve">
La Vicepresidencia de integración productiva informó lo siguiente:
Teniendo en cuenta el estado de la cartera de la Entidad, se instalaron unas mesas en las que se pudieran socializar las diferentes situaciones que se presentan con respecto a la cartera por el servicio público de adecuación de Tierras y por concepto de Recuperación de la inversión, para poder estructurar y informar ante el Comité de Cartera las acciones que como Entidad sean necesarias implementar para gestionar la misma. Por ello ante la  falta de información con respecto a la ubicación de los predios, resoluciones, pagarés y demás documentos que soportes que dan facultad para el cobro de las obligaciones, se realizará con el grupo de Gestión Documental dado que está atado a un proceso de reconstrucción por perdida documental
Evidencias: Actas mesas institucionales:
Acta de Reunión 13 de marzo de 2023
Acta de Reunión 05 de mayo de 2023
Acta de Reunión 05 de junio de 2023
</t>
    </r>
    <r>
      <rPr>
        <b/>
        <sz val="8"/>
        <rFont val="Calibri"/>
        <family val="2"/>
        <scheme val="minor"/>
      </rPr>
      <t xml:space="preserve">DICIEMBRE DE 2023
</t>
    </r>
    <r>
      <rPr>
        <sz val="8"/>
        <rFont val="Calibri"/>
        <family val="2"/>
        <scheme val="minor"/>
      </rPr>
      <t xml:space="preserve">Durante la vigencia 2023 se adelantó un plan de trabajo para organizar y completar la información y documentos asociados a la cartera de recuperación de la inversión que maneja la entidad priorizando la recibida del extinto INCODER, este trabajo se adelantó con el apoyo de gestión documental, secretaria general y las UTT., resultado de este ejercicio se elaboran 5 fichas de calificación de cartera para ser presentadas al comité de cartera de las cuales 3 están incluidas en la solicitud elevada a oficina jurídica desde la vip el 10 de octubre del presente año. Adicionalmente con el proceso financiero se vienen adelantando conciliaciones de las partidas registradas por asociación en los estados financieros con base en las liquidaciones periódicas que viene adelantando el equipo de cartera.
</t>
    </r>
    <r>
      <rPr>
        <b/>
        <sz val="8"/>
        <rFont val="Calibri"/>
        <family val="2"/>
        <scheme val="minor"/>
      </rPr>
      <t>JUNIO DE 2024</t>
    </r>
    <r>
      <rPr>
        <sz val="8"/>
        <rFont val="Calibri"/>
        <family val="2"/>
        <scheme val="minor"/>
      </rPr>
      <t xml:space="preserve">
La Vicepresidencia de Integración Productiva manifestó que "Derivado de la importancia de la depuración de la información y estados de cuenta de la cartera misional de la ADR, para la vigencia 2024 se retomó la propuesta de crear una mesa técnica de cartera de la cual se solicitó su creación al Comité de Gestión y Desempeño por las problemáticas que se presentan en el proceso ante la necesidad  de articular acciones estratégicas con las diferentes áreas, con el fin de coordinar todo el ciclo del proceso. Esto implica desde la emisión de la factura, involucrando varias áreas, hasta el proceso de recaudo y cobro, en sus dos etapas: persuasiva por parte de la Vicepresidencia de Integración Productiva y Coactivo. La mesa técnica de cartera fue aprobada mediante sesión del Comité el día 02 de mayo de 2024".
Para lo anterior se aportó:
- Acta de concertación creación de la mesa técnica de cartera 20MAR24
- Acta de aprobación creación de la mesa técnica de cartera 02MAY24
- Acta temas a priorizar para la mesa técnica de cartera 09MAY24
- Memorandos de solicitud de delegados a la mesa técnica de cartera 20243300045883, 20243300045863, 20243300045853, 20243300045823 y 20243300045763
La creación de la mesa técnica de cartera permitirá desarrollar acciones que deriven en la presentación de las obligaciones al comité de cartera para la depuración de la misma.</t>
    </r>
  </si>
  <si>
    <r>
      <t xml:space="preserve">La Oficina de Control Interno evidenció la realización de las mesas de trabajo adelantadas el 13 de marzo, 5 de mayo y 5 de junio de 2023, cuyo asunto fue realizar el "Diagnóstico de Cartera", en las que participaron Oficina Jurídica, Oficina de Tecnología, Oficina Asesora de Planeación, Secretaría General y la Vicepresidencia de Integración Productiva, en las que se han establecido planes de trabajo en temas particulares como el la reconstrucción del archivo documental y funcionalidad del aplicativo de cartera Dynamics.
De otra parte, se observó que el 10 de octubre de 2023, el Vicepresidente de Integración Productiva solicitó a la Oficina Jurídica que el Comité de Cartera sesionara para tratar temas de clasificación de cartera de imposible recaudo por concepto de recuperación de la inversión de los Distritos de Cherela, Hato Grande - Llano Grande, Venudites y Maria la Baja (un usuario). Sobre esto se obtuvo las fichas de análisis de cartera de cada Distrito.
Adicionalmente, se evidenció que en 2024 se aprobó en el Comité Institucional de Gestión y Desempeño la creación de la mesa técnica de cartera, buscando a través de ella se facilite el análisis y gestión para la depuración mencionada en la acción.
Si bien se observan gestiones para llevar a cabo el fin de la acción, en lo que respecta en presentar al comité de cartera la depuración de cartera de imposible recaudo, aún no se cumple con lo dispuesto en la meta, por lo cual no se concede avance.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</si>
  <si>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r>
      <t>De acuerdo con lo indicado por los responsables de la acción, la ADR se encuentra en la ejecución de pruebas en lo que respecta a la migración de información y depuración de información , por lo cual, se concluye que no existe el soporte que acredite el cumplimiento de la meta, en cuanto al acta que acredite la migración total de la información de recuperación de la inversión al aplicativo Dynamics. Por lo anterior, se concluyen no existe avance a junio 2024.</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</si>
  <si>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r>
      <t xml:space="preserve">La Oficina de Control Interno observó que se avanzó parcialmente con lo dispuesto en la acción de mejoramiento, con la solicitud de información realizada a la Vicepresidencia d e integración Productiva. No obstante, no se observó que se realizará la consulta al Ministerio de Hacienda, y por ende, tampoco se cuenta con la respuesta de dicha entidad que se señaló en la meta.
Por lo anterior, la presente acción presenta un avance del 25%, sobre lo cual se sugiere priorizar su ejecución por cuanto la misma se encuentra vencida.
</t>
    </r>
    <r>
      <rPr>
        <b/>
        <sz val="8"/>
        <rFont val="Calibri"/>
        <family val="2"/>
        <scheme val="minor"/>
      </rPr>
      <t xml:space="preserve">Nota: </t>
    </r>
    <r>
      <rPr>
        <sz val="8"/>
        <rFont val="Calibri"/>
        <family val="2"/>
        <scheme val="minor"/>
      </rPr>
      <t>La presente acción fue objeto de solicitud de ampliación de la fecha de ejecución, la cual fue aprobada en sesiones 06-2023 y 03-2024 del Comité de Coordinación del Sistema de Control Interno, previa justificación presentada por los responsables de su ejecución.</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</si>
  <si>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</si>
  <si>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</si>
  <si>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</si>
  <si>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</si>
  <si>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</si>
  <si>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t>A través de las mesas de coordinación interinstitucional se asumirán tareas que garanticen la reglamentación del Decreto 902 de 2017 para poder dar lugar al cumplimiento de las metas, indicadores y estrategias establecidos en el PMI y el PNgi -ECFC.</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</si>
  <si>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</si>
  <si>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La fecha de terminación de la presente acción fue ampliada en virtud de lo requerido por el área responsable y aprobado en sesión 06-2023 del Comité de Coordinación del Sistema de Control Interno, previa justificación presentada.</t>
    </r>
  </si>
  <si>
    <r>
      <rPr>
        <b/>
        <sz val="8"/>
        <rFont val="Calibri"/>
        <family val="2"/>
        <scheme val="minor"/>
      </rPr>
      <t xml:space="preserve">Seguimiento a diciembre 2023: </t>
    </r>
    <r>
      <rPr>
        <sz val="8"/>
        <rFont val="Calibri"/>
        <family val="2"/>
        <scheme val="minor"/>
      </rPr>
      <t>La Oficina de Control Interno evidenció el cumplimiento parcial de la acción, al haberse emitido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Siendo este último ítem el enfoque que se requiere  de acuerdo con lo dispuesto en la acción.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Se bien se cumple la meta propuesta, se considera que se debe aportar el procedimiento de Estructuración de PIDAR actualizado al último reglamento adoptado, a fin de dar cobertura total a la acción de mejoramiento.</t>
    </r>
    <r>
      <rPr>
        <b/>
        <sz val="8"/>
        <rFont val="Calibri"/>
        <family val="2"/>
        <scheme val="minor"/>
      </rPr>
      <t xml:space="preserve">
NOTA: En sesión 03-2024 del Comité de Coordinación del Sistema de Control Interno, el área Responsable solicitó el ajuste del plan de mejoramiento y la ampliación en el plazo de ejecución, por ende, se inicia con un nuevo seguimiento aun cuando los soportes entregados en seguimientos anteriores evidenciaban cumplimiento de la acción, sin embargo no sustentaban mejora o corrección de la causa del hallazgo.</t>
    </r>
  </si>
  <si>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</si>
  <si>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</si>
  <si>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</si>
  <si>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</si>
  <si>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</si>
  <si>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</si>
  <si>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r>
      <t xml:space="preserve">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con el tablero de control estructurado.
Frente a la efectividad de esta actividad, </t>
    </r>
    <r>
      <rPr>
        <b/>
        <sz val="8"/>
        <rFont val="Calibri"/>
        <family val="2"/>
        <scheme val="minor"/>
      </rPr>
      <t xml:space="preserve">se hace necesario indicar si a partir del control que se tiene sobre el tablero de control, se emite algún tipo de informe o detalle que propenda por atacar la causa que busca garantizar la correcta identificación de terceros, así como lo señalado en la actividad en cuanto al </t>
    </r>
    <r>
      <rPr>
        <b/>
        <i/>
        <sz val="8"/>
        <rFont val="Calibri"/>
        <family val="2"/>
        <scheme val="minor"/>
      </rPr>
      <t>"retiro de los 431 predios que tienen una identificación por terceros no reconocidos".</t>
    </r>
  </si>
  <si>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</si>
  <si>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</si>
  <si>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</si>
  <si>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</si>
  <si>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</si>
  <si>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</si>
  <si>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</si>
  <si>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t>
  </si>
  <si>
    <t>Expedir una circular conjunta de manera mensual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</si>
  <si>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</si>
  <si>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</si>
  <si>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estructura generalizada y comprensible, permitiendo con ellos un control del manejo de los imprevistos.
</t>
    </r>
  </si>
  <si>
    <t>Deficiencias en la función de control y vigilancia de la Vicepresidencia de Integración Productiva de la Agencia, interventoría y supervisión, lo que generó pagos por concepto de imprevistos sin la so portabilidad que los justifique de conformidad con la obligación estipulada y pactada en la cláusula quinta contrato.</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</si>
  <si>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</si>
  <si>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</si>
  <si>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 xml:space="preserve">El supervisor del contrato de interventoría validará atreves de la mesa de trabajo que el acta de liquidación proyectada por la interventoría contenga la totalidad de los pagos realizados durante la ejecución de los contratos y los mismos estén registrados en SIIF Nación. 
</t>
  </si>
  <si>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representante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</si>
  <si>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sugiriendo buscar de manera conjunta con la Vicepresidencia de Proyectos hacer extensivo dicho control a nivel institucional, previniendo inconsistencias en el documento de liquidación de contratos.</t>
  </si>
  <si>
    <t>Estas actas de completitud de productos, se diseñarán en términos de identificar que los proyectos desarrollen el Manual de la Unidad de Planificación Rural Agropecuaria - UPRA, en sus Fases de I. Factibilidad y II. Diseños Detallados, permitiendo la validación de los productos y certeza sobre la versión final de los mismos.</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</si>
  <si>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interventoría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</si>
  <si>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r>
      <t>La Oficina de Control Interno obtuvo evidencias de lo siguiente:
Dos actas de reunión del 27 de diciembre de 2023, de asunto "</t>
    </r>
    <r>
      <rPr>
        <i/>
        <sz val="8"/>
        <rFont val="Calibri"/>
        <family val="2"/>
        <scheme val="minor"/>
      </rPr>
      <t>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t>
    </r>
    <r>
      <rPr>
        <sz val="8"/>
        <rFont val="Calibri"/>
        <family val="2"/>
        <scheme val="minor"/>
      </rPr>
      <t xml:space="preserve">, con participación de FINDETER y la ADR, en las cuales se analizaron las observaciones presentadas por la ADR frente a los informes de avances presentados por FINDETER.
En virtud de lo anterior, se considera que se dio cumplimiento a la acción de mejoramiento. En lo que respecta a la efectividad para el cierre del mismo, se considera oportuno y pertinente obtener soportes que sustente la corrección de las observaciones y situaciones plasmadas en las actas de reunión, a fin de dar cumplimiento al compromiso plasmado en ella, como lo es en lo que respecta al Triángulo Tolima donde se señaló: </t>
    </r>
    <r>
      <rPr>
        <i/>
        <sz val="8"/>
        <rFont val="Calibri"/>
        <family val="2"/>
        <scheme val="minor"/>
      </rPr>
      <t>"Para poder emitir concepto favorable de no objeción total de los estudios y diseños, se debe atender las recomendaciones manifestadas en el presente documento. La responsabilidad de la aprobación de la Fase I- Factibilidad y Fase II Diseños detallados, es de la interventoría Consorcio Interventoría Riego, quien debe garantizar el cumplimiento del objeto contractual del consultor y a su vez de sebe garantizar que se efectúe respuesta a las recomendaciones presentadas por la Agencia de Desarrollo Rural – ADR.
Una vez presentadas las respuestas a las observaciones por parte del Consorcio Diseños TP, serán valoradas en mesa técnica por parte de la ADR y se procederá a emitir concepto de no objeción total de los estudios y diseños"</t>
    </r>
    <r>
      <rPr>
        <sz val="8"/>
        <rFont val="Calibri"/>
        <family val="2"/>
        <scheme val="minor"/>
      </rPr>
      <t xml:space="preserve">. 
Lo anterior con el fin de corroborar se corrigió lo observado por la CGR en cuanto a la verificación de las efectivas correcciones y subsanaciones de los productos entregados.
Po rol anterior se continuará con el seguimiento al presente hallazgo.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</si>
  <si>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Deficiencias en la función de control y vigilancia a los conceptos e ítems facturados por el contratista por parte de la Vicepresidencia de Integración Productiva de la Agencia, la interventoría y la supervisión, lo generó pagos por concepto de imprevistos sin la so portabilidad y acreditación que los justifique de conformidad con lo pactado y establecido en el clausulado del contrato.</t>
  </si>
  <si>
    <t>La Oficina de Control Interno evidenció que a través de memorando 20233300055583 se dio cumplimiento a la acción propuesto, respecto a solicitar concepto a la Secretaría General sobre la causación del IVA en los contratos de Administración, Operación y Mantenimiento, así como solicitud dirigida a la Contaduría General De La Nación mediante oficio 20243300073732, realizando de igual manera consulta frente al pago del IVA en contratos de AOM.
Si bien se cumple la acción propuesta, no se cuenta con respuesta sobre las solicitudes elevadas, no existe fundamento para pronunciarse por parte de esta Oficina, por ende, se hace necesario continuar con el seguimiento al presente hallazgo, recomendando persistir en determinar cómo se procederá con la causación del IVA en contratos de AOM.</t>
  </si>
  <si>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</si>
  <si>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r>
      <t>Adoptar y difundir campañas de capacitación orientadas a dar cumplimiento al Plan de Manejo Ambiental así como el cumplimiento efectivo de los compromisos de la licencia ambiental No. 3158 de 2005,</t>
    </r>
    <r>
      <rPr>
        <u/>
        <sz val="8"/>
        <rFont val="Calibri"/>
        <family val="2"/>
        <scheme val="minor"/>
      </rPr>
      <t xml:space="preserve"> así mismo se procederá a  la instalación de señales que indiquen las actividades prohibidas</t>
    </r>
    <r>
      <rPr>
        <sz val="8"/>
        <rFont val="Calibri"/>
        <family val="2"/>
        <scheme val="minor"/>
      </rPr>
      <t xml:space="preserve"> de ejecutar en los lugares de protección ambiental de los proyectos.</t>
    </r>
  </si>
  <si>
    <t>La Vicepresidencia de Integración Productiva allegó los siguientes soportes, de lo avances existentes frente al cumplimiento de la acción:
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</si>
  <si>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así mismo se procederá a  la instalación de señales que indiquen las actividades prohibidas de ejecutar en los lugares de protección ambiental"</t>
    </r>
    <r>
      <rPr>
        <sz val="8"/>
        <rFont val="Calibri"/>
        <family val="2"/>
        <scheme val="minor"/>
      </rPr>
      <t xml:space="preserve">, frente a lo cual, </t>
    </r>
    <r>
      <rPr>
        <b/>
        <sz val="8"/>
        <rFont val="Calibri"/>
        <family val="2"/>
        <scheme val="minor"/>
      </rPr>
      <t>al inspeccionar  los informes no se evidenció actividades ligadas a ello</t>
    </r>
    <r>
      <rPr>
        <sz val="8"/>
        <rFont val="Calibri"/>
        <family val="2"/>
        <scheme val="minor"/>
      </rPr>
      <t xml:space="preserve">, por lo cual se debe buscar la alternativa para su cumplimiento.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</si>
  <si>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r>
      <t xml:space="preserve">El supervisor a través del operador realizará de manera preventiva jornadas de sensibilización en educación ambiental a las comunidades asentadas aguas arriba del embalse, las cuales se realizarán </t>
    </r>
    <r>
      <rPr>
        <b/>
        <u/>
        <sz val="8"/>
        <rFont val="Calibri"/>
        <family val="2"/>
        <scheme val="minor"/>
      </rPr>
      <t>quincenalmente</t>
    </r>
    <r>
      <rPr>
        <sz val="8"/>
        <rFont val="Calibri"/>
        <family val="2"/>
        <scheme val="minor"/>
      </rPr>
      <t>, de igual manera efectuará la</t>
    </r>
    <r>
      <rPr>
        <b/>
        <u/>
        <sz val="8"/>
        <rFont val="Calibri"/>
        <family val="2"/>
        <scheme val="minor"/>
      </rPr>
      <t xml:space="preserve"> remoción de los residuos sólidos semanalmente</t>
    </r>
    <r>
      <rPr>
        <sz val="8"/>
        <rFont val="Calibri"/>
        <family val="2"/>
        <scheme val="minor"/>
      </rPr>
      <t xml:space="preserve"> y en el seguimiento a la actividad se validaran y registraran las acciones por parte del operador al informe de actividades.</t>
    </r>
  </si>
  <si>
    <t xml:space="preserve">Apéndice en el informe mensual de actividades denominado "Resultado jornada de sensibilización y remoción de los residuos solidos"
</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</si>
  <si>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de igual manera efectuará la remoción de los residuos sólidos semanalmente "</t>
    </r>
    <r>
      <rPr>
        <sz val="8"/>
        <rFont val="Calibri"/>
        <family val="2"/>
        <scheme val="minor"/>
      </rPr>
      <t xml:space="preserve">, al respecto, se analizaron los informes aportados, evidenciando que no existe  consistencia en la ejecución de   las actividades de remoción de residuos, por lo siguiente:
</t>
    </r>
    <r>
      <rPr>
        <b/>
        <sz val="8"/>
        <rFont val="Calibri"/>
        <family val="2"/>
        <scheme val="minor"/>
      </rPr>
      <t>INFORME 1</t>
    </r>
    <r>
      <rPr>
        <sz val="8"/>
        <rFont val="Calibri"/>
        <family val="2"/>
        <scheme val="minor"/>
      </rPr>
      <t xml:space="preserve">
•9.3.6.3 </t>
    </r>
    <r>
      <rPr>
        <i/>
        <sz val="8"/>
        <rFont val="Calibri"/>
        <family val="2"/>
        <scheme val="minor"/>
      </rPr>
      <t>"Ficha Q-5. Seguimiento y Monitoreo de la Vegetación Acuática"</t>
    </r>
    <r>
      <rPr>
        <sz val="8"/>
        <rFont val="Calibri"/>
        <family val="2"/>
        <scheme val="minor"/>
      </rPr>
      <t xml:space="preserve">, donde se indica posteriormente se hará recorrido para evaluar grado de invasión y remoción.
•9.4.3 </t>
    </r>
    <r>
      <rPr>
        <i/>
        <sz val="8"/>
        <rFont val="Calibri"/>
        <family val="2"/>
        <scheme val="minor"/>
      </rPr>
      <t>"Limpieza de los estribos o plintos de la presa"</t>
    </r>
    <r>
      <rPr>
        <sz val="8"/>
        <rFont val="Calibri"/>
        <family val="2"/>
        <scheme val="minor"/>
      </rPr>
      <t xml:space="preserve">, donde se señala que se dio inicio a la actividad de retiro de
los residuos orgánicos e inorgánicos de los estribos de la presa, lo cual se  realiza con Frecuencia semanal.
</t>
    </r>
    <r>
      <rPr>
        <b/>
        <sz val="8"/>
        <rFont val="Calibri"/>
        <family val="2"/>
        <scheme val="minor"/>
      </rPr>
      <t>INFORME 2</t>
    </r>
    <r>
      <rPr>
        <sz val="8"/>
        <rFont val="Calibri"/>
        <family val="2"/>
        <scheme val="minor"/>
      </rPr>
      <t xml:space="preserve">
•En el apartado "Seguimiento y Monitoreo de la Vegetación Acuática",  se menciona que  se realizó un recorrido de inspección visual por las orillas del río Ranchería aguas arriba del embalse, pero no detalla actividades de remoción
•En el apartado "Limpieza de los estribos o plintos de la presa",  se señalan las fechas en que fue realizada la recolección de los residuos sólidos en los estribos de la presa
</t>
    </r>
    <r>
      <rPr>
        <b/>
        <sz val="8"/>
        <rFont val="Calibri"/>
        <family val="2"/>
        <scheme val="minor"/>
      </rPr>
      <t>INFORME 3</t>
    </r>
    <r>
      <rPr>
        <sz val="8"/>
        <rFont val="Calibri"/>
        <family val="2"/>
        <scheme val="minor"/>
      </rPr>
      <t xml:space="preserve">
•En el apartado "Seguimiento y Monitoreo de la Vegetación Acuática", se señaló que producto del seguimiento realizado a la vegetación acuática tipo invasora, se realizó la respectiva remoción.
•En el apartado "Limpieza de los estribos o plintos de la presa", se presenta tabla con la frecuencia con la que desde el periodo anterior se ha venido realizando el retiro de los residuos sólidos de los estribos de la presa.
</t>
    </r>
    <r>
      <rPr>
        <b/>
        <sz val="8"/>
        <rFont val="Calibri"/>
        <family val="2"/>
        <scheme val="minor"/>
      </rPr>
      <t>INFORME 4</t>
    </r>
    <r>
      <rPr>
        <sz val="8"/>
        <rFont val="Calibri"/>
        <family val="2"/>
        <scheme val="minor"/>
      </rPr>
      <t xml:space="preserve">
•En el apartado </t>
    </r>
    <r>
      <rPr>
        <i/>
        <sz val="8"/>
        <rFont val="Calibri"/>
        <family val="2"/>
        <scheme val="minor"/>
      </rPr>
      <t>"Seguimiento y Monitoreo de la Vegetación Acuática"</t>
    </r>
    <r>
      <rPr>
        <sz val="8"/>
        <rFont val="Calibri"/>
        <family val="2"/>
        <scheme val="minor"/>
      </rPr>
      <t xml:space="preserve">, no señala actividades de remoción.
•En el apartado </t>
    </r>
    <r>
      <rPr>
        <i/>
        <sz val="8"/>
        <rFont val="Calibri"/>
        <family val="2"/>
        <scheme val="minor"/>
      </rPr>
      <t>"Limpieza de los estribos o plintos de la presa",</t>
    </r>
    <r>
      <rPr>
        <sz val="8"/>
        <rFont val="Calibri"/>
        <family val="2"/>
        <scheme val="minor"/>
      </rPr>
      <t xml:space="preserve">  se indicó que el 8 de noviembre de 2023 se requirió realizar el retiro de materiales orgánicos flotantes retenidos en dichos estribos.
</t>
    </r>
    <r>
      <rPr>
        <b/>
        <sz val="8"/>
        <rFont val="Calibri"/>
        <family val="2"/>
        <scheme val="minor"/>
      </rPr>
      <t>INFORME 5</t>
    </r>
    <r>
      <rPr>
        <sz val="8"/>
        <rFont val="Calibri"/>
        <family val="2"/>
        <scheme val="minor"/>
      </rPr>
      <t xml:space="preserve">
•En el apartado "Seguimiento y Monitoreo de la Vegetación Acuática", señala que no se alcanzó a observar vegetación acuática tipo invasora.
De lo anterior, </t>
    </r>
    <r>
      <rPr>
        <b/>
        <sz val="8"/>
        <rFont val="Calibri"/>
        <family val="2"/>
        <scheme val="minor"/>
      </rPr>
      <t>se sugiere tomar las medidas para asegurar dicha actividad se ejecute en la menra que se estipuló en la acción, a fin de siperar lo observado por la CGR.</t>
    </r>
    <r>
      <rPr>
        <sz val="8"/>
        <rFont val="Calibri"/>
        <family val="2"/>
        <scheme val="minor"/>
      </rPr>
      <t xml:space="preserve">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</si>
  <si>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</si>
  <si>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Adoptar y difundir jornadas de sensibilización con las comunidades asentadas en las áreas aledañas del embalse del proyecto de Ranchería y de los canales principales de distribución del Triángulo del Tolima, así mismo se procederá a  la instalación de señales que indiquen las actividades prohibidas de ejecutar en los lugares de protección ambiental de los proyectos, lo cual se evidenciará mediante el informe de actividades del operador.</t>
  </si>
  <si>
    <r>
      <t xml:space="preserve">La supervisión a través del operador del proyecto constatará las jornadas de sensibilización ambiental realizadas </t>
    </r>
    <r>
      <rPr>
        <b/>
        <u/>
        <sz val="8"/>
        <rFont val="Calibri"/>
        <family val="2"/>
        <scheme val="minor"/>
      </rPr>
      <t xml:space="preserve">mensualmente </t>
    </r>
    <r>
      <rPr>
        <sz val="8"/>
        <rFont val="Calibri"/>
        <family val="2"/>
        <scheme val="minor"/>
      </rPr>
      <t xml:space="preserve">a las comunidades cercanas al área de influencia del embalse de Ranchería y canales de distribución del Triángulo del Tolima, además realizará la instalación de señales prohibitivas que indiquen a los particulares abstenerse a realizar actividades cde recreación, pesca, lavado de ropas y baño personal, el resultado obtenido de estas acciones se incluirá en el informe de actividades, constatando el cumplimiento de las actividades para garantizar los compromisos ambientales. </t>
    </r>
  </si>
  <si>
    <t>Apéndice  en el informe mensual de actividades denominado " Resultados campañas de concientización y   señalización".</t>
  </si>
  <si>
    <r>
      <t xml:space="preserve">La Vicepresidencia de Integración Productiva allegó los siguientes soportes, de lo avances existentes frente al cumplimiento de la acción:
</t>
    </r>
    <r>
      <rPr>
        <b/>
        <sz val="8"/>
        <rFont val="Calibri"/>
        <family val="2"/>
        <scheme val="minor"/>
      </rPr>
      <t xml:space="preserve">RANCHERÍA
</t>
    </r>
    <r>
      <rPr>
        <sz val="8"/>
        <rFont val="Calibri"/>
        <family val="2"/>
        <scheme val="minor"/>
      </rPr>
      <t xml:space="preserve">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
</t>
    </r>
    <r>
      <rPr>
        <b/>
        <sz val="8"/>
        <rFont val="Calibri"/>
        <family val="2"/>
        <scheme val="minor"/>
      </rPr>
      <t xml:space="preserve">TRIANGULO TOLIMA
</t>
    </r>
    <r>
      <rPr>
        <sz val="8"/>
        <rFont val="Calibri"/>
        <family val="2"/>
        <scheme val="minor"/>
      </rPr>
      <t>Cinco (5) informes cuyo objeto es "LOTE No.2: ADMINISTRAR, OPERAR Y MANTENER LA INFRAESTRUCTURA DEL PROYECTO DE RIEGO DEL TRIÁNGULO DEL TOLIMA FASES I Y
II", cuya periodicidad fue: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30 DE JUNIO DE 2023, el cual presenta el avance, la efectividad y el cumplimiento de la medidas estipuladas, conforme a los términos definidos en la aprobación del plan de manejo ambiental.</t>
    </r>
  </si>
  <si>
    <r>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t>
    </r>
    <r>
      <rPr>
        <b/>
        <sz val="8"/>
        <rFont val="Calibri"/>
        <family val="2"/>
        <scheme val="minor"/>
      </rPr>
      <t>RANCHERÍA</t>
    </r>
    <r>
      <rPr>
        <sz val="8"/>
        <rFont val="Calibri"/>
        <family val="2"/>
        <scheme val="minor"/>
      </rPr>
      <t xml:space="preserve">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se procederá a  la instalación de señales que indiquen las actividades prohibidas de ejecutar en los lugares de protección ambiental de los proyectos</t>
    </r>
    <r>
      <rPr>
        <sz val="8"/>
        <rFont val="Calibri"/>
        <family val="2"/>
        <scheme val="minor"/>
      </rPr>
      <t xml:space="preserve">," frente a lo cual, </t>
    </r>
    <r>
      <rPr>
        <b/>
        <sz val="8"/>
        <rFont val="Calibri"/>
        <family val="2"/>
        <scheme val="minor"/>
      </rPr>
      <t>al inspeccionar  los informes se evidenció registro fotográfico de Mantenimiento de Carteles y Señalización, no obstante, no hay mayor detalle frente a lo requerido en esta parte de la acción.</t>
    </r>
    <r>
      <rPr>
        <sz val="8"/>
        <rFont val="Calibri"/>
        <family val="2"/>
        <scheme val="minor"/>
      </rPr>
      <t xml:space="preserve">
</t>
    </r>
    <r>
      <rPr>
        <b/>
        <sz val="8"/>
        <rFont val="Calibri"/>
        <family val="2"/>
        <scheme val="minor"/>
      </rPr>
      <t>TRIÁNGULO TOLIMA</t>
    </r>
    <r>
      <rPr>
        <sz val="8"/>
        <rFont val="Calibri"/>
        <family val="2"/>
        <scheme val="minor"/>
      </rPr>
      <t xml:space="preserve">
En el apartado "EDUCACIÓN AMBIENTAL Y CAPACITACIÓN", se identifican las diferentes actividades que se han realizado en cada periodo frente a la sensibilización del proyecto.
Ahora bien, respecto a "(...)  se procederá a  la instalación de señales que indiquen las actividades prohibidas de ejecutar en los lugares de protección ambiental de los proyectos", inspeccionados los cinco (5)  informes, se evidencia que estos contemplan un apartado denominado "Plan de señalización y aislamiento (bocatoma hasta embalse zanja honda)", en las que se realiza seguimiento a su estado, no obstante, </t>
    </r>
    <r>
      <rPr>
        <b/>
        <sz val="8"/>
        <rFont val="Calibri"/>
        <family val="2"/>
        <scheme val="minor"/>
      </rPr>
      <t>no se evidencian gestiones de instalación de nuevas señales o su reparación, considerando esta parte de la acción no se ha cumplido.</t>
    </r>
    <r>
      <rPr>
        <sz val="8"/>
        <rFont val="Calibri"/>
        <family val="2"/>
        <scheme val="minor"/>
      </rPr>
      <t xml:space="preserve">
</t>
    </r>
    <r>
      <rPr>
        <i/>
        <sz val="8"/>
        <rFont val="Calibri"/>
        <family val="2"/>
        <scheme val="minor"/>
      </rPr>
      <t xml:space="preserve"> </t>
    </r>
    <r>
      <rPr>
        <sz val="8"/>
        <rFont val="Calibri"/>
        <family val="2"/>
        <scheme val="minor"/>
      </rPr>
      <t>En el informe de Cumplimiento Ambiental ICA, en el numeral 3.5.2. FICHA PMA-CC-2 PLAN DE SEÑALIZACIÓN Y AISLAMIENTO EN LOS FRENTES DE OBRA, se  presenta la verificación realizada de las señalizaciones existentes en el proyecto, evitando seguimiento a las señales de los canales 1, 2, 3 y 4, dentro de las que se encuentran prohibiciones como "No nadar, lavar, arrojar basura", de lo que es preciso señalar que alguno indican estar en mal estado.
Por lo expuesto, se deben tomar correctivos a fin de asegurar el completo cumplimiento de la acción. Dado ello, se concede un porcentaje de avance del 50%.</t>
    </r>
  </si>
  <si>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</si>
  <si>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</si>
  <si>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</si>
  <si>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</si>
  <si>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</si>
  <si>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Cronograma de  verificación  y ejecución de actividades</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</si>
  <si>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</si>
  <si>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</si>
  <si>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</si>
  <si>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Cronograma de  verificación  y ejecución de actividades
</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</si>
  <si>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</si>
  <si>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La Vicepresidencia de Integración Productiva informó que "Se realizaron las 2 mesas de trabajo, y se adjuntan los soportes de las reuniones".</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</si>
  <si>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</si>
  <si>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</si>
  <si>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</si>
  <si>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</si>
  <si>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Acta de liquidación.</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</si>
  <si>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</si>
  <si>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La fecha de terminación de la presente acción fue ampliada en virtud de lo requerido por el área responsable y aprobado en sesión 06-2023 del Comité de Coordinación del Sistema de Control Interno, previa justificación presentada. A su vez, en sesión 03-2024 se solicitó el ajuste en la redacción de la actividad.</t>
    </r>
  </si>
  <si>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</si>
  <si>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</si>
  <si>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Un informe con el estado de avance de las actividades realizadas en los municipios.</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</si>
  <si>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</si>
  <si>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</si>
  <si>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</si>
  <si>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</si>
  <si>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</si>
  <si>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</si>
  <si>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</si>
  <si>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</si>
  <si>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Registro en el sistema SIIF de los informes periódicos de ejecución financiera, previamente aprobados por la supervisión de acuerdo a la Circular 023 - 2023, y remitidos de manera oportuna al área contable</t>
  </si>
  <si>
    <t>*Revisión del cumplimiento de requisitos mínimos al informe financiero remitido por la EPSEA y aprobado por la supervisión.</t>
  </si>
  <si>
    <t>Actualización del  Procedimiento de estructuración en torno a la tenencia del predio, a través de la rigurosa verificación en cuanto a procesos jurídicos relacionados con los predios (restitución, procesos judiciales, etc.)</t>
  </si>
  <si>
    <t>Omisión de la Agencia de Desarrollo Rural, en el ejercicio de la supervisión y control a la ejecución contractual, específicamente, que se cumplieran las especificaciones de los animales  aprobadas  por parte del Comité Técnico de Gestión Local – CTGL.</t>
  </si>
  <si>
    <t>Incluir en el Formato de la acta de entrega una nota cuando existe entrega de animales de verificación de los  requisitos y/o documentos para autorización de pagos en el marco de la ejecución del pidar.</t>
  </si>
  <si>
    <t>El supervisor, en compañía de los apoyos a la supervisión designados y de los procedimientos de la ADR adelantará el Proceso Administrativo para la imposición de multas, sanciones y declaratorias de incumplimiento</t>
  </si>
  <si>
    <t>Acto Administrativo determinando la responsabilidad del Contratista con la correspondiente afectación a las garantías del contrato</t>
  </si>
  <si>
    <t>Elaborar y remitir circular mensual detallada del avance de la ejecución presupuestal de cada uno de los contratos suscritos por la ADR</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</si>
  <si>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</si>
  <si>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Mediante la incorporación del  literal en los estudios previos se verificará la procedencia o no de la figura de encargo fiduciario en los contratos de obra</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</si>
  <si>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</si>
  <si>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</si>
  <si>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</si>
  <si>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*Realizar reuniones periódicas de socialización de avances, dificultades y actividades pendientes a ejecutar, Informado oportunamente de cualquier petición, amenaza y alerta de hechos que afecten los intereses de la ADR.</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</si>
  <si>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</si>
  <si>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</si>
  <si>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</si>
  <si>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</si>
  <si>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análisis multitemporal mediante el radicado 20243300024222 del 04 de marzo de 2024, propuesta que esta pendiente de ser avalada por parte de la Corporación Autónoma Regional. (se remite Auto No. 630 del 2 de Noviembre de 2023 - Requerimiento por Seguimiento Ambiental, Informe ICA 14 año 2023 - Proyecto Rio Ranchería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remitida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normatividad a ejecución de actividades para la recuperación, preservación  y conservación de la cuenca hidrográfica, por lo que se considera procedente el cierre del hallazgo.</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</si>
  <si>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Frente a la última consideración por parte de la OCI, no se ha aportado insumo o documento soporte que permita conocer el estado de dcihos proyectos en la actualidad, o la gestión emprendida con ellos, por lo cual no es viable el cierre del hallazgo, considerando la presente acción no ha sido efectiva, por lo cual se sugiere tomar correctivos al respecto.</t>
    </r>
  </si>
  <si>
    <r>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t>
    </r>
    <r>
      <rPr>
        <b/>
        <sz val="8"/>
        <rFont val="Calibri"/>
        <family val="2"/>
        <scheme val="minor"/>
      </rPr>
      <t xml:space="preserve"> no se observó el cumplimiento total de cronograma de cierre de proyectos productivos que se indicaba en archivo Power Point</t>
    </r>
    <r>
      <rPr>
        <sz val="8"/>
        <rFont val="Calibri"/>
        <family val="2"/>
        <scheme val="minor"/>
      </rPr>
      <t>. De otra parte, se observa que existe diferencias en los datos plasmados en los informes trimestrales de seguimiento, lo cual genera incertidumbre sobre la información allí consignada y sobre la adecuada aplicación de controles para el cierre de  estos proyectos.
Por lo anterior, y ante la ausencia de soportes adicionales que permitan conoer el estado actual de dichos proyectos, o las gestiones promovidas por la ADR sobre los mismos, no se considera factible el cierre del hallazgo, ya que lo aportado no demuestra efectividad.</t>
    </r>
  </si>
  <si>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</si>
  <si>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</si>
  <si>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</si>
  <si>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</si>
  <si>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</si>
  <si>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</si>
  <si>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(Fomrato F-IMP-007).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</si>
  <si>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</si>
  <si>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r>
  </si>
  <si>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</si>
  <si>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</si>
  <si>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r>
      <t xml:space="preserve">La Oficina de Control Interno obtuvo copia de la Resolución 000209 del 1 de septiembre de 2020 expedida por el MADR; "Por la cual se adopta el Plan Nacional para Apoyar y Consolidar la Generación de Ingresos de la Económica Campesina, Familiar y Comunitaria, formulado en cumplimiento de lo establecido en el Punto 1.3.3.3 del Acuerdo final de Paz".
En el anexo a la citada Resolución, se observó que en  el numeral 6.1. "Mejorar el entorno institucional y la generación de ingresos a partir del emprendimiento rural", en la Línea 2 – "Fortalecimiento de los mecanismos de intervención para el emprendimiento rurales nuevos y existentes",  lo siguiente:
"(L2 – E3) Tercero, el Ministerio de Agricultura y Desarrollo Rural en articulación con la Agencia de Desarrollo Rural y la Agencia Nacional de Tierras, en el marco de la provisión de recursos de capital semilla no reembolsables que permitan el arranque exitoso de los proyectos productivos de los beneficiarios y beneficiarias de acceso a tierras, establecerán a diciembre de 2020, la Ruta para Facilitar la Cofinanciación de Proyectos Integrales de Desarrollo Agropecuario Rural para beneficiarios del Decreto Ley 902 de 2017".
Analizado lo anterior, si bien se cumple con la meta propuesta,  a junio 2024, la Vicepresidencia de Integración Productiva manifestó que se aportarían soportes "de las gestiones desarrolladas en el marco de la implementaciòn Ley 902. Resoluciones de cofinanciación con intervención predios entregados por ANT y predios entregados en comodato por la SAE: 799 del 2023, 077 del 2023, 079 del 2024, 078 del 2024, 291 del 2024, 104 del 2024, 210 del 2024, 195 del 2024". Analizadas dichas resoluciones, se observa que las mosmas corresponden a PIDAR cofinanciados por la ADR, que en los considerandos hace alusión a los reglamentos adoptados bajo acuerdos 011 de 2023 y/o 016 de 2023, por lo cual, no es claro para esta Oficina cómo estos proyectos se enmarcan en lo requerido por la CGR en su hallazgo, cuando a la fecha del rpesente seguimiento no existe en la Entidad reglamentación para lo requerido en la Ley 902 de 2017.
Es preciso indicar que para la situación objeto de hallazgo por parte de la CGR, el documento adoptado mediante Resolución 209 de 2020 expedido por el MADR, indica que </t>
    </r>
    <r>
      <rPr>
        <b/>
        <u/>
        <sz val="8"/>
        <rFont val="Calibri"/>
        <family val="2"/>
        <scheme val="minor"/>
      </rPr>
      <t>a diciembre 2020 se debía contar con  la Ruta para Facilitar la Cofinanciación de Proyectos Integrales de Desarrollo Agropecuario Rural para beneficiarios del Decreto Ley 902 de 2017, por lo cual, a fin de validar la efectividad de las acciones ejecutadas, se hace necesario indicar si se cuenta con soporte que acredite ya se tiene este insumo, y cómo avanza la reglamentación al interior de la ADR para ello, por lo cual se concluiria que las acciones ejecutadas a la fecha son INEFECTIVAS.</t>
    </r>
  </si>
  <si>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De esta manera, La Oficina de control Interno llevó a cabo la validación de las notas a los EEFF desde diciembre 2021 a diciembre 2023, evidenciando que en los reportes mensuales no se detallan las operaciones de manera individualizada, si no de manera global en lo que concierne a la cuenta de Recursos entregados en administración, concluyendo que aun persiste la situación observada por la CGR, por lo cual se recomienda la reformulación de estas acciones, por lo que se haría necesario conocer si se tienen soportes que sustenten el cómo se llegó a dichos valores en los EEFF (libro auxiliar, documentos de respaldo, etc).</t>
  </si>
  <si>
    <r>
      <t>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t>
    </r>
  </si>
  <si>
    <t>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</si>
  <si>
    <r>
      <t xml:space="preserve">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Se allegó programación de la capacitación a realizarse el 3 de marzo de 2021, cuyo asunto era "Capacitación formato F 06. Seguimiento a la ejecución de PIDARR".
Por lo anterior, se considera se dio cumplimiento a la acción.</t>
    </r>
  </si>
  <si>
    <r>
      <t xml:space="preserve">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t>
    </r>
  </si>
  <si>
    <t>Informe de ejecución anual del cronograma  para los distritos de propiedad de la agencia emitido por la DAT</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</si>
  <si>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amyo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</si>
  <si>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</si>
  <si>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</si>
  <si>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</si>
  <si>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Los términos de ejecución de la acción fueron modificados por el Comité de Coordinación del Sistema de Control Interno  en sesión 06-2023.</t>
    </r>
  </si>
  <si>
    <r>
      <t xml:space="preserve">La Oficina de Control Interno evidenció como primera medida, que siete (7) de los once (11) proyectos cuentan con informe de cierre financiero, lo cual se interpretaría como avances más contundentes a los descritos en la acción  (PIDAR Res. 822/2019; 821/2019; 464/2019; 463/2019; 458/2019 255/20 y 997/2019).
Adicionalmente, se observó que se han realizado reuniones para hacer seguimiento a la ejecución de los demás proyectos señalados en la acción, así:
1. PIDAR 806 del 21/11/2019 (UTT 9): el 21 de febrero de 2022 se realizó mesa técnica de análisis de información general del PIDAR y acciones a ejecutar en el marco de la implementación, que en el numeral "2) Presentación de Como se va a trabajar este año", se indican actividades a desarrollar durante 2022, donde además se indica que se va a establecer un plan de trabajo, el cual se desconoce y no permite evidenciar los avances del proyecto.
2. PIDAR 257 del 21/10/2020 (UTT 11): el  08/06/2022 se realizó  seguimiento a la ejecución del proyecto, pero no se evidencia la existencia de un plan de acción frente a lo que falta en la implementación del PIDAR.
3. Del PIDAR 373 de 2020 (UTT 12), si bien se observó que se llevó a cabo mesa de trabajo para analizar el estado del proyecto, no se observó la existencia de un plan de acción como lo indica la acción, para su cierre.
4. Del PIDAR 880 de 2019 (UTT 4) se realizó reunión el 27 de mayo de 2022 para realizar la verificación ce calidad de la construcción de corral y de equipos.
Dado lo anterior, esta Oficina Considera resalta que de los once (11) proyectos se ha avanzado con el cierre de siete (7) de ellos, no obstante, </t>
    </r>
    <r>
      <rPr>
        <b/>
        <sz val="8"/>
        <rFont val="Calibri"/>
        <family val="2"/>
        <scheme val="minor"/>
      </rPr>
      <t>no se ha cumplido  con la meta propuesta al no contar con planes de acción para los proyectos en ejecución.</t>
    </r>
    <r>
      <rPr>
        <sz val="8"/>
        <rFont val="Calibri"/>
        <family val="2"/>
        <scheme val="minor"/>
      </rPr>
      <t xml:space="preserve">
Dado a que frente a las UTT 2 y 10, se observó la existencia de la reunión de seguimiento a los PIDAR de su responsabilidad, y además dichos proyectos ya fueron cerrados, se concede un avance del 25%. No obstante, se debe señalar </t>
    </r>
    <r>
      <rPr>
        <b/>
        <sz val="8"/>
        <rFont val="Calibri"/>
        <family val="2"/>
        <scheme val="minor"/>
      </rPr>
      <t>existen cuatro (4) UTTs adicionales que tienen PIDAR en ejecución, cuyos soportes aportados no acreditan el diseño de un plan de acción como se dispone en la acción.</t>
    </r>
    <r>
      <rPr>
        <sz val="8"/>
        <rFont val="Calibri"/>
        <family val="2"/>
        <scheme val="minor"/>
      </rPr>
      <t xml:space="preserve">
. Por lo anterior, se sugiere al área responsable</t>
    </r>
    <r>
      <rPr>
        <b/>
        <sz val="8"/>
        <rFont val="Calibri"/>
        <family val="2"/>
        <scheme val="minor"/>
      </rPr>
      <t xml:space="preserve"> priorizar la ejecución de la presente acción, la cual a la fecha del presente seguimiento se encuentra vencida, o en su defecto, analizar la posibilidad de reformular el plan en busca de acciones que propendan por priorizar la ejecución y cierre de estos PIDAR.</t>
    </r>
  </si>
  <si>
    <r>
      <t xml:space="preserve">La Oficina de Control Interno obtuvo evidencia del documento de Visita de Seguimiento al Proyecto cofinanciado con Resolución 458 de 2019, la cual se efectuó entre el 13 y el 15 de diciembre de 2021, así como actas de reunión de seguimiento a los PIDAR 255, 257 y 373 de 2020
De otra parte, se observó actas de reunión por UTT, en lo que se evidenció lo siguiente:
</t>
    </r>
    <r>
      <rPr>
        <b/>
        <sz val="8"/>
        <rFont val="Calibri"/>
        <family val="2"/>
        <scheme val="minor"/>
      </rPr>
      <t>UTT 4:</t>
    </r>
    <r>
      <rPr>
        <sz val="8"/>
        <rFont val="Calibri"/>
        <family val="2"/>
        <scheme val="minor"/>
      </rPr>
      <t xml:space="preserve"> Reuniones del 30 de mayo y 26 de junio de 2023, donde se realizó seguimiento a los PIDAR a cargo de la territorial, dentro de lo que se observó el proyecto 880 de 2019, con avance técnico del 60% y avance financiero del 92,67%
</t>
    </r>
    <r>
      <rPr>
        <b/>
        <sz val="8"/>
        <rFont val="Calibri"/>
        <family val="2"/>
        <scheme val="minor"/>
      </rPr>
      <t xml:space="preserve">UTT 9: </t>
    </r>
    <r>
      <rPr>
        <sz val="8"/>
        <rFont val="Calibri"/>
        <family val="2"/>
        <scheme val="minor"/>
      </rPr>
      <t xml:space="preserve">Reunión del 26 de diciembre de 2022, donde se realizó seguimiento a los PIDAR a cargo de la Territorial, observando detalles en lo relacionado con el proyecto 806 de 2019.
</t>
    </r>
    <r>
      <rPr>
        <b/>
        <sz val="8"/>
        <rFont val="Calibri"/>
        <family val="2"/>
        <scheme val="minor"/>
      </rPr>
      <t xml:space="preserve">UTT 11: </t>
    </r>
    <r>
      <rPr>
        <sz val="8"/>
        <rFont val="Calibri"/>
        <family val="2"/>
        <scheme val="minor"/>
      </rPr>
      <t xml:space="preserve">De las </t>
    </r>
    <r>
      <rPr>
        <b/>
        <sz val="8"/>
        <rFont val="Calibri"/>
        <family val="2"/>
        <scheme val="minor"/>
      </rPr>
      <t>r</t>
    </r>
    <r>
      <rPr>
        <sz val="8"/>
        <rFont val="Calibri"/>
        <family val="2"/>
        <scheme val="minor"/>
      </rPr>
      <t xml:space="preserve">euniones del 13 de septiembre y 31 de octubre de 2022 y 3 de marzo de 2023, no se observó que en ninguna de estas se realizara seguimiento al PIDAR 257 de 2020 (aludido en el hallazgo y acción).
</t>
    </r>
    <r>
      <rPr>
        <b/>
        <sz val="8"/>
        <rFont val="Calibri"/>
        <family val="2"/>
        <scheme val="minor"/>
      </rPr>
      <t>UTT 12</t>
    </r>
    <r>
      <rPr>
        <sz val="8"/>
        <rFont val="Calibri"/>
        <family val="2"/>
        <scheme val="minor"/>
      </rPr>
      <t xml:space="preserve">: Se observó que en las reuniones del 11 de abril, 21 de junio, 24 de agosto y 26 de diciembre de 2022, se realizó seguimiento a los PIDAR a cargo de la UTT, dentro de los que se encuentra el proyecto 373 de 2020.
De lo anterior, se debe precisar que, si bien se observa que se ha realizado un seguimiento al estado de los proyectos objeto de auditoría por la CGR y mencionados en la acción, no se evidencia una periodicidad frente a este moniteo, como a su vez no se detallan compromisos para buscar agilizar la ejecución de los mismos. De otra parte, la acción indica </t>
    </r>
    <r>
      <rPr>
        <i/>
        <sz val="8"/>
        <rFont val="Calibri"/>
        <family val="2"/>
        <scheme val="minor"/>
      </rPr>
      <t>"</t>
    </r>
    <r>
      <rPr>
        <i/>
        <u/>
        <sz val="8"/>
        <rFont val="Calibri"/>
        <family val="2"/>
        <scheme val="minor"/>
      </rPr>
      <t xml:space="preserve">Realizar dos seguimientos al plan de acción por UTT, </t>
    </r>
    <r>
      <rPr>
        <i/>
        <sz val="8"/>
        <rFont val="Calibri"/>
        <family val="2"/>
        <scheme val="minor"/>
      </rPr>
      <t>por parte de los apoyos a la supervisión, supervisores, equipo técnico y UTT</t>
    </r>
    <r>
      <rPr>
        <sz val="8"/>
        <rFont val="Calibri"/>
        <family val="2"/>
        <scheme val="minor"/>
      </rPr>
      <t>", de lo cual, en primera medida se debe señalar que</t>
    </r>
    <r>
      <rPr>
        <u/>
        <sz val="8"/>
        <rFont val="Calibri"/>
        <family val="2"/>
        <scheme val="minor"/>
      </rPr>
      <t xml:space="preserve"> </t>
    </r>
    <r>
      <rPr>
        <b/>
        <sz val="8"/>
        <rFont val="Calibri"/>
        <family val="2"/>
        <scheme val="minor"/>
      </rPr>
      <t xml:space="preserve">no se ha evidencio el plan de acción por cada UTT o proyecto (acción anterior), lo cual dificulta estimar si se está realizando un seguimiento a dicho plan y por ende asignar porcentaje de avance a esta acción
</t>
    </r>
    <r>
      <rPr>
        <sz val="8"/>
        <rFont val="Calibri"/>
        <family val="2"/>
        <scheme val="minor"/>
      </rPr>
      <t xml:space="preserve">
Por lo anterior</t>
    </r>
    <r>
      <rPr>
        <b/>
        <sz val="8"/>
        <rFont val="Calibri"/>
        <family val="2"/>
        <scheme val="minor"/>
      </rPr>
      <t xml:space="preserve">, se sugiere revisar la viabilidad de este plan de mejoramiento, </t>
    </r>
    <r>
      <rPr>
        <sz val="8"/>
        <rFont val="Calibri"/>
        <family val="2"/>
        <scheme val="minor"/>
      </rPr>
      <t xml:space="preserve">y en caso de considerarlo, reformular el mismo buscando que estos proyectos sean priorizados en lo que resta de su ejecución. La presente acción se encuentra </t>
    </r>
    <r>
      <rPr>
        <b/>
        <u/>
        <sz val="8"/>
        <rFont val="Calibri"/>
        <family val="2"/>
        <scheme val="minor"/>
      </rPr>
      <t>VENCIDA.</t>
    </r>
  </si>
  <si>
    <r>
      <t xml:space="preserve">La Oficina de Control Interno observó que se llevó a cabo capacitación a la UTT N° 2, en lo que respecta a la metodología para la Estructuración de PIDAR. Si bien se dispuso como meta una (1) capacitación, la acción señalaba que </t>
    </r>
    <r>
      <rPr>
        <b/>
        <sz val="8"/>
        <rFont val="Calibri"/>
        <family val="2"/>
        <scheme val="minor"/>
      </rPr>
      <t>esta debería esta dirigida a todas las UTTs, por lo cual, la acción se cumplió parcialmente, por lo que se deberá priorizar la capacitación a las demás territoriales.</t>
    </r>
  </si>
  <si>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</si>
  <si>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</si>
  <si>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r>
      <t>La Oficina de Control Interno observó:
que el 6 de octubre de 2023 se expidió el decreto 1623, el cual, en su Artículo 7, señala</t>
    </r>
    <r>
      <rPr>
        <i/>
        <sz val="8"/>
        <rFont val="Calibri"/>
        <family val="2"/>
        <scheme val="minor"/>
      </rPr>
      <t xml:space="preserve"> “Adiciónese el Título a la 14 del Libro 2 Decreto 1071 de 2015, Decreto Único Reglamentario del Sector Administrativo Agropecuario, Pesquero y de Desarrollo Rural, el cual quedará así: TITULO 24 PROYECTOS PRODUCTIVOS SOSTENIBLES(...)",</t>
    </r>
    <r>
      <rPr>
        <sz val="8"/>
        <rFont val="Calibri"/>
        <family val="2"/>
        <scheme val="minor"/>
      </rPr>
      <t xml:space="preserve"> de esta manera se reglamentó el artículo articulo 23 del decreto ley 902 de 2017.
Adicionalmente, la ADR adelantó el borrador del documento "ACAPITE DE REGLAMENTO PARA FORMULACIÓN, ESTRUCTURACIÓN, APROBACIÓN Y EJECUCIÓN DE LOS PROYECTOS INTEGRALES DE DESARROLLO AGROPECUARIO Y RURAL EN SU TIPOLOGÍA “PROYECTOS PRODUCTIVOS SOSTENIBLES” EN MODALIDAD INDIVIDUAL Y COMUNITARIA", el cual data de septiembre de 2023, que de acuerdo con lo informado por el área responsable, este será discutido en la vigencia 2024.
Dado lo anterior, la OCI considera que, si bien no se aportó los listados de asistencia de articulación, se logró el objetivo final relacionado con la reglamentación del artículo 23 del Decreto Ley 902 de 2017, sobre lo cual la ADR ha avanzado con la estructuración del acápite a incluir en el reglamento interno de PIDAR, para su implementación.
Dado lo anterior, se considera la acción se cumplió, no obstante, y de acuerdo con lo señalado en el hallazgo, </t>
    </r>
    <r>
      <rPr>
        <b/>
        <sz val="8"/>
        <rFont val="Calibri"/>
        <family val="2"/>
        <scheme val="minor"/>
      </rPr>
      <t>se considera interiorice y adopte dicha reglamentación en su documentación interna para iniciar con su implementación</t>
    </r>
    <r>
      <rPr>
        <sz val="8"/>
        <rFont val="Calibri"/>
        <family val="2"/>
        <scheme val="minor"/>
      </rPr>
      <t>. De esta manera se considera pertinente continuar con el seguimiento hasta lograr contar con el reglamento PIDAR ajustado a lo expresado en el Decreto 1623 de 2023.</t>
    </r>
  </si>
  <si>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t>
    </r>
  </si>
  <si>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</si>
  <si>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sumado a que en la vigencia 2024 se han adelantado capacitaciones a las UTTs frente a los modelos de ejecución de los PIDAR.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</si>
  <si>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</si>
  <si>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</si>
  <si>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r>
      <t>La Oficina de Control Interno evidenció que se comunicó a toda la Entidad, a través de correo electrónico, sobre la actualización del formato F-EFP-035 "verificación jurídica de organizaciones, beneficiarios y  predios", en su versión 2.</t>
    </r>
    <r>
      <rPr>
        <b/>
        <sz val="8"/>
        <rFont val="Calibri"/>
        <family val="2"/>
        <scheme val="minor"/>
      </rPr>
      <t xml:space="preserve">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t>
    </r>
  </si>
  <si>
    <t>La Vicepresidencia de Integración Productiva informó que "El 30 de octubre del 2023, se realizo una reunión para exponer los alcances y las visitas que se realizarían en el cronograma estipulado en este hallazgo, se adjunta el cronograma y el acta de reunión como soporte".
En junio 2024, se informó que "e anexa acta de reunión, comité técnico de gestión local y comité técnico del convenio 518 del 2017 en dónde se adopta el ajuste y el nuevo cronograma del proyecto conforme al plan de mejoramiento y el estado actual del proyecto (Bullet)", sin embargo no se obtuvo evidencia de dichos documentos.</t>
  </si>
  <si>
    <r>
      <t>La Oficina de Control Interno obtuvo evidencia de archivo formato excel denominado "3. Cronograma ajuste 2 CGR UTT 1 (15122023)", el cual corresponde al formato F-IMP-006 "Seguimiento a la Implementación", del cual no es claro si fue objeto de aval por la instancia competente.
De otra parte, se aportó acta de reunión del 30 de octubre de 2023, cuyo objetivo fue "Exponer el alcance de las actividades que se proyectan realizar para el cierre del PIDAR".
Al respecto, es preciso señalar que si bien se cumple la meta</t>
    </r>
    <r>
      <rPr>
        <b/>
        <sz val="8"/>
        <rFont val="Calibri"/>
        <family val="2"/>
        <scheme val="minor"/>
      </rPr>
      <t>, el cronograma aportado no es claro frente a los avances existentes respecto a cada actividad allí contemplada, aunado que frente a las entregas derivadas del PIDAR (situación que originó el hallazgo), ni el acta ni el cronograma menciona gestiones o avances.</t>
    </r>
    <r>
      <rPr>
        <sz val="8"/>
        <rFont val="Calibri"/>
        <family val="2"/>
        <scheme val="minor"/>
      </rPr>
      <t xml:space="preserve">
Por lo anterior se considera se debe continuar con el hallazgo hasta tanto se evidencien los correctivos frente a lo observado por la CGR.</t>
    </r>
  </si>
  <si>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t>
    </r>
  </si>
  <si>
    <r>
      <t>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reporte sustraído de aplicativo Microsoft Teams, que indica la misma se realizó el 20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se deberá validar la apropiación de las funciones de la supervisión a través de actuaciones adicionales, puesto que</t>
    </r>
    <r>
      <rPr>
        <b/>
        <sz val="8"/>
        <rFont val="Calibri"/>
        <family val="2"/>
        <scheme val="minor"/>
      </rPr>
      <t xml:space="preserve"> se considera una capacitación no es suficiente para mitigar los hechos que originan el hallazgo, aunado a que en esta no participa la totalidad de funcionarios que deberían estar presentes, </t>
    </r>
    <r>
      <rPr>
        <sz val="8"/>
        <rFont val="Calibri"/>
        <family val="2"/>
        <scheme val="minor"/>
      </rPr>
      <t>y teniendo en cuenta que esta causa ha sido reiterativa tanto en auditorías del Ente de Control como auditorías de la Oficina de Control interno, por lo que es sugerible instar a las UTTs a implementar controles que propendan por tener claras y presentes los roles a cumplir en el marjo de la ejecución de proyectos.</t>
    </r>
    <r>
      <rPr>
        <b/>
        <sz val="8"/>
        <rFont val="Calibri"/>
        <family val="2"/>
        <scheme val="minor"/>
      </rPr>
      <t xml:space="preserve">
Por lo expuesto, la Oficina de Control Interno considera la acción es INEFECTIVA y no es viable el cierre del hallazgo a partir de lo ejecutado.</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</si>
  <si>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ocnsidera, se debe continuar con el seguimiento hasta tanto se de cumplimiento total al mismo, de lo cual se insta a realizar una especificación de:
</t>
    </r>
    <r>
      <rPr>
        <b/>
        <sz val="8"/>
        <rFont val="Calibri"/>
        <family val="2"/>
        <scheme val="minor"/>
      </rPr>
      <t>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t>
    </r>
  </si>
  <si>
    <r>
      <t xml:space="preserve">La Oficina de Control Interno obtuvo como evidencia el Acta N° 39 del Comité Técnico de Gestión Local del PIDAr 209 de 2018, cuyo objetivo fue "Socialización del proceso de adjudicación y fechas para la entrega de activos productivos pendientes de entrega del PIDAR 209/2018 proyecto piscícola con tecnología Biofloc, a ejecutarse bajo modelo de ejecución directa (UNODC), y ajuste del  cronograma de actividades".
En dicha acta, en el numeral 6. "AJUSTE AL CRONOGRAMA DE ACTIVIDADES DEL PIDAR", se aprobó el cronograma de actividades propuesto para finalizar el proyecto, el cual se entiende hasta mayo de 2024.
Al respecto, la Oficina de Control Interno concluye lo siguiente:
</t>
    </r>
    <r>
      <rPr>
        <b/>
        <sz val="8"/>
        <rFont val="Calibri"/>
        <family val="2"/>
        <scheme val="minor"/>
      </rPr>
      <t>Se deberá validar que en los próximos comités se realice seguimiento al cronograma aprobado en la sesión previamente citada y validar compromisos sobre posibles incumplimientos o en su defecto, y teniendo en cuenta que en soporte aportado donde se detalla los avances que se tienen a junio 2024 frente a la ejecución del PIDAR, el cual señala se tiene un avance técnico del 75% y financiero del 95%, estimando fecha de finalización del proyecto en AGOSTO 2024, se esperaría obtener soporte de su cierre, con el sustento de la entrega de todo lo estimado dentro del proyecto.</t>
    </r>
    <r>
      <rPr>
        <sz val="8"/>
        <rFont val="Calibri"/>
        <family val="2"/>
        <scheme val="minor"/>
      </rPr>
      <t xml:space="preserve">
De otra parte, se observó que la actividad quedó generalizada, considerando esto como un control oportuno a fin de que se implemente en los demás proyectos en busca de evitar reiteración de estos hechos</t>
    </r>
    <r>
      <rPr>
        <b/>
        <sz val="8"/>
        <rFont val="Calibri"/>
        <family val="2"/>
        <scheme val="minor"/>
      </rPr>
      <t>, por lo cual sería conveniente la aplicación del seguimiento al POI en todos los PIDAR, a partir de lo cual se podrá corroborar la efectividad.</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</si>
  <si>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Dado lo anterior, la OCI considera la acción propuesta y ejecuta es INEFECTIVA y no propende por evidenciar corrección o subsanación de los heschos expuestos en el hallazgo-</t>
    </r>
  </si>
  <si>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t>
    </r>
  </si>
  <si>
    <t>Falencias en la supervisión, seguimiento y verificación por parte de la ADR, de la adecuada evaluación integral, selección y contratación de los servicios profesionales para la ejecución del proyecto</t>
  </si>
  <si>
    <t>La Vicepresidencia de Integración Productiva a diciembre 2023 informó que "Se aporta avance del plan de mejoramiento sobre el CTGL adelantado".
En junio 2024, se informó que se allegaba circular de VGC de lineamientos para los procesos contractuales junto con los terminos de referencia tipo que buscan fortalecen y mejorar las caracteristicas requeridas en los proceso de contratación en la implementación PIDAR.</t>
  </si>
  <si>
    <r>
      <t xml:space="preserve">La Oficina de Control Interno obtuvo evidencia de:
Acta N° 19 del 19 de septiembre de 2023, del CTGL N° 18 PIDAR 316 - 2020, cuyo obtuvo fue "Comité Técnico de Gestión Local - CTGL – para realizar seguimiento a la ejecución, del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N° 20 del 15 de diciembre de 2023, del CTGL N° 19 PIDAR 316 - 2020 "Comité Técnico de Gestión Local - CTGL – para realizar seguimiento al plan de mejoramiento proyectado para la Contraloría General de la Republica, enmarcado en los hallazgos 8 y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Memorando del 12 de diciembre de 2023 de asunto "Reiteración para la ejecución del PIDAR 316".
Se aportó circular 042 de 2024 de asunto "Lineamientos para la participación del delegado de la Vicepresidencia de Gestión 
Contractual en los Comités Técnicos de Gestión Local para los Proyectos cofinanciados a través del  modelo de Ejecución Directa", dentro de la cualse pone a consideración las disposiciones para la elaboración de términos de referencia, citación a CTGL y se aporta una matriz de evaluación técnica, financiera y jurídica de ofertas, para facilitar la evaluación de propuestas.
Al respecto, en primera medida </t>
    </r>
    <r>
      <rPr>
        <b/>
        <sz val="8"/>
        <rFont val="Calibri"/>
        <family val="2"/>
        <scheme val="minor"/>
      </rPr>
      <t>se considera que los soportes aportados no se alinean con la acción de mejoramiento</t>
    </r>
    <r>
      <rPr>
        <sz val="8"/>
        <rFont val="Calibri"/>
        <family val="2"/>
        <scheme val="minor"/>
      </rPr>
      <t xml:space="preserve">, respecto a </t>
    </r>
    <r>
      <rPr>
        <i/>
        <sz val="8"/>
        <rFont val="Calibri"/>
        <family val="2"/>
        <scheme val="minor"/>
      </rPr>
      <t>"Aplicar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t>
    </r>
    <r>
      <rPr>
        <sz val="8"/>
        <rFont val="Calibri"/>
        <family val="2"/>
        <scheme val="minor"/>
      </rPr>
      <t xml:space="preserve">", puesto que, si bien en el acta 20  se habla sobre las dificultades en el personal contratado para la prestación del servicio de Asistencia Técnica,  en las actas aportadas no se señala se haya aplicado la herramienta mencionada y la circular emite lineamientos de mejora en procesos de contratación.
Dado lo anterior, no se considera se hay cumplido con la acción de mejoramiento, por lo que se deberá validar la aplicabilidad y viabilidad de la misma frente al hallazgo expuesto, o si la misma se busca hacer extensiva a los demás proyectos en procura de prevenir la reiteración de estos hechos. </t>
    </r>
    <r>
      <rPr>
        <b/>
        <sz val="8"/>
        <rFont val="Calibri"/>
        <family val="2"/>
        <scheme val="minor"/>
      </rPr>
      <t>En virtud de ello, se sugiere priorizar el análisis y gestiones relacionadas con este hallazgo, el cual se encuentra vencido.</t>
    </r>
  </si>
  <si>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t>
    </r>
  </si>
  <si>
    <t>La Vicepresidencia de Integración Productiva a diciembre de 2023 informó que "Se elaboró el cronograma y se adjunta con sus soportes".
En junio 2024, suministró "actas de comités técnicos gestión local de 2024 y visitas de seguimiento".</t>
  </si>
  <si>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t>
    </r>
  </si>
  <si>
    <r>
      <t xml:space="preserve">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Agropecuario y Rural", reporte sustraído de aplicativo Microsoft Teams, que indica la misma se realizó el 21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t>
    </r>
    <r>
      <rPr>
        <b/>
        <sz val="8"/>
        <rFont val="Calibri"/>
        <family val="2"/>
        <scheme val="minor"/>
      </rPr>
      <t>se deberá validar la apropiación de las funciones de la supervisión a través de actuaciones adicionales, puesto que se considera una capacitación no es suficiente para mitigar los hechos que originan el hallazgo,  teniendo en cuenta que esta causa ha sido reiterativa tanto en auditorías del Ente de Control como auditorías de la Oficina de Control interno</t>
    </r>
    <r>
      <rPr>
        <sz val="8"/>
        <rFont val="Calibri"/>
        <family val="2"/>
        <scheme val="minor"/>
      </rPr>
      <t>, por lo que es sugerible instar a las UTTs a implementar controles que propendan por tener claras y presentes los roles a cumplir en la ejecución de proyectos.</t>
    </r>
  </si>
  <si>
    <t>La Vicepresidencia de Integración Productiva informó que se allegaban "actas de reunión  y avance en el acta de liquidación del contrato de adecuación de la bodega".</t>
  </si>
  <si>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La fecha de terminación de la presente acción fue ampliada de acuerdo con solicitud del área responsable, aprobada por el Comité de Coordinación del Sistema de Control Interno en sesión 06-2023.</t>
    </r>
  </si>
  <si>
    <t>La Vicepresidencia de Integración Productiva aportó memorando 20243510045393 del 28 de mayo de 2024, de asunto "Segundo Informe Plan de Mejoramiento Hallazgos No. 14 y 15 PIDAR 341 de 2020", con sus diferentes soportes.</t>
  </si>
  <si>
    <r>
      <t xml:space="preserve">Validados los soportes suministrados, se evidenció que en el memorando 20243510045393, se hace recuento de las gestiones emprendidas para la liquidación de los contratos mencionados en los hallazgo 14 y 15 del informe 978. Frente al presente contrato se informó que:
</t>
    </r>
    <r>
      <rPr>
        <i/>
        <sz val="8"/>
        <rFont val="Calibri"/>
        <family val="2"/>
        <scheme val="minor"/>
      </rPr>
      <t xml:space="preserve">"Con relación al contrato de suministro No. 001 del 6/09/2021 – NAXOS LOGISTICS S.A.S., se generaron los espacios y requerimiento para llevar a cabo la liquidación bilateral del contrato, entre el Representante Legal de NAXOS LOGISTICS ING S.A.S. y el Representante Legal del Resguardo, sin resultado".
</t>
    </r>
    <r>
      <rPr>
        <sz val="8"/>
        <rFont val="Calibri"/>
        <family val="2"/>
        <scheme val="minor"/>
      </rPr>
      <t xml:space="preserve">
Dado lo expuesto, se considera se incumplió la presente acción, por lo que se deberá validar la pertinencia de la misma o identificar alternativa que permita corregir o subsanar lo dispuesto en el hallazgo.
</t>
    </r>
    <r>
      <rPr>
        <b/>
        <sz val="8"/>
        <rFont val="Calibri"/>
        <family val="2"/>
        <scheme val="minor"/>
      </rPr>
      <t>Nota</t>
    </r>
    <r>
      <rPr>
        <sz val="8"/>
        <rFont val="Calibri"/>
        <family val="2"/>
        <scheme val="minor"/>
      </rPr>
      <t>: La fecha de terminación de la presente acción fue ampliada de acuerdo con solicitud del área responsable, aprobada por el Comité de Coordinación del Sistema de Control Interno en sesión 06-2023.</t>
    </r>
  </si>
  <si>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 o se efectividad, por lo que se hace necesario documentar y detallar las evidencias a entregar para facilitar su comprensión.
Dado lo anterior, se deberá continuar con el seguimiento a la presente acción.</t>
    </r>
  </si>
  <si>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</si>
  <si>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</si>
  <si>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Debilidades en los procesos de planeación a cargo de la Agencia de Desarrollo Rural - ADR al no tener en cuenta quien ejercería el mantenimiento técnico necesario de los pozos profundos una vez construidos y entregados a la comunidad</t>
  </si>
  <si>
    <t xml:space="preserve">La Vicepresidencia de Integración Productiva allegó los siguientes  tres (3) documentos:
Archivo word denominado "Avances en la formulación del PIDAR que da cumplimiento a la sentencia T-302", con un resumen de lo avances en el cumplimiento a lo establecido en la sentencia T-302.
Archivo excel denominado "Cuadro Resumen Pozos a Intervenir Sentencia T-302 / La Guajira" y archivo excel denominado "Propuesta técnica para forrajes".
</t>
  </si>
  <si>
    <t>Analizados los soportes paortados, no se evidencia que estos cumplan lo requerido en la unidad de medida y en la acción, en cuanto a obtener esolución de cofinanciación de proyecto PIDAR suscrita en el marco de la sentencia T-302 de 2017 que en su etapa de estructuración se realice la inclusión de un componente técnico productivo.
Por lo anterior la presente acción se encuentra VENCIDA, por lo que se deberá priorizar su ejecución o determinar alternativas para subsanar lo expuesto en el hallazgo.</t>
  </si>
  <si>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</si>
  <si>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</si>
  <si>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</si>
  <si>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</si>
  <si>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</si>
  <si>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La Unidad Técnica Territorial N° 5 - Medellín, aportó como evidencia documento de asunto "Informe Avances convenio 1162 del 2021", el cual refleja los avances obtenidos en la recopilación de evidencias de la ejecución del convenio 1162 del 2021.</t>
  </si>
  <si>
    <r>
      <t xml:space="preserve">Analizado el documento aportado para el cumplimiento de la acción, se evidenció que el mismo contempla los avances técnicos, financieros y administrativos frente a cada uno de los municipios que se encontraban inmersos dentro del convenio 1162 de 20211, así como las gestiones emprendidas para soportar la completa ejecución de lo contratado, suministrando los soportes que se tienen frente a cada municipio.
Al respecto, la OCI considera se dio cumpliento a la meta propuesta, no obstante, el cierre del hallazgo se verá supeditado ante el adecuado cierre del convenio, que certifique se cuenta con las evidencias del cumplimiento de obligaciones contractuales.
</t>
    </r>
    <r>
      <rPr>
        <b/>
        <sz val="8"/>
        <rFont val="Calibri"/>
        <family val="2"/>
        <scheme val="minor"/>
      </rPr>
      <t>Se sugiere que en próximos informes se detalle las obligaciones frente a cada municipio y su estado, a fin de facilitar entender el avance obtenido frente a cada uno de ellos.</t>
    </r>
    <r>
      <rPr>
        <sz val="8"/>
        <rFont val="Calibri"/>
        <family val="2"/>
        <scheme val="minor"/>
      </rPr>
      <t xml:space="preserve">
</t>
    </r>
    <r>
      <rPr>
        <b/>
        <sz val="8"/>
        <rFont val="Calibri"/>
        <family val="2"/>
        <scheme val="minor"/>
      </rPr>
      <t>Nota</t>
    </r>
    <r>
      <rPr>
        <sz val="8"/>
        <rFont val="Calibri"/>
        <family val="2"/>
        <scheme val="minor"/>
      </rPr>
      <t>: El presente plan de mejoramiento fue modificado por la Entidad y aprobada en sesión 06-2023 del Comité de Coordinación del Sistema de Control Interno.</t>
    </r>
  </si>
  <si>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</si>
  <si>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</si>
  <si>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Para determinar el cierre del hallazgo, se validará en el próximo seguimiento que la Entidad haya acatado los lineamientos para el adecuado y oportuno reporte de los compromisos adquiridos en el punto 1 del acuerdo de paz.</t>
    </r>
  </si>
  <si>
    <t>VIGENTES LUEGO DEL SEGUIMIENTO</t>
  </si>
  <si>
    <t>RESUMEN CIERRE</t>
  </si>
  <si>
    <t>RESUMEN PLAN DE MEJORAMIENTO A junio 2024</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</si>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</sst>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164" formatCode="yyyy/mm/dd"/>
  </numFmts>
  <fonts count="29"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s>
  <fills count="9">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181">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4"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0" fontId="11" fillId="0" borderId="1" xfId="0" applyFont="1" applyBorder="1" applyAlignment="1">
      <alignment horizontal="left"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14" fontId="5" fillId="0" borderId="1"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0" fontId="5" fillId="0" borderId="1" xfId="0" applyFont="1" applyBorder="1" applyAlignment="1">
      <alignment horizontal="left" vertical="center" wrapText="1"/>
    </xf>
    <xf numFmtId="9" fontId="10" fillId="0" borderId="0" xfId="1" applyFont="1"/>
    <xf numFmtId="0" fontId="18" fillId="0" borderId="1" xfId="0" applyFont="1" applyBorder="1" applyAlignment="1">
      <alignment horizontal="center" vertic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9" fontId="5" fillId="0" borderId="1" xfId="1" applyFont="1" applyFill="1" applyBorder="1" applyAlignment="1">
      <alignment horizontal="center" vertical="center"/>
    </xf>
    <xf numFmtId="9" fontId="5" fillId="0" borderId="1" xfId="1" applyFont="1" applyFill="1" applyBorder="1" applyAlignment="1">
      <alignment horizontal="center" vertical="center" wrapText="1"/>
    </xf>
    <xf numFmtId="9" fontId="5" fillId="0" borderId="1" xfId="0" applyNumberFormat="1" applyFont="1" applyBorder="1" applyAlignment="1">
      <alignment horizontal="center" vertical="center"/>
    </xf>
    <xf numFmtId="9" fontId="5" fillId="0" borderId="1" xfId="0" applyNumberFormat="1"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2" xfId="0" applyFont="1" applyBorder="1" applyAlignment="1">
      <alignment horizontal="justify" vertical="top" wrapText="1"/>
    </xf>
    <xf numFmtId="0" fontId="5" fillId="0" borderId="3" xfId="0" applyFont="1" applyBorder="1" applyAlignment="1">
      <alignment horizontal="justify" vertical="top" wrapText="1"/>
    </xf>
    <xf numFmtId="0" fontId="5" fillId="0" borderId="5" xfId="0" applyFont="1" applyBorder="1" applyAlignment="1">
      <alignment horizontal="justify" vertical="top" wrapText="1"/>
    </xf>
    <xf numFmtId="9" fontId="5" fillId="0" borderId="2" xfId="0" applyNumberFormat="1" applyFont="1" applyBorder="1" applyAlignment="1">
      <alignment horizontal="center" vertical="center"/>
    </xf>
    <xf numFmtId="9" fontId="5" fillId="0" borderId="5"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9" fontId="5" fillId="0" borderId="2" xfId="1" applyFont="1" applyFill="1" applyBorder="1" applyAlignment="1">
      <alignment horizontal="center" vertical="center"/>
    </xf>
    <xf numFmtId="9" fontId="5" fillId="0" borderId="5"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9" fontId="5" fillId="4" borderId="1" xfId="1" applyFont="1" applyFill="1" applyBorder="1" applyAlignment="1">
      <alignment horizontal="center" vertical="center"/>
    </xf>
    <xf numFmtId="0" fontId="5" fillId="0" borderId="1" xfId="0" applyFont="1" applyBorder="1" applyAlignment="1">
      <alignment horizontal="justify" vertical="center" wrapText="1"/>
    </xf>
    <xf numFmtId="0" fontId="9" fillId="0" borderId="6" xfId="0" applyFont="1" applyBorder="1" applyAlignment="1">
      <alignment horizontal="left" vertical="center"/>
    </xf>
    <xf numFmtId="0" fontId="5" fillId="0" borderId="5" xfId="0" applyFont="1" applyBorder="1" applyAlignment="1">
      <alignment horizontal="justify"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0" fontId="5" fillId="0" borderId="5" xfId="0" applyFont="1" applyBorder="1" applyAlignment="1">
      <alignment horizontal="center" vertical="center"/>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9" fontId="5" fillId="3" borderId="1" xfId="0" applyNumberFormat="1" applyFont="1" applyFill="1" applyBorder="1" applyAlignment="1">
      <alignment horizontal="center" vertical="center"/>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cellXfs>
  <cellStyles count="8">
    <cellStyle name="Moneda [0] 2" xfId="2"/>
    <cellStyle name="Normal" xfId="0" builtinId="0"/>
    <cellStyle name="Normal 2" xfId="3"/>
    <cellStyle name="Normal 3" xfId="4"/>
    <cellStyle name="Normal 4" xfId="5"/>
    <cellStyle name="Normal 5" xfId="6"/>
    <cellStyle name="Normal 6"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election activeCell="J26" sqref="J26"/>
    </sheetView>
  </sheetViews>
  <sheetFormatPr baseColWidth="10" defaultColWidth="11.42578125" defaultRowHeight="15" x14ac:dyDescent="0.25"/>
  <cols>
    <col min="1" max="1" width="39.42578125" customWidth="1"/>
    <col min="2" max="2" width="22.5703125" customWidth="1"/>
    <col min="3" max="3" width="23.28515625" customWidth="1"/>
    <col min="4" max="4" width="23.28515625" hidden="1" customWidth="1"/>
    <col min="5" max="5" width="15.7109375" customWidth="1"/>
    <col min="6" max="6" width="15.28515625" customWidth="1"/>
    <col min="7" max="7" width="14.7109375" customWidth="1"/>
    <col min="8" max="8" width="14.140625" customWidth="1"/>
    <col min="9" max="9" width="14" customWidth="1"/>
    <col min="10" max="10" width="15.42578125" customWidth="1"/>
  </cols>
  <sheetData>
    <row r="1" spans="1:10" ht="40.5" customHeight="1" x14ac:dyDescent="0.25">
      <c r="A1" s="109" t="s">
        <v>2925</v>
      </c>
      <c r="B1" s="109"/>
      <c r="C1" s="109"/>
      <c r="D1" s="109"/>
      <c r="E1" s="110" t="s">
        <v>2658</v>
      </c>
      <c r="F1" s="110"/>
      <c r="G1" s="111" t="s">
        <v>2924</v>
      </c>
      <c r="H1" s="111"/>
      <c r="I1" s="111" t="s">
        <v>2923</v>
      </c>
      <c r="J1" s="111"/>
    </row>
    <row r="2" spans="1:10" ht="25.5" x14ac:dyDescent="0.25">
      <c r="A2" s="91" t="s">
        <v>0</v>
      </c>
      <c r="B2" s="91" t="s">
        <v>1</v>
      </c>
      <c r="C2" s="91" t="s">
        <v>2</v>
      </c>
      <c r="D2" s="91" t="s">
        <v>2498</v>
      </c>
      <c r="E2" s="92" t="s">
        <v>2492</v>
      </c>
      <c r="F2" s="92" t="s">
        <v>2493</v>
      </c>
      <c r="G2" s="85" t="s">
        <v>2492</v>
      </c>
      <c r="H2" s="85" t="s">
        <v>2493</v>
      </c>
      <c r="I2" s="85" t="s">
        <v>2492</v>
      </c>
      <c r="J2" s="85" t="s">
        <v>2493</v>
      </c>
    </row>
    <row r="3" spans="1:10" x14ac:dyDescent="0.25">
      <c r="A3" s="93" t="s">
        <v>2490</v>
      </c>
      <c r="B3" s="87">
        <v>2016</v>
      </c>
      <c r="C3" s="86">
        <v>2015</v>
      </c>
      <c r="D3" s="88">
        <v>38</v>
      </c>
      <c r="E3" s="86">
        <v>1</v>
      </c>
      <c r="F3" s="86">
        <v>3</v>
      </c>
      <c r="G3" s="94">
        <f t="shared" ref="G3:G25" si="0">+E3-I3</f>
        <v>0</v>
      </c>
      <c r="H3" s="94">
        <f t="shared" ref="H3:H25" si="1">+F3-J3</f>
        <v>0</v>
      </c>
      <c r="I3" s="94">
        <v>1</v>
      </c>
      <c r="J3" s="94">
        <v>3</v>
      </c>
    </row>
    <row r="4" spans="1:10" x14ac:dyDescent="0.25">
      <c r="A4" s="93" t="s">
        <v>2491</v>
      </c>
      <c r="B4" s="87">
        <v>2017</v>
      </c>
      <c r="C4" s="86">
        <v>2016</v>
      </c>
      <c r="D4" s="88">
        <v>43</v>
      </c>
      <c r="E4" s="86">
        <v>1</v>
      </c>
      <c r="F4" s="86">
        <v>2</v>
      </c>
      <c r="G4" s="94">
        <f t="shared" si="0"/>
        <v>1</v>
      </c>
      <c r="H4" s="94">
        <f t="shared" si="1"/>
        <v>2</v>
      </c>
      <c r="I4" s="86">
        <v>0</v>
      </c>
      <c r="J4" s="86">
        <v>0</v>
      </c>
    </row>
    <row r="5" spans="1:10" hidden="1" x14ac:dyDescent="0.25">
      <c r="A5" s="93" t="s">
        <v>3</v>
      </c>
      <c r="B5" s="86">
        <v>2017</v>
      </c>
      <c r="C5" s="86">
        <v>2016</v>
      </c>
      <c r="D5" s="89">
        <v>4</v>
      </c>
      <c r="E5" s="87">
        <v>0</v>
      </c>
      <c r="F5" s="87">
        <v>0</v>
      </c>
      <c r="G5" s="94">
        <f t="shared" si="0"/>
        <v>0</v>
      </c>
      <c r="H5" s="94">
        <f t="shared" si="1"/>
        <v>0</v>
      </c>
      <c r="I5" s="94"/>
      <c r="J5" s="94"/>
    </row>
    <row r="6" spans="1:10" x14ac:dyDescent="0.25">
      <c r="A6" s="93" t="s">
        <v>98</v>
      </c>
      <c r="B6" s="87">
        <v>2017</v>
      </c>
      <c r="C6" s="86">
        <v>2016</v>
      </c>
      <c r="D6" s="89">
        <v>12</v>
      </c>
      <c r="E6" s="87">
        <v>1</v>
      </c>
      <c r="F6" s="87">
        <v>3</v>
      </c>
      <c r="G6" s="94">
        <f t="shared" si="0"/>
        <v>0</v>
      </c>
      <c r="H6" s="94">
        <f t="shared" si="1"/>
        <v>0</v>
      </c>
      <c r="I6" s="87">
        <v>1</v>
      </c>
      <c r="J6" s="87">
        <v>3</v>
      </c>
    </row>
    <row r="7" spans="1:10" x14ac:dyDescent="0.25">
      <c r="A7" s="93" t="s">
        <v>115</v>
      </c>
      <c r="B7" s="87">
        <v>2018</v>
      </c>
      <c r="C7" s="86">
        <v>2017</v>
      </c>
      <c r="D7" s="89">
        <v>11</v>
      </c>
      <c r="E7" s="87">
        <v>2</v>
      </c>
      <c r="F7" s="87">
        <v>10</v>
      </c>
      <c r="G7" s="94">
        <f t="shared" si="0"/>
        <v>1</v>
      </c>
      <c r="H7" s="94">
        <f t="shared" si="1"/>
        <v>8</v>
      </c>
      <c r="I7" s="94">
        <v>1</v>
      </c>
      <c r="J7" s="94">
        <v>2</v>
      </c>
    </row>
    <row r="8" spans="1:10" x14ac:dyDescent="0.25">
      <c r="A8" s="93" t="s">
        <v>168</v>
      </c>
      <c r="B8" s="87">
        <v>2018</v>
      </c>
      <c r="C8" s="86" t="s">
        <v>7</v>
      </c>
      <c r="D8" s="89">
        <v>3</v>
      </c>
      <c r="E8" s="87">
        <v>1</v>
      </c>
      <c r="F8" s="87">
        <v>2</v>
      </c>
      <c r="G8" s="94">
        <f t="shared" si="0"/>
        <v>0</v>
      </c>
      <c r="H8" s="94">
        <f t="shared" si="1"/>
        <v>0</v>
      </c>
      <c r="I8" s="94">
        <v>1</v>
      </c>
      <c r="J8" s="94">
        <v>2</v>
      </c>
    </row>
    <row r="9" spans="1:10" x14ac:dyDescent="0.25">
      <c r="A9" s="93" t="s">
        <v>180</v>
      </c>
      <c r="B9" s="87">
        <v>2019</v>
      </c>
      <c r="C9" s="86">
        <v>2018</v>
      </c>
      <c r="D9" s="89">
        <v>44</v>
      </c>
      <c r="E9" s="87">
        <v>9</v>
      </c>
      <c r="F9" s="87">
        <v>30</v>
      </c>
      <c r="G9" s="94">
        <f t="shared" si="0"/>
        <v>3</v>
      </c>
      <c r="H9" s="94">
        <f t="shared" si="1"/>
        <v>8</v>
      </c>
      <c r="I9" s="94">
        <v>6</v>
      </c>
      <c r="J9" s="94">
        <v>22</v>
      </c>
    </row>
    <row r="10" spans="1:10" x14ac:dyDescent="0.25">
      <c r="A10" s="93" t="s">
        <v>316</v>
      </c>
      <c r="B10" s="87">
        <v>2019</v>
      </c>
      <c r="C10" s="86" t="s">
        <v>10</v>
      </c>
      <c r="D10" s="89">
        <v>10</v>
      </c>
      <c r="E10" s="87">
        <v>3</v>
      </c>
      <c r="F10" s="87">
        <v>8</v>
      </c>
      <c r="G10" s="94">
        <f t="shared" si="0"/>
        <v>1</v>
      </c>
      <c r="H10" s="94">
        <f t="shared" si="1"/>
        <v>2</v>
      </c>
      <c r="I10" s="94">
        <v>2</v>
      </c>
      <c r="J10" s="94">
        <v>6</v>
      </c>
    </row>
    <row r="11" spans="1:10" hidden="1" x14ac:dyDescent="0.25">
      <c r="A11" s="90" t="s">
        <v>11</v>
      </c>
      <c r="B11" s="87">
        <v>2019</v>
      </c>
      <c r="C11" s="86" t="s">
        <v>12</v>
      </c>
      <c r="D11" s="89">
        <v>9</v>
      </c>
      <c r="E11" s="87">
        <v>0</v>
      </c>
      <c r="F11" s="87">
        <v>0</v>
      </c>
      <c r="G11" s="94">
        <f t="shared" si="0"/>
        <v>0</v>
      </c>
      <c r="H11" s="94">
        <f t="shared" si="1"/>
        <v>0</v>
      </c>
      <c r="I11" s="94"/>
      <c r="J11" s="94"/>
    </row>
    <row r="12" spans="1:10" x14ac:dyDescent="0.25">
      <c r="A12" s="93" t="s">
        <v>386</v>
      </c>
      <c r="B12" s="87">
        <v>2020</v>
      </c>
      <c r="C12" s="86" t="s">
        <v>13</v>
      </c>
      <c r="D12" s="89">
        <v>9</v>
      </c>
      <c r="E12" s="87">
        <v>7</v>
      </c>
      <c r="F12" s="87">
        <v>15</v>
      </c>
      <c r="G12" s="94">
        <f t="shared" si="0"/>
        <v>1</v>
      </c>
      <c r="H12" s="94">
        <f t="shared" si="1"/>
        <v>3</v>
      </c>
      <c r="I12" s="94">
        <v>6</v>
      </c>
      <c r="J12" s="94">
        <v>12</v>
      </c>
    </row>
    <row r="13" spans="1:10" x14ac:dyDescent="0.25">
      <c r="A13" s="93" t="s">
        <v>441</v>
      </c>
      <c r="B13" s="87">
        <v>2020</v>
      </c>
      <c r="C13" s="86">
        <v>2019</v>
      </c>
      <c r="D13" s="89">
        <v>22</v>
      </c>
      <c r="E13" s="87">
        <v>6</v>
      </c>
      <c r="F13" s="87">
        <v>20</v>
      </c>
      <c r="G13" s="94">
        <f t="shared" si="0"/>
        <v>2</v>
      </c>
      <c r="H13" s="94">
        <f t="shared" si="1"/>
        <v>10</v>
      </c>
      <c r="I13" s="94">
        <v>4</v>
      </c>
      <c r="J13" s="94">
        <v>10</v>
      </c>
    </row>
    <row r="14" spans="1:10" x14ac:dyDescent="0.25">
      <c r="A14" s="93" t="s">
        <v>548</v>
      </c>
      <c r="B14" s="87">
        <v>2021</v>
      </c>
      <c r="C14" s="86">
        <v>2020</v>
      </c>
      <c r="D14" s="89">
        <v>8</v>
      </c>
      <c r="E14" s="87">
        <v>4</v>
      </c>
      <c r="F14" s="87">
        <v>11</v>
      </c>
      <c r="G14" s="94">
        <f t="shared" si="0"/>
        <v>1</v>
      </c>
      <c r="H14" s="94">
        <f t="shared" si="1"/>
        <v>6</v>
      </c>
      <c r="I14" s="94">
        <v>3</v>
      </c>
      <c r="J14" s="94">
        <v>5</v>
      </c>
    </row>
    <row r="15" spans="1:10" hidden="1" x14ac:dyDescent="0.25">
      <c r="A15" s="90" t="s">
        <v>14</v>
      </c>
      <c r="B15" s="87">
        <v>2021</v>
      </c>
      <c r="C15" s="86" t="s">
        <v>15</v>
      </c>
      <c r="D15" s="89">
        <v>5</v>
      </c>
      <c r="E15" s="87">
        <v>0</v>
      </c>
      <c r="F15" s="87">
        <v>0</v>
      </c>
      <c r="G15" s="94">
        <f t="shared" si="0"/>
        <v>0</v>
      </c>
      <c r="H15" s="94">
        <f t="shared" si="1"/>
        <v>0</v>
      </c>
      <c r="I15" s="94"/>
      <c r="J15" s="94"/>
    </row>
    <row r="16" spans="1:10" x14ac:dyDescent="0.25">
      <c r="A16" s="93" t="s">
        <v>599</v>
      </c>
      <c r="B16" s="86">
        <v>2021</v>
      </c>
      <c r="C16" s="86" t="s">
        <v>17</v>
      </c>
      <c r="D16" s="89">
        <v>1</v>
      </c>
      <c r="E16" s="87">
        <v>1</v>
      </c>
      <c r="F16" s="87">
        <v>2</v>
      </c>
      <c r="G16" s="94">
        <f t="shared" si="0"/>
        <v>0</v>
      </c>
      <c r="H16" s="94">
        <f t="shared" si="1"/>
        <v>0</v>
      </c>
      <c r="I16" s="95">
        <v>1</v>
      </c>
      <c r="J16" s="94">
        <v>2</v>
      </c>
    </row>
    <row r="17" spans="1:10" x14ac:dyDescent="0.25">
      <c r="A17" s="93" t="s">
        <v>608</v>
      </c>
      <c r="B17" s="86">
        <v>2021</v>
      </c>
      <c r="C17" s="86" t="s">
        <v>18</v>
      </c>
      <c r="D17" s="89">
        <v>1</v>
      </c>
      <c r="E17" s="87">
        <v>1</v>
      </c>
      <c r="F17" s="87">
        <v>7</v>
      </c>
      <c r="G17" s="94">
        <f t="shared" si="0"/>
        <v>0</v>
      </c>
      <c r="H17" s="94">
        <f t="shared" si="1"/>
        <v>0</v>
      </c>
      <c r="I17" s="94">
        <v>1</v>
      </c>
      <c r="J17" s="94">
        <v>7</v>
      </c>
    </row>
    <row r="18" spans="1:10" ht="38.25" x14ac:dyDescent="0.25">
      <c r="A18" s="93" t="s">
        <v>644</v>
      </c>
      <c r="B18" s="86">
        <v>2022</v>
      </c>
      <c r="C18" s="86" t="s">
        <v>19</v>
      </c>
      <c r="D18" s="89">
        <v>16</v>
      </c>
      <c r="E18" s="87">
        <v>13</v>
      </c>
      <c r="F18" s="87">
        <v>41</v>
      </c>
      <c r="G18" s="94">
        <f t="shared" si="0"/>
        <v>4</v>
      </c>
      <c r="H18" s="94">
        <f t="shared" si="1"/>
        <v>18</v>
      </c>
      <c r="I18" s="94">
        <v>9</v>
      </c>
      <c r="J18" s="94">
        <v>23</v>
      </c>
    </row>
    <row r="19" spans="1:10" x14ac:dyDescent="0.25">
      <c r="A19" s="93" t="s">
        <v>823</v>
      </c>
      <c r="B19" s="86">
        <v>2022</v>
      </c>
      <c r="C19" s="86">
        <v>2021</v>
      </c>
      <c r="D19" s="89">
        <v>14</v>
      </c>
      <c r="E19" s="87">
        <v>4</v>
      </c>
      <c r="F19" s="87">
        <v>8</v>
      </c>
      <c r="G19" s="94">
        <f t="shared" si="0"/>
        <v>2</v>
      </c>
      <c r="H19" s="94">
        <f t="shared" si="1"/>
        <v>5</v>
      </c>
      <c r="I19" s="94">
        <v>2</v>
      </c>
      <c r="J19" s="94">
        <v>3</v>
      </c>
    </row>
    <row r="20" spans="1:10" x14ac:dyDescent="0.25">
      <c r="A20" s="93" t="s">
        <v>876</v>
      </c>
      <c r="B20" s="86">
        <v>2023</v>
      </c>
      <c r="C20" s="86" t="s">
        <v>20</v>
      </c>
      <c r="D20" s="89">
        <v>9</v>
      </c>
      <c r="E20" s="87">
        <v>6</v>
      </c>
      <c r="F20" s="87">
        <v>7</v>
      </c>
      <c r="G20" s="94">
        <f t="shared" si="0"/>
        <v>2</v>
      </c>
      <c r="H20" s="94">
        <f t="shared" si="1"/>
        <v>2</v>
      </c>
      <c r="I20" s="94">
        <v>4</v>
      </c>
      <c r="J20" s="94">
        <v>5</v>
      </c>
    </row>
    <row r="21" spans="1:10" x14ac:dyDescent="0.25">
      <c r="A21" s="93" t="s">
        <v>920</v>
      </c>
      <c r="B21" s="86">
        <v>2023</v>
      </c>
      <c r="C21" s="86">
        <v>2022</v>
      </c>
      <c r="D21" s="89">
        <v>6</v>
      </c>
      <c r="E21" s="87">
        <v>6</v>
      </c>
      <c r="F21" s="87">
        <v>7</v>
      </c>
      <c r="G21" s="94">
        <f t="shared" si="0"/>
        <v>1</v>
      </c>
      <c r="H21" s="94">
        <f t="shared" si="1"/>
        <v>1</v>
      </c>
      <c r="I21" s="94">
        <v>5</v>
      </c>
      <c r="J21" s="94">
        <v>6</v>
      </c>
    </row>
    <row r="22" spans="1:10" x14ac:dyDescent="0.25">
      <c r="A22" s="93" t="s">
        <v>937</v>
      </c>
      <c r="B22" s="86">
        <v>2023</v>
      </c>
      <c r="C22" s="86" t="s">
        <v>936</v>
      </c>
      <c r="D22" s="89">
        <v>18</v>
      </c>
      <c r="E22" s="87">
        <v>15</v>
      </c>
      <c r="F22" s="87">
        <v>15</v>
      </c>
      <c r="G22" s="94">
        <f t="shared" si="0"/>
        <v>5</v>
      </c>
      <c r="H22" s="94">
        <f t="shared" si="1"/>
        <v>5</v>
      </c>
      <c r="I22" s="94">
        <v>10</v>
      </c>
      <c r="J22" s="94">
        <v>10</v>
      </c>
    </row>
    <row r="23" spans="1:10" x14ac:dyDescent="0.25">
      <c r="A23" s="93" t="s">
        <v>1000</v>
      </c>
      <c r="B23" s="86">
        <v>2023</v>
      </c>
      <c r="C23" s="86">
        <v>2022</v>
      </c>
      <c r="D23" s="89">
        <v>21</v>
      </c>
      <c r="E23" s="87">
        <v>20</v>
      </c>
      <c r="F23" s="87">
        <v>20</v>
      </c>
      <c r="G23" s="94">
        <f t="shared" si="0"/>
        <v>1</v>
      </c>
      <c r="H23" s="94">
        <f t="shared" si="1"/>
        <v>1</v>
      </c>
      <c r="I23" s="94">
        <v>19</v>
      </c>
      <c r="J23" s="94">
        <v>19</v>
      </c>
    </row>
    <row r="24" spans="1:10" x14ac:dyDescent="0.25">
      <c r="A24" s="93" t="s">
        <v>2494</v>
      </c>
      <c r="B24" s="86">
        <v>2023</v>
      </c>
      <c r="C24" s="86" t="s">
        <v>2495</v>
      </c>
      <c r="D24" s="89">
        <v>1</v>
      </c>
      <c r="E24" s="87">
        <v>1</v>
      </c>
      <c r="F24" s="87">
        <v>1</v>
      </c>
      <c r="G24" s="94">
        <f t="shared" si="0"/>
        <v>0</v>
      </c>
      <c r="H24" s="94">
        <f t="shared" si="1"/>
        <v>0</v>
      </c>
      <c r="I24" s="94">
        <v>1</v>
      </c>
      <c r="J24" s="94">
        <v>1</v>
      </c>
    </row>
    <row r="25" spans="1:10" x14ac:dyDescent="0.25">
      <c r="A25" s="93" t="s">
        <v>2505</v>
      </c>
      <c r="B25" s="86">
        <v>2024</v>
      </c>
      <c r="C25" s="86">
        <v>2023</v>
      </c>
      <c r="D25" s="89">
        <v>12</v>
      </c>
      <c r="E25" s="87">
        <v>12</v>
      </c>
      <c r="F25" s="87">
        <v>22</v>
      </c>
      <c r="G25" s="94">
        <f t="shared" si="0"/>
        <v>0</v>
      </c>
      <c r="H25" s="94">
        <f t="shared" si="1"/>
        <v>0</v>
      </c>
      <c r="I25" s="94">
        <v>12</v>
      </c>
      <c r="J25" s="94">
        <v>22</v>
      </c>
    </row>
    <row r="26" spans="1:10" x14ac:dyDescent="0.25">
      <c r="A26" s="108" t="s">
        <v>21</v>
      </c>
      <c r="B26" s="108"/>
      <c r="C26" s="108"/>
      <c r="D26" s="96">
        <f t="shared" ref="D26:J26" si="2">SUM(D3:D25)</f>
        <v>317</v>
      </c>
      <c r="E26" s="97">
        <f t="shared" si="2"/>
        <v>114</v>
      </c>
      <c r="F26" s="97">
        <f t="shared" si="2"/>
        <v>234</v>
      </c>
      <c r="G26" s="97">
        <f t="shared" si="2"/>
        <v>25</v>
      </c>
      <c r="H26" s="97">
        <f t="shared" si="2"/>
        <v>71</v>
      </c>
      <c r="I26" s="97">
        <f t="shared" si="2"/>
        <v>89</v>
      </c>
      <c r="J26" s="97">
        <f t="shared" si="2"/>
        <v>163</v>
      </c>
    </row>
  </sheetData>
  <mergeCells count="5">
    <mergeCell ref="A26:C26"/>
    <mergeCell ref="A1:D1"/>
    <mergeCell ref="E1:F1"/>
    <mergeCell ref="I1:J1"/>
    <mergeCell ref="G1:H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
  <sheetViews>
    <sheetView topLeftCell="J6" workbookViewId="0">
      <selection activeCell="S6" sqref="S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16382" ht="32.25" customHeight="1" x14ac:dyDescent="0.25">
      <c r="A1" s="149" t="s">
        <v>1884</v>
      </c>
      <c r="B1" s="149"/>
      <c r="C1" s="149"/>
      <c r="D1" s="149"/>
      <c r="E1" s="149"/>
      <c r="F1" s="149"/>
      <c r="G1" s="149"/>
      <c r="H1" s="45"/>
      <c r="I1" s="1"/>
      <c r="J1" s="1"/>
      <c r="K1" s="1"/>
      <c r="L1" s="1"/>
      <c r="M1" s="1"/>
      <c r="N1" s="1"/>
      <c r="O1" s="1"/>
      <c r="P1" s="1"/>
      <c r="Q1" s="1"/>
      <c r="R1" s="1"/>
      <c r="S1" s="1"/>
      <c r="T1" s="1"/>
    </row>
    <row r="2" spans="1:16382"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16382" ht="101.25" x14ac:dyDescent="0.25">
      <c r="A3" s="3">
        <v>2018</v>
      </c>
      <c r="B3" s="5" t="s">
        <v>180</v>
      </c>
      <c r="C3" s="3">
        <v>4</v>
      </c>
      <c r="D3" s="50" t="s">
        <v>1885</v>
      </c>
      <c r="E3" s="50" t="s">
        <v>1886</v>
      </c>
      <c r="F3" s="7" t="s">
        <v>101</v>
      </c>
      <c r="G3" s="50" t="s">
        <v>1887</v>
      </c>
      <c r="H3" s="50" t="s">
        <v>1888</v>
      </c>
      <c r="I3" s="5" t="s">
        <v>1334</v>
      </c>
      <c r="J3" s="10" t="s">
        <v>1889</v>
      </c>
      <c r="K3" s="10">
        <v>1</v>
      </c>
      <c r="L3" s="12">
        <v>43654</v>
      </c>
      <c r="M3" s="12">
        <v>43769</v>
      </c>
      <c r="N3" s="3">
        <v>1</v>
      </c>
      <c r="O3" s="46">
        <v>1</v>
      </c>
      <c r="P3" s="178">
        <v>1</v>
      </c>
      <c r="Q3" s="121" t="s">
        <v>1078</v>
      </c>
      <c r="R3" s="148" t="s">
        <v>1890</v>
      </c>
      <c r="S3" s="148" t="s">
        <v>1891</v>
      </c>
      <c r="T3" s="23" t="s">
        <v>1815</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123.75" x14ac:dyDescent="0.25">
      <c r="A4" s="3">
        <v>2018</v>
      </c>
      <c r="B4" s="5" t="s">
        <v>180</v>
      </c>
      <c r="C4" s="3">
        <v>4</v>
      </c>
      <c r="D4" s="50" t="s">
        <v>1885</v>
      </c>
      <c r="E4" s="50" t="s">
        <v>1886</v>
      </c>
      <c r="F4" s="7" t="s">
        <v>108</v>
      </c>
      <c r="G4" s="50" t="s">
        <v>1892</v>
      </c>
      <c r="H4" s="50" t="s">
        <v>1893</v>
      </c>
      <c r="I4" s="5" t="s">
        <v>1334</v>
      </c>
      <c r="J4" s="10" t="s">
        <v>1894</v>
      </c>
      <c r="K4" s="10">
        <v>1</v>
      </c>
      <c r="L4" s="12">
        <v>43654</v>
      </c>
      <c r="M4" s="12">
        <v>43769</v>
      </c>
      <c r="N4" s="3">
        <v>1</v>
      </c>
      <c r="O4" s="46">
        <v>1</v>
      </c>
      <c r="P4" s="179"/>
      <c r="Q4" s="123"/>
      <c r="R4" s="148"/>
      <c r="S4" s="148"/>
      <c r="T4" s="23" t="s">
        <v>1815</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68.75" x14ac:dyDescent="0.25">
      <c r="A5" s="3">
        <v>2018</v>
      </c>
      <c r="B5" s="5" t="s">
        <v>180</v>
      </c>
      <c r="C5" s="10">
        <v>27</v>
      </c>
      <c r="D5" s="8" t="s">
        <v>1895</v>
      </c>
      <c r="E5" s="8" t="s">
        <v>1896</v>
      </c>
      <c r="F5" s="7" t="s">
        <v>382</v>
      </c>
      <c r="G5" s="8" t="s">
        <v>1897</v>
      </c>
      <c r="H5" s="8" t="s">
        <v>1474</v>
      </c>
      <c r="I5" s="5" t="s">
        <v>1334</v>
      </c>
      <c r="J5" s="9" t="s">
        <v>1475</v>
      </c>
      <c r="K5" s="10">
        <v>1</v>
      </c>
      <c r="L5" s="12">
        <v>43678</v>
      </c>
      <c r="M5" s="12">
        <v>44012</v>
      </c>
      <c r="N5" s="3">
        <v>1</v>
      </c>
      <c r="O5" s="46">
        <v>1</v>
      </c>
      <c r="P5" s="44">
        <v>1</v>
      </c>
      <c r="Q5" s="25" t="s">
        <v>1078</v>
      </c>
      <c r="R5" s="19" t="s">
        <v>1898</v>
      </c>
      <c r="S5" s="53" t="s">
        <v>1899</v>
      </c>
      <c r="T5" s="23" t="s">
        <v>1815</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405" x14ac:dyDescent="0.25">
      <c r="A6" s="3" t="s">
        <v>10</v>
      </c>
      <c r="B6" s="5" t="s">
        <v>316</v>
      </c>
      <c r="C6" s="10" t="s">
        <v>1900</v>
      </c>
      <c r="D6" s="8" t="s">
        <v>1901</v>
      </c>
      <c r="E6" s="8" t="s">
        <v>1902</v>
      </c>
      <c r="F6" s="7">
        <v>1</v>
      </c>
      <c r="G6" s="8" t="s">
        <v>1903</v>
      </c>
      <c r="H6" s="8" t="s">
        <v>1904</v>
      </c>
      <c r="I6" s="5" t="s">
        <v>864</v>
      </c>
      <c r="J6" s="5" t="s">
        <v>1905</v>
      </c>
      <c r="K6" s="9">
        <v>1</v>
      </c>
      <c r="L6" s="12">
        <v>43692</v>
      </c>
      <c r="M6" s="12">
        <v>44043</v>
      </c>
      <c r="N6" s="3">
        <v>1</v>
      </c>
      <c r="O6" s="46">
        <f>+N6/K6</f>
        <v>1</v>
      </c>
      <c r="P6" s="44">
        <f>+O6</f>
        <v>1</v>
      </c>
      <c r="Q6" s="25" t="s">
        <v>1078</v>
      </c>
      <c r="R6" s="19" t="s">
        <v>1906</v>
      </c>
      <c r="S6" s="19" t="s">
        <v>1907</v>
      </c>
      <c r="T6" s="19" t="s">
        <v>1815</v>
      </c>
    </row>
    <row r="7" spans="1:16382" ht="213.75" x14ac:dyDescent="0.25">
      <c r="A7" s="5" t="s">
        <v>1237</v>
      </c>
      <c r="B7" s="5" t="s">
        <v>1238</v>
      </c>
      <c r="C7" s="10">
        <v>14</v>
      </c>
      <c r="D7" s="8" t="s">
        <v>1908</v>
      </c>
      <c r="E7" s="8" t="s">
        <v>1909</v>
      </c>
      <c r="F7" s="7" t="s">
        <v>382</v>
      </c>
      <c r="G7" s="8" t="s">
        <v>1910</v>
      </c>
      <c r="H7" s="8" t="s">
        <v>1911</v>
      </c>
      <c r="I7" s="5" t="s">
        <v>1362</v>
      </c>
      <c r="J7" s="5" t="s">
        <v>1912</v>
      </c>
      <c r="K7" s="9">
        <v>1</v>
      </c>
      <c r="L7" s="12">
        <v>43700</v>
      </c>
      <c r="M7" s="12">
        <v>43769</v>
      </c>
      <c r="N7" s="3">
        <v>1</v>
      </c>
      <c r="O7" s="46">
        <v>1</v>
      </c>
      <c r="P7" s="44">
        <v>1</v>
      </c>
      <c r="Q7" s="25" t="s">
        <v>1078</v>
      </c>
      <c r="R7" s="28" t="s">
        <v>1913</v>
      </c>
      <c r="S7" s="19" t="s">
        <v>1914</v>
      </c>
      <c r="T7" s="23" t="s">
        <v>1815</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mergeCells count="5">
    <mergeCell ref="S3:S4"/>
    <mergeCell ref="P3:P4"/>
    <mergeCell ref="Q3:Q4"/>
    <mergeCell ref="R3:R4"/>
    <mergeCell ref="A1:G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M16" workbookViewId="0">
      <selection activeCell="S16" sqref="S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1" ht="32.25" customHeight="1" x14ac:dyDescent="0.25">
      <c r="A1" s="149" t="s">
        <v>1915</v>
      </c>
      <c r="B1" s="149"/>
      <c r="C1" s="149"/>
      <c r="D1" s="149"/>
      <c r="E1" s="149"/>
      <c r="F1" s="149"/>
      <c r="G1" s="149"/>
      <c r="H1" s="45"/>
      <c r="I1" s="1"/>
      <c r="J1" s="1"/>
      <c r="K1" s="1"/>
      <c r="L1" s="1"/>
      <c r="M1" s="1"/>
      <c r="N1" s="1"/>
      <c r="O1" s="1"/>
      <c r="P1" s="1"/>
      <c r="Q1" s="1"/>
      <c r="R1" s="1"/>
      <c r="S1" s="1"/>
      <c r="T1" s="1"/>
    </row>
    <row r="2" spans="1:21"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1" ht="150" customHeight="1" x14ac:dyDescent="0.25">
      <c r="A3" s="17">
        <v>2017</v>
      </c>
      <c r="B3" s="18" t="s">
        <v>5</v>
      </c>
      <c r="C3" s="17">
        <v>9</v>
      </c>
      <c r="D3" s="19" t="s">
        <v>1916</v>
      </c>
      <c r="E3" s="19" t="s">
        <v>1917</v>
      </c>
      <c r="F3" s="20" t="s">
        <v>101</v>
      </c>
      <c r="G3" s="19" t="s">
        <v>1918</v>
      </c>
      <c r="H3" s="19" t="s">
        <v>1919</v>
      </c>
      <c r="I3" s="18" t="s">
        <v>1372</v>
      </c>
      <c r="J3" s="18" t="s">
        <v>515</v>
      </c>
      <c r="K3" s="17">
        <v>1</v>
      </c>
      <c r="L3" s="21">
        <v>43282</v>
      </c>
      <c r="M3" s="21">
        <v>43465</v>
      </c>
      <c r="N3" s="17">
        <v>1</v>
      </c>
      <c r="O3" s="22">
        <f t="shared" ref="O3:O19" si="0">+N3/K3</f>
        <v>1</v>
      </c>
      <c r="P3" s="114">
        <f>+AVERAGE(O3:O4)</f>
        <v>1</v>
      </c>
      <c r="Q3" s="114" t="s">
        <v>1078</v>
      </c>
      <c r="R3" s="6" t="s">
        <v>1920</v>
      </c>
      <c r="S3" s="168" t="s">
        <v>1921</v>
      </c>
      <c r="T3" s="6" t="s">
        <v>1815</v>
      </c>
    </row>
    <row r="4" spans="1:21" ht="150" customHeight="1" x14ac:dyDescent="0.25">
      <c r="A4" s="17">
        <v>2017</v>
      </c>
      <c r="B4" s="18" t="s">
        <v>5</v>
      </c>
      <c r="C4" s="17">
        <v>9</v>
      </c>
      <c r="D4" s="19" t="s">
        <v>1916</v>
      </c>
      <c r="E4" s="19" t="s">
        <v>1917</v>
      </c>
      <c r="F4" s="20" t="s">
        <v>108</v>
      </c>
      <c r="G4" s="19" t="s">
        <v>1922</v>
      </c>
      <c r="H4" s="19" t="s">
        <v>1923</v>
      </c>
      <c r="I4" s="18" t="s">
        <v>1372</v>
      </c>
      <c r="J4" s="18" t="s">
        <v>1924</v>
      </c>
      <c r="K4" s="17">
        <v>1</v>
      </c>
      <c r="L4" s="21">
        <v>43282</v>
      </c>
      <c r="M4" s="21">
        <v>43465</v>
      </c>
      <c r="N4" s="17">
        <v>1</v>
      </c>
      <c r="O4" s="22">
        <f t="shared" si="0"/>
        <v>1</v>
      </c>
      <c r="P4" s="114"/>
      <c r="Q4" s="114"/>
      <c r="R4" s="50" t="s">
        <v>1925</v>
      </c>
      <c r="S4" s="169"/>
      <c r="T4" s="6" t="s">
        <v>1815</v>
      </c>
    </row>
    <row r="5" spans="1:21" s="49" customFormat="1" ht="281.25" x14ac:dyDescent="0.25">
      <c r="A5" s="3">
        <v>2017</v>
      </c>
      <c r="B5" s="5" t="s">
        <v>6</v>
      </c>
      <c r="C5" s="3">
        <v>1</v>
      </c>
      <c r="D5" s="6" t="s">
        <v>1926</v>
      </c>
      <c r="E5" s="6" t="s">
        <v>1927</v>
      </c>
      <c r="F5" s="7" t="s">
        <v>382</v>
      </c>
      <c r="G5" s="50" t="s">
        <v>1928</v>
      </c>
      <c r="H5" s="50" t="s">
        <v>1929</v>
      </c>
      <c r="I5" s="5" t="s">
        <v>1362</v>
      </c>
      <c r="J5" s="3" t="s">
        <v>1930</v>
      </c>
      <c r="K5" s="3">
        <v>2</v>
      </c>
      <c r="L5" s="12">
        <v>43311</v>
      </c>
      <c r="M5" s="12">
        <v>44042</v>
      </c>
      <c r="N5" s="3">
        <v>2</v>
      </c>
      <c r="O5" s="46">
        <f t="shared" si="0"/>
        <v>1</v>
      </c>
      <c r="P5" s="44">
        <f>+O5</f>
        <v>1</v>
      </c>
      <c r="Q5" s="44" t="s">
        <v>1078</v>
      </c>
      <c r="R5" s="6" t="s">
        <v>1931</v>
      </c>
      <c r="S5" s="6" t="s">
        <v>1932</v>
      </c>
      <c r="T5" s="50" t="s">
        <v>1815</v>
      </c>
      <c r="U5" s="51"/>
    </row>
    <row r="6" spans="1:21" s="49" customFormat="1" ht="180" x14ac:dyDescent="0.25">
      <c r="A6" s="3">
        <v>2018</v>
      </c>
      <c r="B6" s="5" t="s">
        <v>180</v>
      </c>
      <c r="C6" s="10">
        <v>8</v>
      </c>
      <c r="D6" s="8" t="s">
        <v>1933</v>
      </c>
      <c r="E6" s="8" t="s">
        <v>1934</v>
      </c>
      <c r="F6" s="7" t="s">
        <v>382</v>
      </c>
      <c r="G6" s="8" t="s">
        <v>1935</v>
      </c>
      <c r="H6" s="8" t="s">
        <v>1936</v>
      </c>
      <c r="I6" s="5" t="s">
        <v>1334</v>
      </c>
      <c r="J6" s="9" t="s">
        <v>1937</v>
      </c>
      <c r="K6" s="10">
        <v>1</v>
      </c>
      <c r="L6" s="12">
        <v>43832</v>
      </c>
      <c r="M6" s="12">
        <v>43889</v>
      </c>
      <c r="N6" s="3">
        <v>1</v>
      </c>
      <c r="O6" s="46">
        <f t="shared" si="0"/>
        <v>1</v>
      </c>
      <c r="P6" s="44">
        <f>+O6</f>
        <v>1</v>
      </c>
      <c r="Q6" s="44" t="s">
        <v>1078</v>
      </c>
      <c r="R6" s="6" t="s">
        <v>1938</v>
      </c>
      <c r="S6" s="6" t="s">
        <v>1939</v>
      </c>
      <c r="T6" s="50" t="s">
        <v>1815</v>
      </c>
    </row>
    <row r="7" spans="1:21" s="47" customFormat="1" ht="348.75" x14ac:dyDescent="0.25">
      <c r="A7" s="3">
        <v>2018</v>
      </c>
      <c r="B7" s="5" t="s">
        <v>8</v>
      </c>
      <c r="C7" s="10">
        <v>12</v>
      </c>
      <c r="D7" s="8" t="s">
        <v>1940</v>
      </c>
      <c r="E7" s="8" t="s">
        <v>1941</v>
      </c>
      <c r="F7" s="7" t="s">
        <v>382</v>
      </c>
      <c r="G7" s="8" t="s">
        <v>1942</v>
      </c>
      <c r="H7" s="8" t="s">
        <v>1943</v>
      </c>
      <c r="I7" s="5" t="s">
        <v>1334</v>
      </c>
      <c r="J7" s="9" t="s">
        <v>1944</v>
      </c>
      <c r="K7" s="10">
        <v>2</v>
      </c>
      <c r="L7" s="12">
        <v>43678</v>
      </c>
      <c r="M7" s="12">
        <v>43800</v>
      </c>
      <c r="N7" s="3">
        <v>2</v>
      </c>
      <c r="O7" s="46">
        <f t="shared" si="0"/>
        <v>1</v>
      </c>
      <c r="P7" s="44">
        <f>+O7</f>
        <v>1</v>
      </c>
      <c r="Q7" s="44" t="s">
        <v>1078</v>
      </c>
      <c r="R7" s="6" t="s">
        <v>1945</v>
      </c>
      <c r="S7" s="6" t="s">
        <v>1946</v>
      </c>
      <c r="T7" s="50" t="s">
        <v>1815</v>
      </c>
    </row>
    <row r="8" spans="1:21" s="49" customFormat="1" ht="393.75" x14ac:dyDescent="0.25">
      <c r="A8" s="17">
        <v>2018</v>
      </c>
      <c r="B8" s="18" t="s">
        <v>8</v>
      </c>
      <c r="C8" s="27">
        <v>17</v>
      </c>
      <c r="D8" s="28" t="s">
        <v>1947</v>
      </c>
      <c r="E8" s="28" t="s">
        <v>1948</v>
      </c>
      <c r="F8" s="20" t="s">
        <v>382</v>
      </c>
      <c r="G8" s="28" t="s">
        <v>1949</v>
      </c>
      <c r="H8" s="28" t="s">
        <v>1843</v>
      </c>
      <c r="I8" s="18" t="s">
        <v>1362</v>
      </c>
      <c r="J8" s="26" t="s">
        <v>1512</v>
      </c>
      <c r="K8" s="29">
        <v>1</v>
      </c>
      <c r="L8" s="21">
        <v>43678</v>
      </c>
      <c r="M8" s="21">
        <v>43830</v>
      </c>
      <c r="N8" s="17">
        <v>1</v>
      </c>
      <c r="O8" s="22">
        <f t="shared" si="0"/>
        <v>1</v>
      </c>
      <c r="P8" s="25">
        <f>+O8</f>
        <v>1</v>
      </c>
      <c r="Q8" s="25" t="s">
        <v>1078</v>
      </c>
      <c r="R8" s="6" t="s">
        <v>1950</v>
      </c>
      <c r="S8" s="6" t="s">
        <v>1951</v>
      </c>
      <c r="T8" s="6" t="s">
        <v>1815</v>
      </c>
    </row>
    <row r="9" spans="1:21" s="49" customFormat="1" ht="360" x14ac:dyDescent="0.25">
      <c r="A9" s="17">
        <v>2018</v>
      </c>
      <c r="B9" s="18" t="s">
        <v>8</v>
      </c>
      <c r="C9" s="27">
        <v>18</v>
      </c>
      <c r="D9" s="28" t="s">
        <v>1952</v>
      </c>
      <c r="E9" s="28" t="s">
        <v>1953</v>
      </c>
      <c r="F9" s="20" t="s">
        <v>382</v>
      </c>
      <c r="G9" s="28" t="s">
        <v>1954</v>
      </c>
      <c r="H9" s="28" t="s">
        <v>1955</v>
      </c>
      <c r="I9" s="18" t="s">
        <v>1362</v>
      </c>
      <c r="J9" s="26" t="s">
        <v>1956</v>
      </c>
      <c r="K9" s="27">
        <v>1</v>
      </c>
      <c r="L9" s="21">
        <v>43678</v>
      </c>
      <c r="M9" s="21">
        <v>43830</v>
      </c>
      <c r="N9" s="17">
        <v>0</v>
      </c>
      <c r="O9" s="22">
        <f t="shared" si="0"/>
        <v>0</v>
      </c>
      <c r="P9" s="25">
        <f>+O9</f>
        <v>0</v>
      </c>
      <c r="Q9" s="25" t="s">
        <v>1078</v>
      </c>
      <c r="R9" s="6" t="s">
        <v>1957</v>
      </c>
      <c r="S9" s="6" t="s">
        <v>1958</v>
      </c>
      <c r="T9" s="6" t="s">
        <v>1815</v>
      </c>
    </row>
    <row r="10" spans="1:21" ht="123.75" customHeight="1" x14ac:dyDescent="0.25">
      <c r="A10" s="3">
        <v>2018</v>
      </c>
      <c r="B10" s="5" t="s">
        <v>8</v>
      </c>
      <c r="C10" s="10">
        <v>20</v>
      </c>
      <c r="D10" s="8" t="s">
        <v>1959</v>
      </c>
      <c r="E10" s="8" t="s">
        <v>1960</v>
      </c>
      <c r="F10" s="7" t="s">
        <v>101</v>
      </c>
      <c r="G10" s="8" t="s">
        <v>1961</v>
      </c>
      <c r="H10" s="8" t="s">
        <v>1962</v>
      </c>
      <c r="I10" s="5" t="s">
        <v>530</v>
      </c>
      <c r="J10" s="9" t="s">
        <v>65</v>
      </c>
      <c r="K10" s="10">
        <v>1</v>
      </c>
      <c r="L10" s="12">
        <v>43678</v>
      </c>
      <c r="M10" s="12">
        <v>43709</v>
      </c>
      <c r="N10" s="3">
        <v>1</v>
      </c>
      <c r="O10" s="46">
        <f t="shared" si="0"/>
        <v>1</v>
      </c>
      <c r="P10" s="178">
        <f>AVERAGE(O10:O11)</f>
        <v>1</v>
      </c>
      <c r="Q10" s="178" t="s">
        <v>1078</v>
      </c>
      <c r="R10" s="6" t="s">
        <v>1963</v>
      </c>
      <c r="S10" s="168" t="s">
        <v>1964</v>
      </c>
      <c r="T10" s="6" t="s">
        <v>1815</v>
      </c>
    </row>
    <row r="11" spans="1:21" ht="382.5" x14ac:dyDescent="0.25">
      <c r="A11" s="3">
        <v>2018</v>
      </c>
      <c r="B11" s="5" t="s">
        <v>8</v>
      </c>
      <c r="C11" s="10">
        <v>20</v>
      </c>
      <c r="D11" s="8" t="s">
        <v>1959</v>
      </c>
      <c r="E11" s="8" t="s">
        <v>1960</v>
      </c>
      <c r="F11" s="7" t="s">
        <v>108</v>
      </c>
      <c r="G11" s="8" t="s">
        <v>1965</v>
      </c>
      <c r="H11" s="8" t="s">
        <v>1966</v>
      </c>
      <c r="I11" s="5" t="s">
        <v>530</v>
      </c>
      <c r="J11" s="9" t="s">
        <v>534</v>
      </c>
      <c r="K11" s="10">
        <v>500</v>
      </c>
      <c r="L11" s="12">
        <v>43678</v>
      </c>
      <c r="M11" s="12">
        <v>43800</v>
      </c>
      <c r="N11" s="3">
        <v>500</v>
      </c>
      <c r="O11" s="46">
        <f t="shared" si="0"/>
        <v>1</v>
      </c>
      <c r="P11" s="180"/>
      <c r="Q11" s="179"/>
      <c r="R11" s="6" t="s">
        <v>1967</v>
      </c>
      <c r="S11" s="169"/>
      <c r="T11" s="6" t="s">
        <v>1815</v>
      </c>
    </row>
    <row r="12" spans="1:21" ht="409.5" x14ac:dyDescent="0.25">
      <c r="A12" s="3">
        <v>2018</v>
      </c>
      <c r="B12" s="5" t="s">
        <v>8</v>
      </c>
      <c r="C12" s="10">
        <v>36</v>
      </c>
      <c r="D12" s="8" t="s">
        <v>1968</v>
      </c>
      <c r="E12" s="8" t="s">
        <v>1969</v>
      </c>
      <c r="F12" s="7" t="s">
        <v>382</v>
      </c>
      <c r="G12" s="8" t="s">
        <v>1970</v>
      </c>
      <c r="H12" s="8" t="s">
        <v>1971</v>
      </c>
      <c r="I12" s="5" t="s">
        <v>1362</v>
      </c>
      <c r="J12" s="9" t="s">
        <v>1512</v>
      </c>
      <c r="K12" s="10">
        <v>1</v>
      </c>
      <c r="L12" s="12">
        <v>43678</v>
      </c>
      <c r="M12" s="12">
        <v>43830</v>
      </c>
      <c r="N12" s="3">
        <v>1</v>
      </c>
      <c r="O12" s="46">
        <f t="shared" si="0"/>
        <v>1</v>
      </c>
      <c r="P12" s="44">
        <f>+O12</f>
        <v>1</v>
      </c>
      <c r="Q12" s="44" t="s">
        <v>1078</v>
      </c>
      <c r="R12" s="6" t="s">
        <v>1972</v>
      </c>
      <c r="S12" s="6" t="s">
        <v>1973</v>
      </c>
      <c r="T12" s="6" t="s">
        <v>1815</v>
      </c>
    </row>
    <row r="13" spans="1:21" s="49" customFormat="1" ht="337.5" x14ac:dyDescent="0.25">
      <c r="A13" s="3">
        <v>2018</v>
      </c>
      <c r="B13" s="5" t="s">
        <v>8</v>
      </c>
      <c r="C13" s="10">
        <v>37</v>
      </c>
      <c r="D13" s="8" t="s">
        <v>1974</v>
      </c>
      <c r="E13" s="8" t="s">
        <v>233</v>
      </c>
      <c r="F13" s="7" t="s">
        <v>382</v>
      </c>
      <c r="G13" s="8" t="s">
        <v>1975</v>
      </c>
      <c r="H13" s="8" t="s">
        <v>1976</v>
      </c>
      <c r="I13" s="5" t="s">
        <v>1362</v>
      </c>
      <c r="J13" s="9" t="s">
        <v>217</v>
      </c>
      <c r="K13" s="10">
        <v>1</v>
      </c>
      <c r="L13" s="12">
        <v>43678</v>
      </c>
      <c r="M13" s="12">
        <v>43830</v>
      </c>
      <c r="N13" s="3">
        <v>1</v>
      </c>
      <c r="O13" s="46">
        <f>+N13/K13</f>
        <v>1</v>
      </c>
      <c r="P13" s="44">
        <f>+O13</f>
        <v>1</v>
      </c>
      <c r="Q13" s="44" t="s">
        <v>1078</v>
      </c>
      <c r="R13" s="11" t="s">
        <v>1977</v>
      </c>
      <c r="S13" s="6" t="s">
        <v>1978</v>
      </c>
      <c r="T13" s="6" t="s">
        <v>1815</v>
      </c>
      <c r="U13" s="51"/>
    </row>
    <row r="14" spans="1:21" ht="409.5" customHeight="1" x14ac:dyDescent="0.25">
      <c r="A14" s="17">
        <v>2018</v>
      </c>
      <c r="B14" s="18" t="s">
        <v>8</v>
      </c>
      <c r="C14" s="27">
        <v>38</v>
      </c>
      <c r="D14" s="28" t="s">
        <v>1979</v>
      </c>
      <c r="E14" s="28" t="s">
        <v>1980</v>
      </c>
      <c r="F14" s="20" t="s">
        <v>101</v>
      </c>
      <c r="G14" s="28" t="s">
        <v>1970</v>
      </c>
      <c r="H14" s="18" t="s">
        <v>1981</v>
      </c>
      <c r="I14" s="18" t="s">
        <v>1362</v>
      </c>
      <c r="J14" s="26" t="s">
        <v>1512</v>
      </c>
      <c r="K14" s="17">
        <v>1</v>
      </c>
      <c r="L14" s="21">
        <v>43678</v>
      </c>
      <c r="M14" s="21">
        <v>43830</v>
      </c>
      <c r="N14" s="17">
        <v>1</v>
      </c>
      <c r="O14" s="22">
        <f>+N14/K14</f>
        <v>1</v>
      </c>
      <c r="P14" s="121">
        <f>AVERAGE(O14:O15)</f>
        <v>1</v>
      </c>
      <c r="Q14" s="121" t="s">
        <v>1078</v>
      </c>
      <c r="R14" s="6" t="s">
        <v>1982</v>
      </c>
      <c r="S14" s="168" t="s">
        <v>1983</v>
      </c>
      <c r="T14" s="6" t="s">
        <v>1815</v>
      </c>
      <c r="U14" s="48"/>
    </row>
    <row r="15" spans="1:21" ht="292.5" x14ac:dyDescent="0.25">
      <c r="A15" s="17">
        <v>2018</v>
      </c>
      <c r="B15" s="18" t="s">
        <v>180</v>
      </c>
      <c r="C15" s="27">
        <v>38</v>
      </c>
      <c r="D15" s="28" t="s">
        <v>1979</v>
      </c>
      <c r="E15" s="28" t="s">
        <v>1980</v>
      </c>
      <c r="F15" s="20" t="s">
        <v>108</v>
      </c>
      <c r="G15" s="28" t="s">
        <v>1970</v>
      </c>
      <c r="H15" s="18" t="s">
        <v>1984</v>
      </c>
      <c r="I15" s="18" t="s">
        <v>1362</v>
      </c>
      <c r="J15" s="26" t="s">
        <v>217</v>
      </c>
      <c r="K15" s="17">
        <v>1</v>
      </c>
      <c r="L15" s="21">
        <v>43678</v>
      </c>
      <c r="M15" s="21">
        <v>43830</v>
      </c>
      <c r="N15" s="17">
        <v>1</v>
      </c>
      <c r="O15" s="22">
        <f>+N15/K15</f>
        <v>1</v>
      </c>
      <c r="P15" s="123"/>
      <c r="Q15" s="123"/>
      <c r="R15" s="6" t="s">
        <v>1985</v>
      </c>
      <c r="S15" s="169"/>
      <c r="T15" s="6" t="s">
        <v>1815</v>
      </c>
      <c r="U15" s="48"/>
    </row>
    <row r="16" spans="1:21" ht="213.75" x14ac:dyDescent="0.25">
      <c r="A16" s="17" t="s">
        <v>10</v>
      </c>
      <c r="B16" s="18" t="s">
        <v>9</v>
      </c>
      <c r="C16" s="27" t="s">
        <v>1986</v>
      </c>
      <c r="D16" s="28" t="s">
        <v>1987</v>
      </c>
      <c r="E16" s="28" t="s">
        <v>1988</v>
      </c>
      <c r="F16" s="20">
        <v>1</v>
      </c>
      <c r="G16" s="28" t="s">
        <v>1989</v>
      </c>
      <c r="H16" s="28" t="s">
        <v>1990</v>
      </c>
      <c r="I16" s="18" t="s">
        <v>864</v>
      </c>
      <c r="J16" s="18" t="s">
        <v>1991</v>
      </c>
      <c r="K16" s="26">
        <v>1</v>
      </c>
      <c r="L16" s="21">
        <v>43692</v>
      </c>
      <c r="M16" s="21">
        <v>44043</v>
      </c>
      <c r="N16" s="17">
        <v>1</v>
      </c>
      <c r="O16" s="22">
        <f t="shared" si="0"/>
        <v>1</v>
      </c>
      <c r="P16" s="25">
        <f>+O16</f>
        <v>1</v>
      </c>
      <c r="Q16" s="25" t="s">
        <v>1078</v>
      </c>
      <c r="R16" s="6" t="s">
        <v>1992</v>
      </c>
      <c r="S16" s="6" t="s">
        <v>1993</v>
      </c>
      <c r="T16" s="50" t="s">
        <v>1815</v>
      </c>
    </row>
    <row r="17" spans="1:21" s="49" customFormat="1" ht="135" customHeight="1" x14ac:dyDescent="0.25">
      <c r="A17" s="3" t="s">
        <v>10</v>
      </c>
      <c r="B17" s="5" t="s">
        <v>9</v>
      </c>
      <c r="C17" s="10" t="s">
        <v>1994</v>
      </c>
      <c r="D17" s="8" t="s">
        <v>1995</v>
      </c>
      <c r="E17" s="8" t="s">
        <v>1996</v>
      </c>
      <c r="F17" s="7" t="s">
        <v>101</v>
      </c>
      <c r="G17" s="8" t="s">
        <v>1997</v>
      </c>
      <c r="H17" s="8" t="s">
        <v>1998</v>
      </c>
      <c r="I17" s="5" t="s">
        <v>1362</v>
      </c>
      <c r="J17" s="5" t="s">
        <v>1999</v>
      </c>
      <c r="K17" s="9">
        <v>5</v>
      </c>
      <c r="L17" s="12">
        <v>43709</v>
      </c>
      <c r="M17" s="12">
        <v>44012</v>
      </c>
      <c r="N17" s="3">
        <v>5</v>
      </c>
      <c r="O17" s="46">
        <f t="shared" si="0"/>
        <v>1</v>
      </c>
      <c r="P17" s="178">
        <f>AVERAGE(O17:O18)</f>
        <v>1</v>
      </c>
      <c r="Q17" s="178" t="s">
        <v>1078</v>
      </c>
      <c r="R17" s="6" t="s">
        <v>2000</v>
      </c>
      <c r="S17" s="168" t="s">
        <v>2001</v>
      </c>
      <c r="T17" s="50" t="s">
        <v>1815</v>
      </c>
      <c r="U17" s="51"/>
    </row>
    <row r="18" spans="1:21" s="49" customFormat="1" ht="101.25" x14ac:dyDescent="0.25">
      <c r="A18" s="3" t="s">
        <v>10</v>
      </c>
      <c r="B18" s="5" t="s">
        <v>9</v>
      </c>
      <c r="C18" s="10" t="s">
        <v>1994</v>
      </c>
      <c r="D18" s="8" t="s">
        <v>1995</v>
      </c>
      <c r="E18" s="8" t="s">
        <v>1996</v>
      </c>
      <c r="F18" s="7" t="s">
        <v>108</v>
      </c>
      <c r="G18" s="8" t="s">
        <v>2002</v>
      </c>
      <c r="H18" s="8" t="s">
        <v>2003</v>
      </c>
      <c r="I18" s="5" t="s">
        <v>1362</v>
      </c>
      <c r="J18" s="5" t="s">
        <v>2004</v>
      </c>
      <c r="K18" s="9">
        <v>1</v>
      </c>
      <c r="L18" s="12">
        <v>43692</v>
      </c>
      <c r="M18" s="12">
        <v>44012</v>
      </c>
      <c r="N18" s="3">
        <v>1</v>
      </c>
      <c r="O18" s="46">
        <f t="shared" si="0"/>
        <v>1</v>
      </c>
      <c r="P18" s="179"/>
      <c r="Q18" s="179"/>
      <c r="R18" s="6" t="s">
        <v>2005</v>
      </c>
      <c r="S18" s="169"/>
      <c r="T18" s="50" t="s">
        <v>1815</v>
      </c>
      <c r="U18" s="51"/>
    </row>
    <row r="19" spans="1:21" ht="371.25" x14ac:dyDescent="0.25">
      <c r="A19" s="18" t="s">
        <v>1237</v>
      </c>
      <c r="B19" s="18" t="s">
        <v>2006</v>
      </c>
      <c r="C19" s="27">
        <v>8</v>
      </c>
      <c r="D19" s="28" t="s">
        <v>2007</v>
      </c>
      <c r="E19" s="28" t="s">
        <v>2008</v>
      </c>
      <c r="F19" s="20" t="s">
        <v>382</v>
      </c>
      <c r="G19" s="28" t="s">
        <v>2009</v>
      </c>
      <c r="H19" s="28" t="s">
        <v>2010</v>
      </c>
      <c r="I19" s="18" t="s">
        <v>1362</v>
      </c>
      <c r="J19" s="18" t="s">
        <v>2011</v>
      </c>
      <c r="K19" s="26">
        <v>1</v>
      </c>
      <c r="L19" s="21">
        <v>43715</v>
      </c>
      <c r="M19" s="21">
        <v>43830</v>
      </c>
      <c r="N19" s="17">
        <v>1</v>
      </c>
      <c r="O19" s="22">
        <f t="shared" si="0"/>
        <v>1</v>
      </c>
      <c r="P19" s="25">
        <f>+O19</f>
        <v>1</v>
      </c>
      <c r="Q19" s="25" t="s">
        <v>1078</v>
      </c>
      <c r="R19" s="6" t="s">
        <v>2012</v>
      </c>
      <c r="S19" s="6" t="s">
        <v>2013</v>
      </c>
      <c r="T19" s="50" t="s">
        <v>1815</v>
      </c>
      <c r="U19" s="48"/>
    </row>
    <row r="20" spans="1:21" x14ac:dyDescent="0.25">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formula1>1900/1/1</formula1>
      <formula2>3000/1/1</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topLeftCell="A6" workbookViewId="0">
      <selection activeCell="C6" sqref="C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0" ht="25.5" customHeight="1" x14ac:dyDescent="0.25">
      <c r="A1" s="149" t="s">
        <v>2014</v>
      </c>
      <c r="B1" s="149"/>
      <c r="C1" s="149"/>
      <c r="D1" s="149"/>
      <c r="E1" s="149"/>
      <c r="F1" s="149"/>
      <c r="G1" s="149"/>
    </row>
    <row r="2" spans="1:20"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ht="409.5" x14ac:dyDescent="0.25">
      <c r="A3" s="17">
        <v>2016</v>
      </c>
      <c r="B3" s="18" t="s">
        <v>2015</v>
      </c>
      <c r="C3" s="17">
        <v>35</v>
      </c>
      <c r="D3" s="19" t="s">
        <v>2016</v>
      </c>
      <c r="E3" s="19" t="s">
        <v>2017</v>
      </c>
      <c r="F3" s="18">
        <v>1</v>
      </c>
      <c r="G3" s="19" t="s">
        <v>2018</v>
      </c>
      <c r="H3" s="19" t="s">
        <v>2019</v>
      </c>
      <c r="I3" s="18" t="s">
        <v>1372</v>
      </c>
      <c r="J3" s="18" t="s">
        <v>60</v>
      </c>
      <c r="K3" s="17">
        <v>1</v>
      </c>
      <c r="L3" s="21">
        <v>43770</v>
      </c>
      <c r="M3" s="21">
        <v>43830</v>
      </c>
      <c r="N3" s="17">
        <v>1</v>
      </c>
      <c r="O3" s="22">
        <v>1</v>
      </c>
      <c r="P3" s="42">
        <v>1</v>
      </c>
      <c r="Q3" s="42" t="s">
        <v>1078</v>
      </c>
      <c r="R3" s="24" t="s">
        <v>2020</v>
      </c>
      <c r="S3" s="24" t="s">
        <v>2021</v>
      </c>
      <c r="T3" s="23" t="s">
        <v>1815</v>
      </c>
    </row>
    <row r="4" spans="1:20" ht="281.25" x14ac:dyDescent="0.25">
      <c r="A4" s="17">
        <v>2018</v>
      </c>
      <c r="B4" s="18" t="s">
        <v>8</v>
      </c>
      <c r="C4" s="17">
        <v>1</v>
      </c>
      <c r="D4" s="19" t="s">
        <v>2022</v>
      </c>
      <c r="E4" s="19" t="s">
        <v>2023</v>
      </c>
      <c r="F4" s="20" t="s">
        <v>382</v>
      </c>
      <c r="G4" s="19" t="s">
        <v>2024</v>
      </c>
      <c r="H4" s="19" t="s">
        <v>2025</v>
      </c>
      <c r="I4" s="18" t="s">
        <v>1334</v>
      </c>
      <c r="J4" s="23" t="s">
        <v>1889</v>
      </c>
      <c r="K4" s="17">
        <v>1</v>
      </c>
      <c r="L4" s="21">
        <v>43654</v>
      </c>
      <c r="M4" s="21">
        <v>43677</v>
      </c>
      <c r="N4" s="17">
        <v>1</v>
      </c>
      <c r="O4" s="22">
        <v>1</v>
      </c>
      <c r="P4" s="25">
        <v>1</v>
      </c>
      <c r="Q4" s="25" t="s">
        <v>1078</v>
      </c>
      <c r="R4" s="19" t="s">
        <v>2026</v>
      </c>
      <c r="S4" s="19" t="s">
        <v>2027</v>
      </c>
      <c r="T4" s="23" t="s">
        <v>1815</v>
      </c>
    </row>
    <row r="5" spans="1:20" ht="168.75" x14ac:dyDescent="0.25">
      <c r="A5" s="17">
        <v>2018</v>
      </c>
      <c r="B5" s="18" t="s">
        <v>8</v>
      </c>
      <c r="C5" s="27">
        <v>6</v>
      </c>
      <c r="D5" s="28" t="s">
        <v>2028</v>
      </c>
      <c r="E5" s="28" t="s">
        <v>2029</v>
      </c>
      <c r="F5" s="20">
        <v>1</v>
      </c>
      <c r="G5" s="28" t="s">
        <v>2030</v>
      </c>
      <c r="H5" s="28" t="s">
        <v>2031</v>
      </c>
      <c r="I5" s="18" t="s">
        <v>1362</v>
      </c>
      <c r="J5" s="26" t="s">
        <v>2032</v>
      </c>
      <c r="K5" s="27">
        <v>1</v>
      </c>
      <c r="L5" s="21">
        <v>43647</v>
      </c>
      <c r="M5" s="21">
        <v>43830</v>
      </c>
      <c r="N5" s="17">
        <v>1</v>
      </c>
      <c r="O5" s="22">
        <v>1</v>
      </c>
      <c r="P5" s="43">
        <v>1</v>
      </c>
      <c r="Q5" s="43" t="s">
        <v>1078</v>
      </c>
      <c r="R5" s="19" t="s">
        <v>2033</v>
      </c>
      <c r="S5" s="19" t="s">
        <v>2034</v>
      </c>
      <c r="T5" s="23" t="s">
        <v>1815</v>
      </c>
    </row>
    <row r="6" spans="1:20" ht="168.75" x14ac:dyDescent="0.25">
      <c r="A6" s="17">
        <v>2018</v>
      </c>
      <c r="B6" s="18" t="s">
        <v>8</v>
      </c>
      <c r="C6" s="27">
        <v>15</v>
      </c>
      <c r="D6" s="28" t="s">
        <v>2028</v>
      </c>
      <c r="E6" s="28" t="s">
        <v>2029</v>
      </c>
      <c r="F6" s="20" t="s">
        <v>382</v>
      </c>
      <c r="G6" s="28" t="s">
        <v>2030</v>
      </c>
      <c r="H6" s="28" t="s">
        <v>2031</v>
      </c>
      <c r="I6" s="18" t="s">
        <v>1362</v>
      </c>
      <c r="J6" s="26" t="s">
        <v>2032</v>
      </c>
      <c r="K6" s="27">
        <v>1</v>
      </c>
      <c r="L6" s="21">
        <v>43647</v>
      </c>
      <c r="M6" s="21">
        <v>43830</v>
      </c>
      <c r="N6" s="17">
        <v>1</v>
      </c>
      <c r="O6" s="22">
        <v>1</v>
      </c>
      <c r="P6" s="43">
        <v>1</v>
      </c>
      <c r="Q6" s="43" t="s">
        <v>1078</v>
      </c>
      <c r="R6" s="19" t="s">
        <v>2033</v>
      </c>
      <c r="S6" s="19" t="s">
        <v>2034</v>
      </c>
      <c r="T6" s="19" t="s">
        <v>1815</v>
      </c>
    </row>
    <row r="7" spans="1:20" ht="191.25" x14ac:dyDescent="0.25">
      <c r="A7" s="17">
        <v>2018</v>
      </c>
      <c r="B7" s="18" t="s">
        <v>8</v>
      </c>
      <c r="C7" s="27">
        <v>16</v>
      </c>
      <c r="D7" s="28" t="s">
        <v>2035</v>
      </c>
      <c r="E7" s="28" t="s">
        <v>2036</v>
      </c>
      <c r="F7" s="20" t="s">
        <v>382</v>
      </c>
      <c r="G7" s="28" t="s">
        <v>2037</v>
      </c>
      <c r="H7" s="28" t="s">
        <v>2038</v>
      </c>
      <c r="I7" s="18" t="s">
        <v>1362</v>
      </c>
      <c r="J7" s="26" t="s">
        <v>299</v>
      </c>
      <c r="K7" s="27">
        <v>1</v>
      </c>
      <c r="L7" s="21">
        <v>43678</v>
      </c>
      <c r="M7" s="21">
        <v>43830</v>
      </c>
      <c r="N7" s="17">
        <v>1</v>
      </c>
      <c r="O7" s="22">
        <v>1</v>
      </c>
      <c r="P7" s="43">
        <v>1</v>
      </c>
      <c r="Q7" s="43" t="s">
        <v>1078</v>
      </c>
      <c r="R7" s="19" t="s">
        <v>2039</v>
      </c>
      <c r="S7" s="19" t="s">
        <v>2040</v>
      </c>
      <c r="T7" s="19" t="s">
        <v>1815</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formula1>-9223372036854770000</formula1>
      <formula2>9223372036854770000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
  <sheetViews>
    <sheetView topLeftCell="A37" workbookViewId="0">
      <selection activeCell="D38" sqref="D38"/>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 min="21" max="21" width="16" hidden="1" customWidth="1"/>
    <col min="22" max="22" width="26.28515625" hidden="1" customWidth="1"/>
    <col min="23" max="23" width="18.7109375" hidden="1" customWidth="1"/>
  </cols>
  <sheetData>
    <row r="1" spans="1:23" ht="28.5" customHeight="1" x14ac:dyDescent="0.25">
      <c r="A1" s="149" t="s">
        <v>2014</v>
      </c>
      <c r="B1" s="149"/>
      <c r="C1" s="149"/>
      <c r="D1" s="149"/>
      <c r="E1" s="149"/>
      <c r="F1" s="149"/>
      <c r="G1" s="149"/>
    </row>
    <row r="2" spans="1:23"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c r="U2" s="14"/>
      <c r="V2" s="14"/>
      <c r="W2" s="15" t="s">
        <v>2041</v>
      </c>
    </row>
    <row r="3" spans="1:23" ht="146.25" x14ac:dyDescent="0.25">
      <c r="A3" s="17">
        <v>2015</v>
      </c>
      <c r="B3" s="18" t="s">
        <v>2042</v>
      </c>
      <c r="C3" s="17">
        <v>1</v>
      </c>
      <c r="D3" s="19" t="s">
        <v>2043</v>
      </c>
      <c r="E3" s="19" t="s">
        <v>2044</v>
      </c>
      <c r="F3" s="18">
        <v>1</v>
      </c>
      <c r="G3" s="19" t="s">
        <v>2045</v>
      </c>
      <c r="H3" s="19" t="s">
        <v>2046</v>
      </c>
      <c r="I3" s="18" t="s">
        <v>2047</v>
      </c>
      <c r="J3" s="18" t="s">
        <v>2048</v>
      </c>
      <c r="K3" s="17">
        <v>1</v>
      </c>
      <c r="L3" s="31">
        <v>42767</v>
      </c>
      <c r="M3" s="31">
        <v>42826</v>
      </c>
      <c r="N3" s="17">
        <v>1</v>
      </c>
      <c r="O3" s="22">
        <f>+N3/K3</f>
        <v>1</v>
      </c>
      <c r="P3" s="22">
        <f>+O3</f>
        <v>1</v>
      </c>
      <c r="Q3" s="22" t="s">
        <v>1078</v>
      </c>
      <c r="R3" s="19" t="s">
        <v>2049</v>
      </c>
      <c r="S3" s="23" t="s">
        <v>2050</v>
      </c>
      <c r="T3" s="19" t="s">
        <v>1815</v>
      </c>
      <c r="U3" s="32"/>
      <c r="V3" s="16" t="s">
        <v>2051</v>
      </c>
      <c r="W3" s="33" t="s">
        <v>2052</v>
      </c>
    </row>
    <row r="4" spans="1:23" ht="191.25" x14ac:dyDescent="0.25">
      <c r="A4" s="17">
        <v>2015</v>
      </c>
      <c r="B4" s="18" t="s">
        <v>2042</v>
      </c>
      <c r="C4" s="17">
        <v>2</v>
      </c>
      <c r="D4" s="24" t="s">
        <v>2053</v>
      </c>
      <c r="E4" s="24" t="s">
        <v>2054</v>
      </c>
      <c r="F4" s="18">
        <v>1</v>
      </c>
      <c r="G4" s="24" t="s">
        <v>2055</v>
      </c>
      <c r="H4" s="24" t="s">
        <v>2056</v>
      </c>
      <c r="I4" s="18" t="s">
        <v>1355</v>
      </c>
      <c r="J4" s="18" t="s">
        <v>1120</v>
      </c>
      <c r="K4" s="17">
        <v>1</v>
      </c>
      <c r="L4" s="31">
        <v>42733</v>
      </c>
      <c r="M4" s="31">
        <v>42750</v>
      </c>
      <c r="N4" s="17">
        <v>1</v>
      </c>
      <c r="O4" s="22">
        <f t="shared" ref="O4:O67" si="0">+N4/K4</f>
        <v>1</v>
      </c>
      <c r="P4" s="22">
        <f>+O4</f>
        <v>1</v>
      </c>
      <c r="Q4" s="22" t="s">
        <v>1078</v>
      </c>
      <c r="R4" s="34" t="s">
        <v>2057</v>
      </c>
      <c r="S4" s="19" t="s">
        <v>2058</v>
      </c>
      <c r="T4" s="19" t="s">
        <v>1815</v>
      </c>
      <c r="U4" s="32"/>
      <c r="V4" s="16" t="s">
        <v>2051</v>
      </c>
      <c r="W4" s="33" t="s">
        <v>2052</v>
      </c>
    </row>
    <row r="5" spans="1:23" ht="191.25" x14ac:dyDescent="0.25">
      <c r="A5" s="17">
        <v>2015</v>
      </c>
      <c r="B5" s="18" t="s">
        <v>2042</v>
      </c>
      <c r="C5" s="17">
        <v>3</v>
      </c>
      <c r="D5" s="19" t="s">
        <v>2059</v>
      </c>
      <c r="E5" s="19" t="s">
        <v>2060</v>
      </c>
      <c r="F5" s="20" t="s">
        <v>2061</v>
      </c>
      <c r="G5" s="19" t="s">
        <v>2062</v>
      </c>
      <c r="H5" s="19" t="s">
        <v>2063</v>
      </c>
      <c r="I5" s="18" t="s">
        <v>2064</v>
      </c>
      <c r="J5" s="18" t="s">
        <v>2065</v>
      </c>
      <c r="K5" s="17">
        <v>8</v>
      </c>
      <c r="L5" s="31">
        <v>42558</v>
      </c>
      <c r="M5" s="31">
        <v>42735</v>
      </c>
      <c r="N5" s="17">
        <v>8</v>
      </c>
      <c r="O5" s="22">
        <f t="shared" si="0"/>
        <v>1</v>
      </c>
      <c r="P5" s="112">
        <f>AVERAGE(O5:O7)</f>
        <v>1</v>
      </c>
      <c r="Q5" s="112" t="s">
        <v>1078</v>
      </c>
      <c r="R5" s="35" t="s">
        <v>2066</v>
      </c>
      <c r="S5" s="24" t="s">
        <v>2067</v>
      </c>
      <c r="T5" s="19" t="s">
        <v>1815</v>
      </c>
      <c r="U5" s="32"/>
      <c r="V5" s="16" t="s">
        <v>2051</v>
      </c>
      <c r="W5" s="33" t="s">
        <v>2052</v>
      </c>
    </row>
    <row r="6" spans="1:23" ht="191.25" x14ac:dyDescent="0.25">
      <c r="A6" s="17">
        <v>2015</v>
      </c>
      <c r="B6" s="18" t="s">
        <v>2042</v>
      </c>
      <c r="C6" s="17">
        <v>3</v>
      </c>
      <c r="D6" s="19" t="s">
        <v>2059</v>
      </c>
      <c r="E6" s="19" t="s">
        <v>2060</v>
      </c>
      <c r="F6" s="20" t="s">
        <v>57</v>
      </c>
      <c r="G6" s="19" t="s">
        <v>2068</v>
      </c>
      <c r="H6" s="19" t="s">
        <v>2069</v>
      </c>
      <c r="I6" s="18" t="s">
        <v>2064</v>
      </c>
      <c r="J6" s="18" t="s">
        <v>1120</v>
      </c>
      <c r="K6" s="17">
        <v>1</v>
      </c>
      <c r="L6" s="31">
        <v>42556</v>
      </c>
      <c r="M6" s="31">
        <v>42735</v>
      </c>
      <c r="N6" s="17">
        <v>1</v>
      </c>
      <c r="O6" s="22">
        <f t="shared" si="0"/>
        <v>1</v>
      </c>
      <c r="P6" s="112"/>
      <c r="Q6" s="112"/>
      <c r="R6" s="19" t="s">
        <v>2070</v>
      </c>
      <c r="S6" s="24" t="s">
        <v>2067</v>
      </c>
      <c r="T6" s="19" t="s">
        <v>1815</v>
      </c>
      <c r="U6" s="32"/>
      <c r="V6" s="16" t="s">
        <v>2051</v>
      </c>
      <c r="W6" s="33" t="s">
        <v>2052</v>
      </c>
    </row>
    <row r="7" spans="1:23" ht="191.25" x14ac:dyDescent="0.25">
      <c r="A7" s="17">
        <v>2015</v>
      </c>
      <c r="B7" s="18" t="s">
        <v>2042</v>
      </c>
      <c r="C7" s="17">
        <v>3</v>
      </c>
      <c r="D7" s="19" t="s">
        <v>2059</v>
      </c>
      <c r="E7" s="19" t="s">
        <v>2060</v>
      </c>
      <c r="F7" s="20" t="s">
        <v>63</v>
      </c>
      <c r="G7" s="19" t="s">
        <v>2071</v>
      </c>
      <c r="H7" s="19" t="s">
        <v>2072</v>
      </c>
      <c r="I7" s="18" t="s">
        <v>2064</v>
      </c>
      <c r="J7" s="18" t="s">
        <v>1924</v>
      </c>
      <c r="K7" s="17">
        <v>2</v>
      </c>
      <c r="L7" s="31">
        <v>42644</v>
      </c>
      <c r="M7" s="31">
        <v>42916</v>
      </c>
      <c r="N7" s="17">
        <v>2</v>
      </c>
      <c r="O7" s="22">
        <f t="shared" si="0"/>
        <v>1</v>
      </c>
      <c r="P7" s="112"/>
      <c r="Q7" s="112"/>
      <c r="R7" s="19" t="s">
        <v>2073</v>
      </c>
      <c r="S7" s="24" t="s">
        <v>2067</v>
      </c>
      <c r="T7" s="19" t="s">
        <v>1815</v>
      </c>
      <c r="U7" s="32"/>
      <c r="V7" s="16" t="s">
        <v>2051</v>
      </c>
      <c r="W7" s="33" t="s">
        <v>2052</v>
      </c>
    </row>
    <row r="8" spans="1:23" ht="180" x14ac:dyDescent="0.25">
      <c r="A8" s="17">
        <v>2015</v>
      </c>
      <c r="B8" s="18" t="s">
        <v>2042</v>
      </c>
      <c r="C8" s="17">
        <v>6</v>
      </c>
      <c r="D8" s="19" t="s">
        <v>2074</v>
      </c>
      <c r="E8" s="19" t="s">
        <v>2075</v>
      </c>
      <c r="F8" s="18">
        <v>1</v>
      </c>
      <c r="G8" s="19" t="s">
        <v>2076</v>
      </c>
      <c r="H8" s="19" t="s">
        <v>2077</v>
      </c>
      <c r="I8" s="18" t="s">
        <v>2064</v>
      </c>
      <c r="J8" s="18" t="s">
        <v>2078</v>
      </c>
      <c r="K8" s="17">
        <v>1</v>
      </c>
      <c r="L8" s="21">
        <v>42644</v>
      </c>
      <c r="M8" s="21">
        <v>42735</v>
      </c>
      <c r="N8" s="17">
        <v>1</v>
      </c>
      <c r="O8" s="22">
        <f t="shared" si="0"/>
        <v>1</v>
      </c>
      <c r="P8" s="22">
        <f>+O8</f>
        <v>1</v>
      </c>
      <c r="Q8" s="22" t="s">
        <v>1078</v>
      </c>
      <c r="R8" s="35" t="s">
        <v>2079</v>
      </c>
      <c r="S8" s="19" t="s">
        <v>2080</v>
      </c>
      <c r="T8" s="19" t="s">
        <v>1815</v>
      </c>
      <c r="U8" s="32"/>
      <c r="V8" s="16" t="s">
        <v>2051</v>
      </c>
      <c r="W8" s="33" t="s">
        <v>2052</v>
      </c>
    </row>
    <row r="9" spans="1:23" ht="180" x14ac:dyDescent="0.25">
      <c r="A9" s="17">
        <v>2015</v>
      </c>
      <c r="B9" s="18" t="s">
        <v>2042</v>
      </c>
      <c r="C9" s="17">
        <v>7</v>
      </c>
      <c r="D9" s="19" t="s">
        <v>2081</v>
      </c>
      <c r="E9" s="19" t="s">
        <v>2082</v>
      </c>
      <c r="F9" s="18">
        <v>1</v>
      </c>
      <c r="G9" s="19" t="s">
        <v>2068</v>
      </c>
      <c r="H9" s="19" t="s">
        <v>2083</v>
      </c>
      <c r="I9" s="18" t="s">
        <v>2064</v>
      </c>
      <c r="J9" s="18" t="s">
        <v>1120</v>
      </c>
      <c r="K9" s="17">
        <v>1</v>
      </c>
      <c r="L9" s="21">
        <v>42556</v>
      </c>
      <c r="M9" s="21">
        <v>42735</v>
      </c>
      <c r="N9" s="17">
        <v>1</v>
      </c>
      <c r="O9" s="22">
        <f t="shared" si="0"/>
        <v>1</v>
      </c>
      <c r="P9" s="22">
        <f>+O9</f>
        <v>1</v>
      </c>
      <c r="Q9" s="22" t="s">
        <v>1078</v>
      </c>
      <c r="R9" s="19" t="s">
        <v>2084</v>
      </c>
      <c r="S9" s="19" t="s">
        <v>2085</v>
      </c>
      <c r="T9" s="19" t="s">
        <v>1815</v>
      </c>
      <c r="U9" s="32"/>
      <c r="V9" s="16" t="s">
        <v>2051</v>
      </c>
      <c r="W9" s="33" t="s">
        <v>2052</v>
      </c>
    </row>
    <row r="10" spans="1:23" ht="191.25" x14ac:dyDescent="0.25">
      <c r="A10" s="17">
        <v>2015</v>
      </c>
      <c r="B10" s="18" t="s">
        <v>2042</v>
      </c>
      <c r="C10" s="17">
        <v>8</v>
      </c>
      <c r="D10" s="19" t="s">
        <v>2086</v>
      </c>
      <c r="E10" s="19" t="s">
        <v>2087</v>
      </c>
      <c r="F10" s="20" t="s">
        <v>101</v>
      </c>
      <c r="G10" s="19" t="s">
        <v>2088</v>
      </c>
      <c r="H10" s="19" t="s">
        <v>2089</v>
      </c>
      <c r="I10" s="18" t="s">
        <v>2064</v>
      </c>
      <c r="J10" s="18" t="s">
        <v>2065</v>
      </c>
      <c r="K10" s="17">
        <v>8</v>
      </c>
      <c r="L10" s="21">
        <v>42558</v>
      </c>
      <c r="M10" s="21">
        <v>42735</v>
      </c>
      <c r="N10" s="17">
        <v>8</v>
      </c>
      <c r="O10" s="22">
        <f t="shared" si="0"/>
        <v>1</v>
      </c>
      <c r="P10" s="112">
        <f>AVERAGE(O10:O11)</f>
        <v>1</v>
      </c>
      <c r="Q10" s="112" t="s">
        <v>1078</v>
      </c>
      <c r="R10" s="19" t="s">
        <v>2090</v>
      </c>
      <c r="S10" s="24" t="s">
        <v>2067</v>
      </c>
      <c r="T10" s="19" t="s">
        <v>1815</v>
      </c>
      <c r="U10" s="32"/>
      <c r="V10" s="16" t="s">
        <v>2051</v>
      </c>
      <c r="W10" s="33" t="s">
        <v>2052</v>
      </c>
    </row>
    <row r="11" spans="1:23" ht="191.25" x14ac:dyDescent="0.25">
      <c r="A11" s="17">
        <v>2015</v>
      </c>
      <c r="B11" s="18" t="s">
        <v>2042</v>
      </c>
      <c r="C11" s="17">
        <v>8</v>
      </c>
      <c r="D11" s="19" t="s">
        <v>2086</v>
      </c>
      <c r="E11" s="19" t="s">
        <v>2087</v>
      </c>
      <c r="F11" s="20" t="s">
        <v>108</v>
      </c>
      <c r="G11" s="19" t="s">
        <v>2091</v>
      </c>
      <c r="H11" s="19" t="s">
        <v>2092</v>
      </c>
      <c r="I11" s="18" t="s">
        <v>2064</v>
      </c>
      <c r="J11" s="18" t="s">
        <v>1924</v>
      </c>
      <c r="K11" s="17">
        <v>2</v>
      </c>
      <c r="L11" s="21">
        <v>42644</v>
      </c>
      <c r="M11" s="21">
        <v>42916</v>
      </c>
      <c r="N11" s="17">
        <v>2</v>
      </c>
      <c r="O11" s="22">
        <f t="shared" si="0"/>
        <v>1</v>
      </c>
      <c r="P11" s="112"/>
      <c r="Q11" s="112"/>
      <c r="R11" s="19" t="s">
        <v>2093</v>
      </c>
      <c r="S11" s="24" t="s">
        <v>2067</v>
      </c>
      <c r="T11" s="19" t="s">
        <v>1815</v>
      </c>
      <c r="U11" s="32"/>
      <c r="V11" s="16" t="s">
        <v>2051</v>
      </c>
      <c r="W11" s="33" t="s">
        <v>2052</v>
      </c>
    </row>
    <row r="12" spans="1:23" ht="191.25" x14ac:dyDescent="0.25">
      <c r="A12" s="17">
        <v>2015</v>
      </c>
      <c r="B12" s="18" t="s">
        <v>2042</v>
      </c>
      <c r="C12" s="17">
        <v>10</v>
      </c>
      <c r="D12" s="19" t="s">
        <v>2094</v>
      </c>
      <c r="E12" s="19" t="s">
        <v>2095</v>
      </c>
      <c r="F12" s="20" t="s">
        <v>101</v>
      </c>
      <c r="G12" s="19" t="s">
        <v>2088</v>
      </c>
      <c r="H12" s="19" t="s">
        <v>2089</v>
      </c>
      <c r="I12" s="18" t="s">
        <v>2064</v>
      </c>
      <c r="J12" s="18" t="s">
        <v>2065</v>
      </c>
      <c r="K12" s="17">
        <v>8</v>
      </c>
      <c r="L12" s="21">
        <v>42558</v>
      </c>
      <c r="M12" s="21">
        <v>42735</v>
      </c>
      <c r="N12" s="17">
        <v>8</v>
      </c>
      <c r="O12" s="22">
        <f t="shared" si="0"/>
        <v>1</v>
      </c>
      <c r="P12" s="112">
        <f>AVERAGE(O12:O13)</f>
        <v>1</v>
      </c>
      <c r="Q12" s="112" t="s">
        <v>1078</v>
      </c>
      <c r="R12" s="19" t="s">
        <v>2090</v>
      </c>
      <c r="S12" s="19" t="s">
        <v>2067</v>
      </c>
      <c r="T12" s="19" t="s">
        <v>1815</v>
      </c>
      <c r="U12" s="32"/>
      <c r="V12" s="16" t="s">
        <v>2051</v>
      </c>
      <c r="W12" s="33" t="s">
        <v>2052</v>
      </c>
    </row>
    <row r="13" spans="1:23" ht="191.25" x14ac:dyDescent="0.25">
      <c r="A13" s="17">
        <v>2015</v>
      </c>
      <c r="B13" s="18" t="s">
        <v>2042</v>
      </c>
      <c r="C13" s="17">
        <v>10</v>
      </c>
      <c r="D13" s="19" t="s">
        <v>2094</v>
      </c>
      <c r="E13" s="19" t="s">
        <v>2095</v>
      </c>
      <c r="F13" s="20" t="s">
        <v>108</v>
      </c>
      <c r="G13" s="19" t="s">
        <v>2091</v>
      </c>
      <c r="H13" s="19" t="s">
        <v>2092</v>
      </c>
      <c r="I13" s="18" t="s">
        <v>2064</v>
      </c>
      <c r="J13" s="18" t="s">
        <v>1924</v>
      </c>
      <c r="K13" s="17">
        <v>2</v>
      </c>
      <c r="L13" s="21">
        <v>42644</v>
      </c>
      <c r="M13" s="21">
        <v>42916</v>
      </c>
      <c r="N13" s="17">
        <v>2</v>
      </c>
      <c r="O13" s="22">
        <f t="shared" si="0"/>
        <v>1</v>
      </c>
      <c r="P13" s="112"/>
      <c r="Q13" s="112"/>
      <c r="R13" s="19" t="s">
        <v>2093</v>
      </c>
      <c r="S13" s="19" t="s">
        <v>2067</v>
      </c>
      <c r="T13" s="19" t="s">
        <v>1815</v>
      </c>
      <c r="U13" s="32"/>
      <c r="V13" s="16" t="s">
        <v>2051</v>
      </c>
      <c r="W13" s="33" t="s">
        <v>2052</v>
      </c>
    </row>
    <row r="14" spans="1:23" ht="191.25" x14ac:dyDescent="0.25">
      <c r="A14" s="17">
        <v>2015</v>
      </c>
      <c r="B14" s="18" t="s">
        <v>2042</v>
      </c>
      <c r="C14" s="17">
        <v>11</v>
      </c>
      <c r="D14" s="19" t="s">
        <v>2096</v>
      </c>
      <c r="E14" s="19" t="s">
        <v>2097</v>
      </c>
      <c r="F14" s="20" t="s">
        <v>101</v>
      </c>
      <c r="G14" s="19" t="s">
        <v>2088</v>
      </c>
      <c r="H14" s="19" t="s">
        <v>2089</v>
      </c>
      <c r="I14" s="18" t="s">
        <v>2064</v>
      </c>
      <c r="J14" s="18" t="s">
        <v>2065</v>
      </c>
      <c r="K14" s="17">
        <v>8</v>
      </c>
      <c r="L14" s="21">
        <v>42558</v>
      </c>
      <c r="M14" s="21">
        <v>42735</v>
      </c>
      <c r="N14" s="17">
        <v>8</v>
      </c>
      <c r="O14" s="22">
        <f t="shared" si="0"/>
        <v>1</v>
      </c>
      <c r="P14" s="112">
        <f>AVERAGE(O14:O15)</f>
        <v>1</v>
      </c>
      <c r="Q14" s="112" t="s">
        <v>1078</v>
      </c>
      <c r="R14" s="19" t="s">
        <v>2090</v>
      </c>
      <c r="S14" s="19" t="s">
        <v>2067</v>
      </c>
      <c r="T14" s="19" t="s">
        <v>1815</v>
      </c>
      <c r="U14" s="32"/>
      <c r="V14" s="16" t="s">
        <v>2051</v>
      </c>
      <c r="W14" s="33" t="s">
        <v>2052</v>
      </c>
    </row>
    <row r="15" spans="1:23" ht="191.25" x14ac:dyDescent="0.25">
      <c r="A15" s="17">
        <v>2015</v>
      </c>
      <c r="B15" s="18" t="s">
        <v>2042</v>
      </c>
      <c r="C15" s="17">
        <v>11</v>
      </c>
      <c r="D15" s="19" t="s">
        <v>2096</v>
      </c>
      <c r="E15" s="19" t="s">
        <v>2097</v>
      </c>
      <c r="F15" s="20" t="s">
        <v>108</v>
      </c>
      <c r="G15" s="19" t="s">
        <v>2091</v>
      </c>
      <c r="H15" s="19" t="s">
        <v>2092</v>
      </c>
      <c r="I15" s="18" t="s">
        <v>2064</v>
      </c>
      <c r="J15" s="18" t="s">
        <v>1924</v>
      </c>
      <c r="K15" s="17">
        <v>2</v>
      </c>
      <c r="L15" s="21">
        <v>42644</v>
      </c>
      <c r="M15" s="21">
        <v>42916</v>
      </c>
      <c r="N15" s="17">
        <v>2</v>
      </c>
      <c r="O15" s="22">
        <f t="shared" si="0"/>
        <v>1</v>
      </c>
      <c r="P15" s="112"/>
      <c r="Q15" s="112"/>
      <c r="R15" s="19" t="s">
        <v>2093</v>
      </c>
      <c r="S15" s="19" t="s">
        <v>2067</v>
      </c>
      <c r="T15" s="19" t="s">
        <v>1815</v>
      </c>
      <c r="U15" s="32"/>
      <c r="V15" s="16" t="s">
        <v>2051</v>
      </c>
      <c r="W15" s="33" t="s">
        <v>2052</v>
      </c>
    </row>
    <row r="16" spans="1:23" ht="191.25" x14ac:dyDescent="0.25">
      <c r="A16" s="17">
        <v>2015</v>
      </c>
      <c r="B16" s="18" t="s">
        <v>2042</v>
      </c>
      <c r="C16" s="17">
        <v>12</v>
      </c>
      <c r="D16" s="19" t="s">
        <v>2098</v>
      </c>
      <c r="E16" s="19" t="s">
        <v>2099</v>
      </c>
      <c r="F16" s="20" t="s">
        <v>101</v>
      </c>
      <c r="G16" s="19" t="s">
        <v>2088</v>
      </c>
      <c r="H16" s="19" t="s">
        <v>2089</v>
      </c>
      <c r="I16" s="18" t="s">
        <v>2064</v>
      </c>
      <c r="J16" s="18" t="s">
        <v>2065</v>
      </c>
      <c r="K16" s="17">
        <v>8</v>
      </c>
      <c r="L16" s="21">
        <v>42558</v>
      </c>
      <c r="M16" s="21">
        <v>42735</v>
      </c>
      <c r="N16" s="17">
        <v>8</v>
      </c>
      <c r="O16" s="22">
        <f t="shared" si="0"/>
        <v>1</v>
      </c>
      <c r="P16" s="112">
        <f>AVERAGE(O16:O17)</f>
        <v>1</v>
      </c>
      <c r="Q16" s="112" t="s">
        <v>1078</v>
      </c>
      <c r="R16" s="19" t="s">
        <v>2090</v>
      </c>
      <c r="S16" s="19" t="s">
        <v>2067</v>
      </c>
      <c r="T16" s="19" t="s">
        <v>1815</v>
      </c>
      <c r="U16" s="32"/>
      <c r="V16" s="16" t="s">
        <v>2051</v>
      </c>
      <c r="W16" s="33" t="s">
        <v>2052</v>
      </c>
    </row>
    <row r="17" spans="1:23" ht="191.25" x14ac:dyDescent="0.25">
      <c r="A17" s="17">
        <v>2015</v>
      </c>
      <c r="B17" s="18" t="s">
        <v>2042</v>
      </c>
      <c r="C17" s="17">
        <v>12</v>
      </c>
      <c r="D17" s="19" t="s">
        <v>2098</v>
      </c>
      <c r="E17" s="19" t="s">
        <v>2099</v>
      </c>
      <c r="F17" s="20" t="s">
        <v>108</v>
      </c>
      <c r="G17" s="19" t="s">
        <v>2091</v>
      </c>
      <c r="H17" s="19" t="s">
        <v>2092</v>
      </c>
      <c r="I17" s="18" t="s">
        <v>2064</v>
      </c>
      <c r="J17" s="18" t="s">
        <v>1924</v>
      </c>
      <c r="K17" s="17">
        <v>2</v>
      </c>
      <c r="L17" s="21">
        <v>42644</v>
      </c>
      <c r="M17" s="21">
        <v>42916</v>
      </c>
      <c r="N17" s="17">
        <v>2</v>
      </c>
      <c r="O17" s="22">
        <f t="shared" si="0"/>
        <v>1</v>
      </c>
      <c r="P17" s="112"/>
      <c r="Q17" s="112"/>
      <c r="R17" s="19" t="s">
        <v>2093</v>
      </c>
      <c r="S17" s="19" t="s">
        <v>2067</v>
      </c>
      <c r="T17" s="19" t="s">
        <v>1815</v>
      </c>
      <c r="U17" s="32"/>
      <c r="V17" s="16" t="s">
        <v>2051</v>
      </c>
      <c r="W17" s="33" t="s">
        <v>2052</v>
      </c>
    </row>
    <row r="18" spans="1:23" ht="191.25" x14ac:dyDescent="0.25">
      <c r="A18" s="17">
        <v>2015</v>
      </c>
      <c r="B18" s="18" t="s">
        <v>2042</v>
      </c>
      <c r="C18" s="17">
        <v>13</v>
      </c>
      <c r="D18" s="19" t="s">
        <v>2100</v>
      </c>
      <c r="E18" s="19" t="s">
        <v>2101</v>
      </c>
      <c r="F18" s="20" t="s">
        <v>101</v>
      </c>
      <c r="G18" s="19" t="s">
        <v>2088</v>
      </c>
      <c r="H18" s="19" t="s">
        <v>2089</v>
      </c>
      <c r="I18" s="18" t="s">
        <v>2064</v>
      </c>
      <c r="J18" s="18" t="s">
        <v>2065</v>
      </c>
      <c r="K18" s="17">
        <v>8</v>
      </c>
      <c r="L18" s="21">
        <v>42558</v>
      </c>
      <c r="M18" s="21">
        <v>42735</v>
      </c>
      <c r="N18" s="17">
        <v>8</v>
      </c>
      <c r="O18" s="22">
        <f t="shared" si="0"/>
        <v>1</v>
      </c>
      <c r="P18" s="112">
        <f>AVERAGE(O18:O19)</f>
        <v>1</v>
      </c>
      <c r="Q18" s="112" t="s">
        <v>1078</v>
      </c>
      <c r="R18" s="19" t="s">
        <v>2090</v>
      </c>
      <c r="S18" s="19" t="s">
        <v>2067</v>
      </c>
      <c r="T18" s="19" t="s">
        <v>1815</v>
      </c>
      <c r="U18" s="32"/>
      <c r="V18" s="16" t="s">
        <v>2051</v>
      </c>
      <c r="W18" s="33" t="s">
        <v>2052</v>
      </c>
    </row>
    <row r="19" spans="1:23" ht="191.25" x14ac:dyDescent="0.25">
      <c r="A19" s="17">
        <v>2015</v>
      </c>
      <c r="B19" s="18" t="s">
        <v>2042</v>
      </c>
      <c r="C19" s="17">
        <v>13</v>
      </c>
      <c r="D19" s="19" t="s">
        <v>2100</v>
      </c>
      <c r="E19" s="19" t="s">
        <v>2101</v>
      </c>
      <c r="F19" s="20" t="s">
        <v>108</v>
      </c>
      <c r="G19" s="19" t="s">
        <v>2091</v>
      </c>
      <c r="H19" s="19" t="s">
        <v>2092</v>
      </c>
      <c r="I19" s="18" t="s">
        <v>2064</v>
      </c>
      <c r="J19" s="18" t="s">
        <v>1924</v>
      </c>
      <c r="K19" s="17">
        <v>2</v>
      </c>
      <c r="L19" s="21">
        <v>42644</v>
      </c>
      <c r="M19" s="21">
        <v>42916</v>
      </c>
      <c r="N19" s="17">
        <v>2</v>
      </c>
      <c r="O19" s="22">
        <f t="shared" si="0"/>
        <v>1</v>
      </c>
      <c r="P19" s="112"/>
      <c r="Q19" s="112"/>
      <c r="R19" s="19" t="s">
        <v>2093</v>
      </c>
      <c r="S19" s="19" t="s">
        <v>2067</v>
      </c>
      <c r="T19" s="19" t="s">
        <v>1815</v>
      </c>
      <c r="U19" s="32"/>
      <c r="V19" s="16" t="s">
        <v>2051</v>
      </c>
      <c r="W19" s="33" t="s">
        <v>2052</v>
      </c>
    </row>
    <row r="20" spans="1:23" ht="191.25" x14ac:dyDescent="0.25">
      <c r="A20" s="17">
        <v>2015</v>
      </c>
      <c r="B20" s="18" t="s">
        <v>2042</v>
      </c>
      <c r="C20" s="17">
        <v>14</v>
      </c>
      <c r="D20" s="19" t="s">
        <v>2102</v>
      </c>
      <c r="E20" s="19" t="s">
        <v>2103</v>
      </c>
      <c r="F20" s="20" t="s">
        <v>101</v>
      </c>
      <c r="G20" s="19" t="s">
        <v>2088</v>
      </c>
      <c r="H20" s="19" t="s">
        <v>2089</v>
      </c>
      <c r="I20" s="18" t="s">
        <v>2064</v>
      </c>
      <c r="J20" s="18" t="s">
        <v>2065</v>
      </c>
      <c r="K20" s="17">
        <v>8</v>
      </c>
      <c r="L20" s="21">
        <v>42558</v>
      </c>
      <c r="M20" s="21">
        <v>42735</v>
      </c>
      <c r="N20" s="17">
        <v>8</v>
      </c>
      <c r="O20" s="22">
        <f t="shared" si="0"/>
        <v>1</v>
      </c>
      <c r="P20" s="112">
        <f>AVERAGE(O20:O21)</f>
        <v>1</v>
      </c>
      <c r="Q20" s="112" t="s">
        <v>1078</v>
      </c>
      <c r="R20" s="19" t="s">
        <v>2090</v>
      </c>
      <c r="S20" s="19" t="s">
        <v>2067</v>
      </c>
      <c r="T20" s="19" t="s">
        <v>1815</v>
      </c>
      <c r="U20" s="32"/>
      <c r="V20" s="16" t="s">
        <v>2051</v>
      </c>
      <c r="W20" s="33" t="s">
        <v>2052</v>
      </c>
    </row>
    <row r="21" spans="1:23" ht="191.25" x14ac:dyDescent="0.25">
      <c r="A21" s="17">
        <v>2015</v>
      </c>
      <c r="B21" s="18" t="s">
        <v>2042</v>
      </c>
      <c r="C21" s="17">
        <v>14</v>
      </c>
      <c r="D21" s="19" t="s">
        <v>2102</v>
      </c>
      <c r="E21" s="19" t="s">
        <v>2103</v>
      </c>
      <c r="F21" s="20" t="s">
        <v>108</v>
      </c>
      <c r="G21" s="19" t="s">
        <v>2091</v>
      </c>
      <c r="H21" s="19" t="s">
        <v>2092</v>
      </c>
      <c r="I21" s="18" t="s">
        <v>2064</v>
      </c>
      <c r="J21" s="18" t="s">
        <v>1924</v>
      </c>
      <c r="K21" s="17">
        <v>2</v>
      </c>
      <c r="L21" s="21">
        <v>42644</v>
      </c>
      <c r="M21" s="21">
        <v>42916</v>
      </c>
      <c r="N21" s="17">
        <v>2</v>
      </c>
      <c r="O21" s="22">
        <f t="shared" si="0"/>
        <v>1</v>
      </c>
      <c r="P21" s="112"/>
      <c r="Q21" s="112"/>
      <c r="R21" s="19" t="s">
        <v>2093</v>
      </c>
      <c r="S21" s="19" t="s">
        <v>2067</v>
      </c>
      <c r="T21" s="19" t="s">
        <v>1815</v>
      </c>
      <c r="U21" s="32"/>
      <c r="V21" s="16" t="s">
        <v>2051</v>
      </c>
      <c r="W21" s="33" t="s">
        <v>2052</v>
      </c>
    </row>
    <row r="22" spans="1:23" ht="191.25" x14ac:dyDescent="0.25">
      <c r="A22" s="17">
        <v>2015</v>
      </c>
      <c r="B22" s="18" t="s">
        <v>2042</v>
      </c>
      <c r="C22" s="17">
        <v>15</v>
      </c>
      <c r="D22" s="19" t="s">
        <v>2104</v>
      </c>
      <c r="E22" s="19" t="s">
        <v>2105</v>
      </c>
      <c r="F22" s="20" t="s">
        <v>101</v>
      </c>
      <c r="G22" s="19" t="s">
        <v>2088</v>
      </c>
      <c r="H22" s="19" t="s">
        <v>2089</v>
      </c>
      <c r="I22" s="18" t="s">
        <v>2064</v>
      </c>
      <c r="J22" s="18" t="s">
        <v>2065</v>
      </c>
      <c r="K22" s="17">
        <v>8</v>
      </c>
      <c r="L22" s="21">
        <v>42558</v>
      </c>
      <c r="M22" s="21">
        <v>42735</v>
      </c>
      <c r="N22" s="17">
        <v>8</v>
      </c>
      <c r="O22" s="22">
        <f t="shared" si="0"/>
        <v>1</v>
      </c>
      <c r="P22" s="112">
        <f>AVERAGE(O22:O23)</f>
        <v>1</v>
      </c>
      <c r="Q22" s="112" t="s">
        <v>1078</v>
      </c>
      <c r="R22" s="19" t="s">
        <v>2090</v>
      </c>
      <c r="S22" s="19" t="s">
        <v>2067</v>
      </c>
      <c r="T22" s="19" t="s">
        <v>1815</v>
      </c>
      <c r="U22" s="32"/>
      <c r="V22" s="16" t="s">
        <v>2051</v>
      </c>
      <c r="W22" s="33" t="s">
        <v>2052</v>
      </c>
    </row>
    <row r="23" spans="1:23" ht="191.25" x14ac:dyDescent="0.25">
      <c r="A23" s="17">
        <v>2015</v>
      </c>
      <c r="B23" s="18" t="s">
        <v>2042</v>
      </c>
      <c r="C23" s="17">
        <v>15</v>
      </c>
      <c r="D23" s="19" t="s">
        <v>2104</v>
      </c>
      <c r="E23" s="19" t="s">
        <v>2105</v>
      </c>
      <c r="F23" s="20" t="s">
        <v>108</v>
      </c>
      <c r="G23" s="19" t="s">
        <v>2091</v>
      </c>
      <c r="H23" s="19" t="s">
        <v>2092</v>
      </c>
      <c r="I23" s="18" t="s">
        <v>2064</v>
      </c>
      <c r="J23" s="18" t="s">
        <v>1924</v>
      </c>
      <c r="K23" s="17">
        <v>2</v>
      </c>
      <c r="L23" s="21">
        <v>42644</v>
      </c>
      <c r="M23" s="21">
        <v>42916</v>
      </c>
      <c r="N23" s="17">
        <v>2</v>
      </c>
      <c r="O23" s="22">
        <f t="shared" si="0"/>
        <v>1</v>
      </c>
      <c r="P23" s="112"/>
      <c r="Q23" s="112"/>
      <c r="R23" s="19" t="s">
        <v>2093</v>
      </c>
      <c r="S23" s="19" t="s">
        <v>2067</v>
      </c>
      <c r="T23" s="19" t="s">
        <v>1815</v>
      </c>
      <c r="U23" s="32"/>
      <c r="V23" s="16" t="s">
        <v>2051</v>
      </c>
      <c r="W23" s="33" t="s">
        <v>2052</v>
      </c>
    </row>
    <row r="24" spans="1:23" ht="191.25" x14ac:dyDescent="0.25">
      <c r="A24" s="17">
        <v>2015</v>
      </c>
      <c r="B24" s="18" t="s">
        <v>2042</v>
      </c>
      <c r="C24" s="17">
        <v>16</v>
      </c>
      <c r="D24" s="19" t="s">
        <v>2106</v>
      </c>
      <c r="E24" s="19" t="s">
        <v>2107</v>
      </c>
      <c r="F24" s="20" t="s">
        <v>101</v>
      </c>
      <c r="G24" s="19" t="s">
        <v>2088</v>
      </c>
      <c r="H24" s="19" t="s">
        <v>2089</v>
      </c>
      <c r="I24" s="18" t="s">
        <v>2064</v>
      </c>
      <c r="J24" s="18" t="s">
        <v>2065</v>
      </c>
      <c r="K24" s="17">
        <v>8</v>
      </c>
      <c r="L24" s="21">
        <v>42558</v>
      </c>
      <c r="M24" s="21">
        <v>42735</v>
      </c>
      <c r="N24" s="17">
        <v>8</v>
      </c>
      <c r="O24" s="22">
        <f t="shared" si="0"/>
        <v>1</v>
      </c>
      <c r="P24" s="112">
        <f>AVERAGE(O24:O25)</f>
        <v>1</v>
      </c>
      <c r="Q24" s="112" t="s">
        <v>1078</v>
      </c>
      <c r="R24" s="19" t="s">
        <v>2090</v>
      </c>
      <c r="S24" s="19" t="s">
        <v>2067</v>
      </c>
      <c r="T24" s="19" t="s">
        <v>1815</v>
      </c>
      <c r="U24" s="32"/>
      <c r="V24" s="16" t="s">
        <v>2051</v>
      </c>
      <c r="W24" s="33" t="s">
        <v>2052</v>
      </c>
    </row>
    <row r="25" spans="1:23" ht="191.25" x14ac:dyDescent="0.25">
      <c r="A25" s="17">
        <v>2015</v>
      </c>
      <c r="B25" s="18" t="s">
        <v>2042</v>
      </c>
      <c r="C25" s="17">
        <v>16</v>
      </c>
      <c r="D25" s="19" t="s">
        <v>2106</v>
      </c>
      <c r="E25" s="19" t="s">
        <v>2107</v>
      </c>
      <c r="F25" s="20" t="s">
        <v>108</v>
      </c>
      <c r="G25" s="19" t="s">
        <v>2091</v>
      </c>
      <c r="H25" s="19" t="s">
        <v>2092</v>
      </c>
      <c r="I25" s="18" t="s">
        <v>2064</v>
      </c>
      <c r="J25" s="18" t="s">
        <v>1924</v>
      </c>
      <c r="K25" s="17">
        <v>2</v>
      </c>
      <c r="L25" s="21">
        <v>42644</v>
      </c>
      <c r="M25" s="21">
        <v>42916</v>
      </c>
      <c r="N25" s="17">
        <v>2</v>
      </c>
      <c r="O25" s="22">
        <f t="shared" si="0"/>
        <v>1</v>
      </c>
      <c r="P25" s="112"/>
      <c r="Q25" s="112"/>
      <c r="R25" s="19" t="s">
        <v>2093</v>
      </c>
      <c r="S25" s="19" t="s">
        <v>2067</v>
      </c>
      <c r="T25" s="19" t="s">
        <v>1815</v>
      </c>
      <c r="U25" s="32"/>
      <c r="V25" s="16" t="s">
        <v>2051</v>
      </c>
      <c r="W25" s="33" t="s">
        <v>2052</v>
      </c>
    </row>
    <row r="26" spans="1:23" ht="191.25" x14ac:dyDescent="0.25">
      <c r="A26" s="17">
        <v>2015</v>
      </c>
      <c r="B26" s="18" t="s">
        <v>2042</v>
      </c>
      <c r="C26" s="17">
        <v>18</v>
      </c>
      <c r="D26" s="19" t="s">
        <v>2108</v>
      </c>
      <c r="E26" s="19" t="s">
        <v>2109</v>
      </c>
      <c r="F26" s="20" t="s">
        <v>101</v>
      </c>
      <c r="G26" s="19" t="s">
        <v>2088</v>
      </c>
      <c r="H26" s="19" t="s">
        <v>2089</v>
      </c>
      <c r="I26" s="18" t="s">
        <v>2064</v>
      </c>
      <c r="J26" s="18" t="s">
        <v>2065</v>
      </c>
      <c r="K26" s="17">
        <v>8</v>
      </c>
      <c r="L26" s="21">
        <v>42558</v>
      </c>
      <c r="M26" s="21">
        <v>42735</v>
      </c>
      <c r="N26" s="17">
        <v>8</v>
      </c>
      <c r="O26" s="22">
        <f t="shared" si="0"/>
        <v>1</v>
      </c>
      <c r="P26" s="112">
        <f>AVERAGE(O26:O27)</f>
        <v>1</v>
      </c>
      <c r="Q26" s="112" t="s">
        <v>1078</v>
      </c>
      <c r="R26" s="19" t="s">
        <v>2090</v>
      </c>
      <c r="S26" s="19" t="s">
        <v>2067</v>
      </c>
      <c r="T26" s="19" t="s">
        <v>1815</v>
      </c>
      <c r="U26" s="32"/>
      <c r="V26" s="16" t="s">
        <v>2051</v>
      </c>
      <c r="W26" s="33" t="s">
        <v>2052</v>
      </c>
    </row>
    <row r="27" spans="1:23" ht="191.25" x14ac:dyDescent="0.25">
      <c r="A27" s="17">
        <v>2015</v>
      </c>
      <c r="B27" s="18" t="s">
        <v>2042</v>
      </c>
      <c r="C27" s="17">
        <v>18</v>
      </c>
      <c r="D27" s="19" t="s">
        <v>2108</v>
      </c>
      <c r="E27" s="19" t="s">
        <v>2109</v>
      </c>
      <c r="F27" s="20" t="s">
        <v>108</v>
      </c>
      <c r="G27" s="19" t="s">
        <v>2091</v>
      </c>
      <c r="H27" s="19" t="s">
        <v>2092</v>
      </c>
      <c r="I27" s="18" t="s">
        <v>2064</v>
      </c>
      <c r="J27" s="18" t="s">
        <v>1924</v>
      </c>
      <c r="K27" s="17">
        <v>2</v>
      </c>
      <c r="L27" s="21">
        <v>42644</v>
      </c>
      <c r="M27" s="21">
        <v>42916</v>
      </c>
      <c r="N27" s="17">
        <v>2</v>
      </c>
      <c r="O27" s="22">
        <f t="shared" si="0"/>
        <v>1</v>
      </c>
      <c r="P27" s="112"/>
      <c r="Q27" s="112"/>
      <c r="R27" s="19" t="s">
        <v>2093</v>
      </c>
      <c r="S27" s="19" t="s">
        <v>2067</v>
      </c>
      <c r="T27" s="19" t="s">
        <v>1815</v>
      </c>
      <c r="U27" s="32"/>
      <c r="V27" s="16" t="s">
        <v>2051</v>
      </c>
      <c r="W27" s="33" t="s">
        <v>2052</v>
      </c>
    </row>
    <row r="28" spans="1:23" ht="180" x14ac:dyDescent="0.25">
      <c r="A28" s="17">
        <v>2015</v>
      </c>
      <c r="B28" s="18" t="s">
        <v>2042</v>
      </c>
      <c r="C28" s="17">
        <v>19</v>
      </c>
      <c r="D28" s="19" t="s">
        <v>2110</v>
      </c>
      <c r="E28" s="19" t="s">
        <v>2111</v>
      </c>
      <c r="F28" s="18">
        <v>1</v>
      </c>
      <c r="G28" s="19" t="s">
        <v>2071</v>
      </c>
      <c r="H28" s="19" t="s">
        <v>2112</v>
      </c>
      <c r="I28" s="18" t="s">
        <v>2064</v>
      </c>
      <c r="J28" s="18" t="s">
        <v>1924</v>
      </c>
      <c r="K28" s="17">
        <v>2</v>
      </c>
      <c r="L28" s="21">
        <v>42644</v>
      </c>
      <c r="M28" s="21">
        <v>42916</v>
      </c>
      <c r="N28" s="17">
        <v>2</v>
      </c>
      <c r="O28" s="22">
        <f t="shared" si="0"/>
        <v>1</v>
      </c>
      <c r="P28" s="22">
        <f>+O28</f>
        <v>1</v>
      </c>
      <c r="Q28" s="22" t="s">
        <v>1078</v>
      </c>
      <c r="R28" s="19" t="s">
        <v>2113</v>
      </c>
      <c r="S28" s="19" t="s">
        <v>2114</v>
      </c>
      <c r="T28" s="19" t="s">
        <v>1815</v>
      </c>
      <c r="U28" s="32"/>
      <c r="V28" s="16" t="s">
        <v>2051</v>
      </c>
      <c r="W28" s="33" t="s">
        <v>2052</v>
      </c>
    </row>
    <row r="29" spans="1:23" ht="180" x14ac:dyDescent="0.25">
      <c r="A29" s="17">
        <v>2015</v>
      </c>
      <c r="B29" s="18" t="s">
        <v>2042</v>
      </c>
      <c r="C29" s="17">
        <v>22</v>
      </c>
      <c r="D29" s="19" t="s">
        <v>2115</v>
      </c>
      <c r="E29" s="19" t="s">
        <v>2116</v>
      </c>
      <c r="F29" s="18">
        <v>1</v>
      </c>
      <c r="G29" s="19" t="s">
        <v>2117</v>
      </c>
      <c r="H29" s="19" t="s">
        <v>2112</v>
      </c>
      <c r="I29" s="18" t="s">
        <v>2064</v>
      </c>
      <c r="J29" s="18" t="s">
        <v>1924</v>
      </c>
      <c r="K29" s="17">
        <v>2</v>
      </c>
      <c r="L29" s="21">
        <v>42644</v>
      </c>
      <c r="M29" s="21">
        <v>42916</v>
      </c>
      <c r="N29" s="17">
        <v>2</v>
      </c>
      <c r="O29" s="22">
        <f t="shared" si="0"/>
        <v>1</v>
      </c>
      <c r="P29" s="22">
        <f>+O29</f>
        <v>1</v>
      </c>
      <c r="Q29" s="22" t="s">
        <v>1078</v>
      </c>
      <c r="R29" s="19" t="s">
        <v>2118</v>
      </c>
      <c r="S29" s="19" t="s">
        <v>2114</v>
      </c>
      <c r="T29" s="19" t="s">
        <v>1815</v>
      </c>
      <c r="U29" s="32"/>
      <c r="V29" s="16" t="s">
        <v>2051</v>
      </c>
      <c r="W29" s="33" t="s">
        <v>2052</v>
      </c>
    </row>
    <row r="30" spans="1:23" ht="146.25" x14ac:dyDescent="0.25">
      <c r="A30" s="17">
        <v>2015</v>
      </c>
      <c r="B30" s="18" t="s">
        <v>2042</v>
      </c>
      <c r="C30" s="17">
        <v>23</v>
      </c>
      <c r="D30" s="19" t="s">
        <v>2119</v>
      </c>
      <c r="E30" s="19" t="s">
        <v>2120</v>
      </c>
      <c r="F30" s="18">
        <v>1</v>
      </c>
      <c r="G30" s="19" t="s">
        <v>2121</v>
      </c>
      <c r="H30" s="19" t="s">
        <v>2121</v>
      </c>
      <c r="I30" s="18" t="s">
        <v>2064</v>
      </c>
      <c r="J30" s="18" t="s">
        <v>1120</v>
      </c>
      <c r="K30" s="17">
        <v>1</v>
      </c>
      <c r="L30" s="21">
        <v>42644</v>
      </c>
      <c r="M30" s="21">
        <v>42916</v>
      </c>
      <c r="N30" s="17">
        <v>1</v>
      </c>
      <c r="O30" s="22">
        <f t="shared" si="0"/>
        <v>1</v>
      </c>
      <c r="P30" s="22">
        <f>+O30</f>
        <v>1</v>
      </c>
      <c r="Q30" s="22" t="s">
        <v>1078</v>
      </c>
      <c r="R30" s="35" t="s">
        <v>2122</v>
      </c>
      <c r="S30" s="19" t="s">
        <v>2123</v>
      </c>
      <c r="T30" s="19" t="s">
        <v>1815</v>
      </c>
      <c r="U30" s="32"/>
      <c r="V30" s="16" t="s">
        <v>2051</v>
      </c>
      <c r="W30" s="33" t="s">
        <v>2052</v>
      </c>
    </row>
    <row r="31" spans="1:23" ht="191.25" x14ac:dyDescent="0.25">
      <c r="A31" s="17">
        <v>2015</v>
      </c>
      <c r="B31" s="18" t="s">
        <v>2042</v>
      </c>
      <c r="C31" s="17">
        <v>25</v>
      </c>
      <c r="D31" s="19" t="s">
        <v>2124</v>
      </c>
      <c r="E31" s="19" t="s">
        <v>2125</v>
      </c>
      <c r="F31" s="20" t="s">
        <v>101</v>
      </c>
      <c r="G31" s="19" t="s">
        <v>2088</v>
      </c>
      <c r="H31" s="19" t="s">
        <v>2089</v>
      </c>
      <c r="I31" s="18" t="s">
        <v>2064</v>
      </c>
      <c r="J31" s="18" t="s">
        <v>2065</v>
      </c>
      <c r="K31" s="17">
        <v>8</v>
      </c>
      <c r="L31" s="21">
        <v>42558</v>
      </c>
      <c r="M31" s="21">
        <v>42735</v>
      </c>
      <c r="N31" s="17">
        <v>8</v>
      </c>
      <c r="O31" s="22">
        <f t="shared" si="0"/>
        <v>1</v>
      </c>
      <c r="P31" s="112">
        <f>AVERAGE(O31:O32)</f>
        <v>1</v>
      </c>
      <c r="Q31" s="112" t="s">
        <v>1078</v>
      </c>
      <c r="R31" s="19" t="s">
        <v>2090</v>
      </c>
      <c r="S31" s="19" t="s">
        <v>2067</v>
      </c>
      <c r="T31" s="19" t="s">
        <v>1815</v>
      </c>
      <c r="U31" s="32"/>
      <c r="V31" s="16" t="s">
        <v>2051</v>
      </c>
      <c r="W31" s="33" t="s">
        <v>2052</v>
      </c>
    </row>
    <row r="32" spans="1:23" ht="191.25" x14ac:dyDescent="0.25">
      <c r="A32" s="17">
        <v>2015</v>
      </c>
      <c r="B32" s="18" t="s">
        <v>2042</v>
      </c>
      <c r="C32" s="17">
        <v>25</v>
      </c>
      <c r="D32" s="19" t="s">
        <v>2124</v>
      </c>
      <c r="E32" s="19" t="s">
        <v>2125</v>
      </c>
      <c r="F32" s="20" t="s">
        <v>108</v>
      </c>
      <c r="G32" s="19" t="s">
        <v>2091</v>
      </c>
      <c r="H32" s="19" t="s">
        <v>2092</v>
      </c>
      <c r="I32" s="18" t="s">
        <v>2064</v>
      </c>
      <c r="J32" s="18" t="s">
        <v>1924</v>
      </c>
      <c r="K32" s="17">
        <v>2</v>
      </c>
      <c r="L32" s="21">
        <v>42644</v>
      </c>
      <c r="M32" s="21">
        <v>42916</v>
      </c>
      <c r="N32" s="17">
        <v>2</v>
      </c>
      <c r="O32" s="22">
        <f t="shared" si="0"/>
        <v>1</v>
      </c>
      <c r="P32" s="112"/>
      <c r="Q32" s="112"/>
      <c r="R32" s="19" t="s">
        <v>2093</v>
      </c>
      <c r="S32" s="19" t="s">
        <v>2067</v>
      </c>
      <c r="T32" s="19" t="s">
        <v>1815</v>
      </c>
      <c r="U32" s="32"/>
      <c r="V32" s="16" t="s">
        <v>2051</v>
      </c>
      <c r="W32" s="33" t="s">
        <v>2052</v>
      </c>
    </row>
    <row r="33" spans="1:23" ht="135" x14ac:dyDescent="0.25">
      <c r="A33" s="17">
        <v>2015</v>
      </c>
      <c r="B33" s="18" t="s">
        <v>2042</v>
      </c>
      <c r="C33" s="17">
        <v>26</v>
      </c>
      <c r="D33" s="19" t="s">
        <v>2126</v>
      </c>
      <c r="E33" s="19" t="s">
        <v>2127</v>
      </c>
      <c r="F33" s="20" t="s">
        <v>101</v>
      </c>
      <c r="G33" s="19" t="s">
        <v>2076</v>
      </c>
      <c r="H33" s="19" t="s">
        <v>2077</v>
      </c>
      <c r="I33" s="18" t="s">
        <v>2064</v>
      </c>
      <c r="J33" s="18" t="s">
        <v>2078</v>
      </c>
      <c r="K33" s="17">
        <v>1</v>
      </c>
      <c r="L33" s="21">
        <v>42644</v>
      </c>
      <c r="M33" s="21">
        <v>42735</v>
      </c>
      <c r="N33" s="17">
        <v>1</v>
      </c>
      <c r="O33" s="22">
        <f t="shared" si="0"/>
        <v>1</v>
      </c>
      <c r="P33" s="112">
        <f>AVERAGE(O33:O34)</f>
        <v>1</v>
      </c>
      <c r="Q33" s="112" t="s">
        <v>1078</v>
      </c>
      <c r="R33" s="35" t="s">
        <v>2079</v>
      </c>
      <c r="S33" s="19" t="s">
        <v>2128</v>
      </c>
      <c r="T33" s="19" t="s">
        <v>1815</v>
      </c>
      <c r="U33" s="32"/>
      <c r="V33" s="16" t="s">
        <v>2051</v>
      </c>
      <c r="W33" s="33" t="s">
        <v>2052</v>
      </c>
    </row>
    <row r="34" spans="1:23" ht="135" x14ac:dyDescent="0.25">
      <c r="A34" s="17">
        <v>2015</v>
      </c>
      <c r="B34" s="18" t="s">
        <v>2042</v>
      </c>
      <c r="C34" s="17">
        <v>26</v>
      </c>
      <c r="D34" s="19" t="s">
        <v>2126</v>
      </c>
      <c r="E34" s="19" t="s">
        <v>2127</v>
      </c>
      <c r="F34" s="20" t="s">
        <v>108</v>
      </c>
      <c r="G34" s="19" t="s">
        <v>2117</v>
      </c>
      <c r="H34" s="19" t="s">
        <v>2129</v>
      </c>
      <c r="I34" s="18" t="s">
        <v>2064</v>
      </c>
      <c r="J34" s="18" t="s">
        <v>1924</v>
      </c>
      <c r="K34" s="17">
        <v>2</v>
      </c>
      <c r="L34" s="21">
        <v>42644</v>
      </c>
      <c r="M34" s="21">
        <v>42916</v>
      </c>
      <c r="N34" s="17">
        <v>2</v>
      </c>
      <c r="O34" s="22">
        <f t="shared" si="0"/>
        <v>1</v>
      </c>
      <c r="P34" s="112"/>
      <c r="Q34" s="112"/>
      <c r="R34" s="19" t="s">
        <v>2118</v>
      </c>
      <c r="S34" s="19" t="s">
        <v>2128</v>
      </c>
      <c r="T34" s="19" t="s">
        <v>1815</v>
      </c>
      <c r="U34" s="32"/>
      <c r="V34" s="16" t="s">
        <v>2051</v>
      </c>
      <c r="W34" s="33" t="s">
        <v>2052</v>
      </c>
    </row>
    <row r="35" spans="1:23" ht="135" x14ac:dyDescent="0.25">
      <c r="A35" s="17">
        <v>2015</v>
      </c>
      <c r="B35" s="18" t="s">
        <v>2042</v>
      </c>
      <c r="C35" s="17">
        <v>27</v>
      </c>
      <c r="D35" s="19" t="s">
        <v>2130</v>
      </c>
      <c r="E35" s="19" t="s">
        <v>2131</v>
      </c>
      <c r="F35" s="18">
        <v>1</v>
      </c>
      <c r="G35" s="19" t="s">
        <v>2132</v>
      </c>
      <c r="H35" s="19" t="s">
        <v>2133</v>
      </c>
      <c r="I35" s="18" t="s">
        <v>2064</v>
      </c>
      <c r="J35" s="18" t="s">
        <v>1120</v>
      </c>
      <c r="K35" s="17">
        <v>1</v>
      </c>
      <c r="L35" s="21">
        <v>42644</v>
      </c>
      <c r="M35" s="21">
        <v>42916</v>
      </c>
      <c r="N35" s="17">
        <v>1</v>
      </c>
      <c r="O35" s="22">
        <f t="shared" si="0"/>
        <v>1</v>
      </c>
      <c r="P35" s="22">
        <f t="shared" ref="P35:P42" si="1">+O35</f>
        <v>1</v>
      </c>
      <c r="Q35" s="22" t="s">
        <v>1078</v>
      </c>
      <c r="R35" s="35" t="s">
        <v>2134</v>
      </c>
      <c r="S35" s="19" t="s">
        <v>2135</v>
      </c>
      <c r="T35" s="19" t="s">
        <v>1815</v>
      </c>
      <c r="U35" s="32"/>
      <c r="V35" s="16" t="s">
        <v>2051</v>
      </c>
      <c r="W35" s="33" t="s">
        <v>2052</v>
      </c>
    </row>
    <row r="36" spans="1:23" ht="180" x14ac:dyDescent="0.25">
      <c r="A36" s="17">
        <v>2015</v>
      </c>
      <c r="B36" s="18" t="s">
        <v>2042</v>
      </c>
      <c r="C36" s="17">
        <v>28</v>
      </c>
      <c r="D36" s="19" t="s">
        <v>2136</v>
      </c>
      <c r="E36" s="19" t="s">
        <v>2137</v>
      </c>
      <c r="F36" s="18">
        <v>1</v>
      </c>
      <c r="G36" s="19" t="s">
        <v>2117</v>
      </c>
      <c r="H36" s="19" t="s">
        <v>2112</v>
      </c>
      <c r="I36" s="18" t="s">
        <v>2064</v>
      </c>
      <c r="J36" s="18" t="s">
        <v>1924</v>
      </c>
      <c r="K36" s="17">
        <v>2</v>
      </c>
      <c r="L36" s="21">
        <v>42644</v>
      </c>
      <c r="M36" s="21">
        <v>42916</v>
      </c>
      <c r="N36" s="17">
        <v>2</v>
      </c>
      <c r="O36" s="22">
        <f t="shared" si="0"/>
        <v>1</v>
      </c>
      <c r="P36" s="22">
        <f t="shared" si="1"/>
        <v>1</v>
      </c>
      <c r="Q36" s="22" t="s">
        <v>1078</v>
      </c>
      <c r="R36" s="19" t="s">
        <v>2118</v>
      </c>
      <c r="S36" s="19" t="s">
        <v>2114</v>
      </c>
      <c r="T36" s="19" t="s">
        <v>1815</v>
      </c>
      <c r="U36" s="32"/>
      <c r="V36" s="16" t="s">
        <v>2051</v>
      </c>
      <c r="W36" s="33" t="s">
        <v>2052</v>
      </c>
    </row>
    <row r="37" spans="1:23" ht="180" x14ac:dyDescent="0.25">
      <c r="A37" s="17">
        <v>2015</v>
      </c>
      <c r="B37" s="18" t="s">
        <v>2042</v>
      </c>
      <c r="C37" s="17">
        <v>29</v>
      </c>
      <c r="D37" s="19" t="s">
        <v>2138</v>
      </c>
      <c r="E37" s="19" t="s">
        <v>2139</v>
      </c>
      <c r="F37" s="18">
        <v>1</v>
      </c>
      <c r="G37" s="19" t="s">
        <v>2091</v>
      </c>
      <c r="H37" s="19" t="s">
        <v>2092</v>
      </c>
      <c r="I37" s="18" t="s">
        <v>2064</v>
      </c>
      <c r="J37" s="18" t="s">
        <v>1924</v>
      </c>
      <c r="K37" s="17">
        <v>2</v>
      </c>
      <c r="L37" s="21">
        <v>42644</v>
      </c>
      <c r="M37" s="21">
        <v>42916</v>
      </c>
      <c r="N37" s="17">
        <v>2</v>
      </c>
      <c r="O37" s="22">
        <f t="shared" si="0"/>
        <v>1</v>
      </c>
      <c r="P37" s="22">
        <f t="shared" si="1"/>
        <v>1</v>
      </c>
      <c r="Q37" s="22" t="s">
        <v>1078</v>
      </c>
      <c r="R37" s="19" t="s">
        <v>2093</v>
      </c>
      <c r="S37" s="19" t="s">
        <v>2114</v>
      </c>
      <c r="T37" s="19" t="s">
        <v>1815</v>
      </c>
      <c r="U37" s="32"/>
      <c r="V37" s="16" t="s">
        <v>2051</v>
      </c>
      <c r="W37" s="33" t="s">
        <v>2052</v>
      </c>
    </row>
    <row r="38" spans="1:23" ht="180" x14ac:dyDescent="0.25">
      <c r="A38" s="17">
        <v>2015</v>
      </c>
      <c r="B38" s="18" t="s">
        <v>2042</v>
      </c>
      <c r="C38" s="17">
        <v>30</v>
      </c>
      <c r="D38" s="19" t="s">
        <v>2140</v>
      </c>
      <c r="E38" s="19" t="s">
        <v>2141</v>
      </c>
      <c r="F38" s="18">
        <v>1</v>
      </c>
      <c r="G38" s="19" t="s">
        <v>2091</v>
      </c>
      <c r="H38" s="19" t="s">
        <v>2092</v>
      </c>
      <c r="I38" s="18" t="s">
        <v>2064</v>
      </c>
      <c r="J38" s="18" t="s">
        <v>1924</v>
      </c>
      <c r="K38" s="17">
        <v>2</v>
      </c>
      <c r="L38" s="21">
        <v>42644</v>
      </c>
      <c r="M38" s="21">
        <v>42916</v>
      </c>
      <c r="N38" s="17">
        <v>2</v>
      </c>
      <c r="O38" s="22">
        <f t="shared" si="0"/>
        <v>1</v>
      </c>
      <c r="P38" s="22">
        <f t="shared" si="1"/>
        <v>1</v>
      </c>
      <c r="Q38" s="22" t="s">
        <v>1078</v>
      </c>
      <c r="R38" s="19" t="s">
        <v>2093</v>
      </c>
      <c r="S38" s="19" t="s">
        <v>2114</v>
      </c>
      <c r="T38" s="19" t="s">
        <v>1815</v>
      </c>
      <c r="U38" s="32"/>
      <c r="V38" s="16" t="s">
        <v>2051</v>
      </c>
      <c r="W38" s="33" t="s">
        <v>2052</v>
      </c>
    </row>
    <row r="39" spans="1:23" ht="135" x14ac:dyDescent="0.25">
      <c r="A39" s="17">
        <v>2015</v>
      </c>
      <c r="B39" s="18" t="s">
        <v>2042</v>
      </c>
      <c r="C39" s="17">
        <v>31</v>
      </c>
      <c r="D39" s="19" t="s">
        <v>2142</v>
      </c>
      <c r="E39" s="19" t="s">
        <v>2143</v>
      </c>
      <c r="F39" s="18">
        <v>1</v>
      </c>
      <c r="G39" s="19" t="s">
        <v>2132</v>
      </c>
      <c r="H39" s="19" t="s">
        <v>2133</v>
      </c>
      <c r="I39" s="18" t="s">
        <v>2064</v>
      </c>
      <c r="J39" s="18" t="s">
        <v>1120</v>
      </c>
      <c r="K39" s="17">
        <v>1</v>
      </c>
      <c r="L39" s="21">
        <v>42644</v>
      </c>
      <c r="M39" s="21">
        <v>42916</v>
      </c>
      <c r="N39" s="17">
        <v>1</v>
      </c>
      <c r="O39" s="22">
        <f t="shared" si="0"/>
        <v>1</v>
      </c>
      <c r="P39" s="22">
        <f t="shared" si="1"/>
        <v>1</v>
      </c>
      <c r="Q39" s="22" t="s">
        <v>1078</v>
      </c>
      <c r="R39" s="35" t="s">
        <v>2134</v>
      </c>
      <c r="S39" s="19" t="s">
        <v>2135</v>
      </c>
      <c r="T39" s="19" t="s">
        <v>1815</v>
      </c>
      <c r="U39" s="32"/>
      <c r="V39" s="16" t="s">
        <v>2051</v>
      </c>
      <c r="W39" s="33" t="s">
        <v>2052</v>
      </c>
    </row>
    <row r="40" spans="1:23" ht="180" x14ac:dyDescent="0.25">
      <c r="A40" s="17">
        <v>2015</v>
      </c>
      <c r="B40" s="18" t="s">
        <v>2042</v>
      </c>
      <c r="C40" s="17">
        <v>32</v>
      </c>
      <c r="D40" s="19" t="s">
        <v>2144</v>
      </c>
      <c r="E40" s="19" t="s">
        <v>2145</v>
      </c>
      <c r="F40" s="18">
        <v>1</v>
      </c>
      <c r="G40" s="19" t="s">
        <v>2117</v>
      </c>
      <c r="H40" s="19" t="s">
        <v>2146</v>
      </c>
      <c r="I40" s="18" t="s">
        <v>2064</v>
      </c>
      <c r="J40" s="18" t="s">
        <v>1924</v>
      </c>
      <c r="K40" s="17">
        <v>2</v>
      </c>
      <c r="L40" s="21">
        <v>42644</v>
      </c>
      <c r="M40" s="21">
        <v>42916</v>
      </c>
      <c r="N40" s="17">
        <v>2</v>
      </c>
      <c r="O40" s="22">
        <f t="shared" si="0"/>
        <v>1</v>
      </c>
      <c r="P40" s="22">
        <f t="shared" si="1"/>
        <v>1</v>
      </c>
      <c r="Q40" s="22" t="s">
        <v>1078</v>
      </c>
      <c r="R40" s="19" t="s">
        <v>2118</v>
      </c>
      <c r="S40" s="19" t="s">
        <v>2114</v>
      </c>
      <c r="T40" s="19" t="s">
        <v>1815</v>
      </c>
      <c r="U40" s="32"/>
      <c r="V40" s="16" t="s">
        <v>2051</v>
      </c>
      <c r="W40" s="33" t="s">
        <v>2052</v>
      </c>
    </row>
    <row r="41" spans="1:23" ht="135" x14ac:dyDescent="0.25">
      <c r="A41" s="17">
        <v>2015</v>
      </c>
      <c r="B41" s="18" t="s">
        <v>2042</v>
      </c>
      <c r="C41" s="17">
        <v>37</v>
      </c>
      <c r="D41" s="19" t="s">
        <v>2147</v>
      </c>
      <c r="E41" s="19" t="s">
        <v>2148</v>
      </c>
      <c r="F41" s="18">
        <v>1</v>
      </c>
      <c r="G41" s="19" t="s">
        <v>2132</v>
      </c>
      <c r="H41" s="19" t="s">
        <v>2133</v>
      </c>
      <c r="I41" s="18" t="s">
        <v>2064</v>
      </c>
      <c r="J41" s="18" t="s">
        <v>1120</v>
      </c>
      <c r="K41" s="17">
        <v>1</v>
      </c>
      <c r="L41" s="21">
        <v>42644</v>
      </c>
      <c r="M41" s="21">
        <v>42916</v>
      </c>
      <c r="N41" s="17">
        <v>1</v>
      </c>
      <c r="O41" s="22">
        <f t="shared" si="0"/>
        <v>1</v>
      </c>
      <c r="P41" s="22">
        <f t="shared" si="1"/>
        <v>1</v>
      </c>
      <c r="Q41" s="22" t="s">
        <v>1078</v>
      </c>
      <c r="R41" s="19" t="s">
        <v>2134</v>
      </c>
      <c r="S41" s="19" t="s">
        <v>2135</v>
      </c>
      <c r="T41" s="19" t="s">
        <v>1815</v>
      </c>
      <c r="U41" s="32"/>
      <c r="V41" s="16" t="s">
        <v>2051</v>
      </c>
      <c r="W41" s="33" t="s">
        <v>2052</v>
      </c>
    </row>
    <row r="42" spans="1:23" ht="409.5" x14ac:dyDescent="0.25">
      <c r="A42" s="17">
        <v>2015</v>
      </c>
      <c r="B42" s="18" t="s">
        <v>2042</v>
      </c>
      <c r="C42" s="17">
        <v>54</v>
      </c>
      <c r="D42" s="19" t="s">
        <v>2149</v>
      </c>
      <c r="E42" s="19" t="s">
        <v>2150</v>
      </c>
      <c r="F42" s="18">
        <v>1</v>
      </c>
      <c r="G42" s="19" t="s">
        <v>2151</v>
      </c>
      <c r="H42" s="19" t="s">
        <v>2152</v>
      </c>
      <c r="I42" s="18" t="s">
        <v>687</v>
      </c>
      <c r="J42" s="18" t="s">
        <v>1120</v>
      </c>
      <c r="K42" s="17">
        <v>1</v>
      </c>
      <c r="L42" s="21">
        <v>42644</v>
      </c>
      <c r="M42" s="21">
        <v>42916</v>
      </c>
      <c r="N42" s="17">
        <v>1</v>
      </c>
      <c r="O42" s="22">
        <f t="shared" si="0"/>
        <v>1</v>
      </c>
      <c r="P42" s="22">
        <f t="shared" si="1"/>
        <v>1</v>
      </c>
      <c r="Q42" s="22" t="s">
        <v>1078</v>
      </c>
      <c r="R42" s="36" t="s">
        <v>2153</v>
      </c>
      <c r="S42" s="19" t="s">
        <v>2154</v>
      </c>
      <c r="T42" s="19" t="s">
        <v>1815</v>
      </c>
      <c r="U42" s="32"/>
      <c r="V42" s="16" t="s">
        <v>2051</v>
      </c>
      <c r="W42" s="37" t="s">
        <v>2052</v>
      </c>
    </row>
    <row r="43" spans="1:23" ht="258.75" x14ac:dyDescent="0.25">
      <c r="A43" s="17">
        <v>2016</v>
      </c>
      <c r="B43" s="18" t="s">
        <v>2015</v>
      </c>
      <c r="C43" s="17">
        <v>1</v>
      </c>
      <c r="D43" s="19" t="s">
        <v>2155</v>
      </c>
      <c r="E43" s="19" t="s">
        <v>2156</v>
      </c>
      <c r="F43" s="20" t="s">
        <v>46</v>
      </c>
      <c r="G43" s="19" t="s">
        <v>2157</v>
      </c>
      <c r="H43" s="19" t="s">
        <v>2158</v>
      </c>
      <c r="I43" s="18" t="s">
        <v>1355</v>
      </c>
      <c r="J43" s="18" t="s">
        <v>1120</v>
      </c>
      <c r="K43" s="17">
        <v>1</v>
      </c>
      <c r="L43" s="21">
        <v>42795</v>
      </c>
      <c r="M43" s="21">
        <v>43070</v>
      </c>
      <c r="N43" s="17">
        <v>1</v>
      </c>
      <c r="O43" s="22">
        <f t="shared" si="0"/>
        <v>1</v>
      </c>
      <c r="P43" s="112">
        <f>AVERAGE(O43:O45)</f>
        <v>1</v>
      </c>
      <c r="Q43" s="112" t="s">
        <v>1078</v>
      </c>
      <c r="R43" s="34" t="s">
        <v>2159</v>
      </c>
      <c r="S43" s="34" t="s">
        <v>2160</v>
      </c>
      <c r="T43" s="19" t="s">
        <v>1815</v>
      </c>
      <c r="U43" s="32"/>
      <c r="V43" s="16" t="s">
        <v>2051</v>
      </c>
      <c r="W43" s="38" t="s">
        <v>2052</v>
      </c>
    </row>
    <row r="44" spans="1:23" ht="225" x14ac:dyDescent="0.25">
      <c r="A44" s="17">
        <v>2016</v>
      </c>
      <c r="B44" s="18" t="s">
        <v>2015</v>
      </c>
      <c r="C44" s="17">
        <v>1</v>
      </c>
      <c r="D44" s="19" t="s">
        <v>2155</v>
      </c>
      <c r="E44" s="19" t="s">
        <v>2161</v>
      </c>
      <c r="F44" s="20" t="s">
        <v>57</v>
      </c>
      <c r="G44" s="19" t="s">
        <v>2162</v>
      </c>
      <c r="H44" s="19" t="s">
        <v>2163</v>
      </c>
      <c r="I44" s="18" t="s">
        <v>2064</v>
      </c>
      <c r="J44" s="18" t="s">
        <v>2164</v>
      </c>
      <c r="K44" s="17">
        <v>1</v>
      </c>
      <c r="L44" s="21">
        <v>42795</v>
      </c>
      <c r="M44" s="21">
        <v>43100</v>
      </c>
      <c r="N44" s="17">
        <v>1</v>
      </c>
      <c r="O44" s="22">
        <f t="shared" si="0"/>
        <v>1</v>
      </c>
      <c r="P44" s="112"/>
      <c r="Q44" s="112"/>
      <c r="R44" s="19" t="s">
        <v>2165</v>
      </c>
      <c r="S44" s="19" t="s">
        <v>2160</v>
      </c>
      <c r="T44" s="19" t="s">
        <v>1815</v>
      </c>
      <c r="U44" s="32"/>
      <c r="V44" s="16" t="s">
        <v>2051</v>
      </c>
      <c r="W44" s="38" t="s">
        <v>2052</v>
      </c>
    </row>
    <row r="45" spans="1:23" ht="225" x14ac:dyDescent="0.25">
      <c r="A45" s="17">
        <v>2016</v>
      </c>
      <c r="B45" s="18" t="s">
        <v>2015</v>
      </c>
      <c r="C45" s="17">
        <v>1</v>
      </c>
      <c r="D45" s="19" t="s">
        <v>2155</v>
      </c>
      <c r="E45" s="19" t="s">
        <v>2161</v>
      </c>
      <c r="F45" s="20" t="s">
        <v>63</v>
      </c>
      <c r="G45" s="19" t="s">
        <v>2166</v>
      </c>
      <c r="H45" s="19" t="s">
        <v>2167</v>
      </c>
      <c r="I45" s="18" t="s">
        <v>1355</v>
      </c>
      <c r="J45" s="18" t="s">
        <v>2168</v>
      </c>
      <c r="K45" s="17">
        <v>1</v>
      </c>
      <c r="L45" s="21">
        <v>42795</v>
      </c>
      <c r="M45" s="21">
        <v>43100</v>
      </c>
      <c r="N45" s="17">
        <v>1</v>
      </c>
      <c r="O45" s="22">
        <f t="shared" si="0"/>
        <v>1</v>
      </c>
      <c r="P45" s="112"/>
      <c r="Q45" s="112"/>
      <c r="R45" s="24" t="s">
        <v>2169</v>
      </c>
      <c r="S45" s="34" t="s">
        <v>2160</v>
      </c>
      <c r="T45" s="19" t="s">
        <v>1815</v>
      </c>
      <c r="U45" s="32"/>
      <c r="V45" s="16" t="s">
        <v>2051</v>
      </c>
      <c r="W45" s="38" t="s">
        <v>2052</v>
      </c>
    </row>
    <row r="46" spans="1:23" ht="191.25" x14ac:dyDescent="0.25">
      <c r="A46" s="17">
        <v>2016</v>
      </c>
      <c r="B46" s="18" t="s">
        <v>2015</v>
      </c>
      <c r="C46" s="17">
        <v>2</v>
      </c>
      <c r="D46" s="19" t="s">
        <v>2170</v>
      </c>
      <c r="E46" s="19" t="s">
        <v>2171</v>
      </c>
      <c r="F46" s="20" t="s">
        <v>46</v>
      </c>
      <c r="G46" s="19" t="s">
        <v>2172</v>
      </c>
      <c r="H46" s="19" t="s">
        <v>2163</v>
      </c>
      <c r="I46" s="18" t="s">
        <v>2064</v>
      </c>
      <c r="J46" s="18" t="s">
        <v>2164</v>
      </c>
      <c r="K46" s="17">
        <v>1</v>
      </c>
      <c r="L46" s="21">
        <v>42795</v>
      </c>
      <c r="M46" s="21">
        <v>43100</v>
      </c>
      <c r="N46" s="17">
        <v>1</v>
      </c>
      <c r="O46" s="22">
        <f t="shared" si="0"/>
        <v>1</v>
      </c>
      <c r="P46" s="112">
        <f>AVERAGE(O46:O48)</f>
        <v>1</v>
      </c>
      <c r="Q46" s="112" t="s">
        <v>1078</v>
      </c>
      <c r="R46" s="19" t="s">
        <v>2165</v>
      </c>
      <c r="S46" s="19" t="s">
        <v>2173</v>
      </c>
      <c r="T46" s="19" t="s">
        <v>1815</v>
      </c>
      <c r="U46" s="32"/>
      <c r="V46" s="16" t="s">
        <v>2051</v>
      </c>
      <c r="W46" s="38" t="s">
        <v>2052</v>
      </c>
    </row>
    <row r="47" spans="1:23" ht="157.5" x14ac:dyDescent="0.25">
      <c r="A47" s="17">
        <v>2016</v>
      </c>
      <c r="B47" s="18" t="s">
        <v>2015</v>
      </c>
      <c r="C47" s="17">
        <v>2</v>
      </c>
      <c r="D47" s="19" t="s">
        <v>2174</v>
      </c>
      <c r="E47" s="19" t="s">
        <v>2171</v>
      </c>
      <c r="F47" s="20" t="s">
        <v>57</v>
      </c>
      <c r="G47" s="19" t="s">
        <v>2175</v>
      </c>
      <c r="H47" s="19" t="s">
        <v>2176</v>
      </c>
      <c r="I47" s="18" t="s">
        <v>1355</v>
      </c>
      <c r="J47" s="18" t="s">
        <v>60</v>
      </c>
      <c r="K47" s="17">
        <v>1</v>
      </c>
      <c r="L47" s="21">
        <v>42795</v>
      </c>
      <c r="M47" s="21">
        <v>43100</v>
      </c>
      <c r="N47" s="17">
        <v>1</v>
      </c>
      <c r="O47" s="22">
        <f t="shared" si="0"/>
        <v>1</v>
      </c>
      <c r="P47" s="112"/>
      <c r="Q47" s="112"/>
      <c r="R47" s="34" t="s">
        <v>2177</v>
      </c>
      <c r="S47" s="34" t="s">
        <v>2173</v>
      </c>
      <c r="T47" s="19" t="s">
        <v>1815</v>
      </c>
      <c r="U47" s="32"/>
      <c r="V47" s="16" t="s">
        <v>2051</v>
      </c>
      <c r="W47" s="38" t="s">
        <v>2052</v>
      </c>
    </row>
    <row r="48" spans="1:23" ht="157.5" x14ac:dyDescent="0.25">
      <c r="A48" s="17">
        <v>2016</v>
      </c>
      <c r="B48" s="18" t="s">
        <v>2015</v>
      </c>
      <c r="C48" s="17">
        <v>2</v>
      </c>
      <c r="D48" s="19" t="s">
        <v>2174</v>
      </c>
      <c r="E48" s="19" t="s">
        <v>2171</v>
      </c>
      <c r="F48" s="20" t="s">
        <v>63</v>
      </c>
      <c r="G48" s="19" t="s">
        <v>2166</v>
      </c>
      <c r="H48" s="19" t="s">
        <v>2167</v>
      </c>
      <c r="I48" s="18" t="s">
        <v>1355</v>
      </c>
      <c r="J48" s="18" t="s">
        <v>2168</v>
      </c>
      <c r="K48" s="17">
        <v>1</v>
      </c>
      <c r="L48" s="21">
        <v>42795</v>
      </c>
      <c r="M48" s="21">
        <v>43100</v>
      </c>
      <c r="N48" s="17">
        <v>1</v>
      </c>
      <c r="O48" s="22">
        <f t="shared" si="0"/>
        <v>1</v>
      </c>
      <c r="P48" s="112"/>
      <c r="Q48" s="112"/>
      <c r="R48" s="24" t="s">
        <v>2169</v>
      </c>
      <c r="S48" s="24" t="s">
        <v>2173</v>
      </c>
      <c r="T48" s="19" t="s">
        <v>1815</v>
      </c>
      <c r="U48" s="32"/>
      <c r="V48" s="16" t="s">
        <v>2051</v>
      </c>
      <c r="W48" s="38" t="s">
        <v>2052</v>
      </c>
    </row>
    <row r="49" spans="1:23" ht="258.75" x14ac:dyDescent="0.25">
      <c r="A49" s="17">
        <v>2016</v>
      </c>
      <c r="B49" s="18" t="s">
        <v>2015</v>
      </c>
      <c r="C49" s="17">
        <v>3</v>
      </c>
      <c r="D49" s="19" t="s">
        <v>2178</v>
      </c>
      <c r="E49" s="19" t="s">
        <v>2179</v>
      </c>
      <c r="F49" s="20" t="s">
        <v>101</v>
      </c>
      <c r="G49" s="19" t="s">
        <v>2180</v>
      </c>
      <c r="H49" s="19" t="s">
        <v>2181</v>
      </c>
      <c r="I49" s="18" t="s">
        <v>2064</v>
      </c>
      <c r="J49" s="18" t="s">
        <v>1120</v>
      </c>
      <c r="K49" s="17">
        <v>1</v>
      </c>
      <c r="L49" s="21">
        <v>42795</v>
      </c>
      <c r="M49" s="21">
        <v>43070</v>
      </c>
      <c r="N49" s="17">
        <v>1</v>
      </c>
      <c r="O49" s="22">
        <f t="shared" si="0"/>
        <v>1</v>
      </c>
      <c r="P49" s="112">
        <f>AVERAGE(O49:O50)</f>
        <v>1</v>
      </c>
      <c r="Q49" s="112" t="s">
        <v>1078</v>
      </c>
      <c r="R49" s="19" t="s">
        <v>2134</v>
      </c>
      <c r="S49" s="19" t="s">
        <v>2182</v>
      </c>
      <c r="T49" s="19" t="s">
        <v>1815</v>
      </c>
      <c r="U49" s="32"/>
      <c r="V49" s="16" t="s">
        <v>2051</v>
      </c>
      <c r="W49" s="38" t="s">
        <v>2052</v>
      </c>
    </row>
    <row r="50" spans="1:23" ht="258.75" x14ac:dyDescent="0.25">
      <c r="A50" s="17">
        <v>2016</v>
      </c>
      <c r="B50" s="18" t="s">
        <v>2015</v>
      </c>
      <c r="C50" s="17">
        <v>3</v>
      </c>
      <c r="D50" s="19" t="s">
        <v>2183</v>
      </c>
      <c r="E50" s="19" t="s">
        <v>2179</v>
      </c>
      <c r="F50" s="20" t="s">
        <v>108</v>
      </c>
      <c r="G50" s="19" t="s">
        <v>2172</v>
      </c>
      <c r="H50" s="19" t="s">
        <v>2184</v>
      </c>
      <c r="I50" s="18" t="s">
        <v>2064</v>
      </c>
      <c r="J50" s="18" t="s">
        <v>2164</v>
      </c>
      <c r="K50" s="17">
        <v>1</v>
      </c>
      <c r="L50" s="21">
        <v>42795</v>
      </c>
      <c r="M50" s="21">
        <v>43100</v>
      </c>
      <c r="N50" s="17">
        <v>1</v>
      </c>
      <c r="O50" s="22">
        <f t="shared" si="0"/>
        <v>1</v>
      </c>
      <c r="P50" s="112"/>
      <c r="Q50" s="112"/>
      <c r="R50" s="19" t="s">
        <v>2165</v>
      </c>
      <c r="S50" s="19" t="s">
        <v>2185</v>
      </c>
      <c r="T50" s="19" t="s">
        <v>1815</v>
      </c>
      <c r="U50" s="32"/>
      <c r="V50" s="16" t="s">
        <v>2051</v>
      </c>
      <c r="W50" s="38" t="s">
        <v>2052</v>
      </c>
    </row>
    <row r="51" spans="1:23" ht="135" x14ac:dyDescent="0.25">
      <c r="A51" s="17">
        <v>2016</v>
      </c>
      <c r="B51" s="18" t="s">
        <v>2015</v>
      </c>
      <c r="C51" s="17">
        <v>4</v>
      </c>
      <c r="D51" s="19" t="s">
        <v>2186</v>
      </c>
      <c r="E51" s="19" t="s">
        <v>2187</v>
      </c>
      <c r="F51" s="20" t="s">
        <v>46</v>
      </c>
      <c r="G51" s="19" t="s">
        <v>2188</v>
      </c>
      <c r="H51" s="19" t="s">
        <v>2092</v>
      </c>
      <c r="I51" s="18" t="s">
        <v>2064</v>
      </c>
      <c r="J51" s="18" t="s">
        <v>1924</v>
      </c>
      <c r="K51" s="17">
        <v>2</v>
      </c>
      <c r="L51" s="21">
        <v>42795</v>
      </c>
      <c r="M51" s="21">
        <v>42916</v>
      </c>
      <c r="N51" s="17">
        <v>2</v>
      </c>
      <c r="O51" s="22">
        <f t="shared" si="0"/>
        <v>1</v>
      </c>
      <c r="P51" s="112">
        <f>AVERAGE(O51:O53)</f>
        <v>1</v>
      </c>
      <c r="Q51" s="112" t="s">
        <v>1078</v>
      </c>
      <c r="R51" s="19" t="s">
        <v>2189</v>
      </c>
      <c r="S51" s="19" t="s">
        <v>2190</v>
      </c>
      <c r="T51" s="19" t="s">
        <v>1815</v>
      </c>
      <c r="U51" s="32"/>
      <c r="V51" s="16" t="s">
        <v>2051</v>
      </c>
      <c r="W51" s="38" t="s">
        <v>2052</v>
      </c>
    </row>
    <row r="52" spans="1:23" ht="135" x14ac:dyDescent="0.25">
      <c r="A52" s="17">
        <v>2016</v>
      </c>
      <c r="B52" s="18" t="s">
        <v>2015</v>
      </c>
      <c r="C52" s="17">
        <v>4</v>
      </c>
      <c r="D52" s="19" t="s">
        <v>2191</v>
      </c>
      <c r="E52" s="19" t="s">
        <v>2187</v>
      </c>
      <c r="F52" s="20" t="s">
        <v>57</v>
      </c>
      <c r="G52" s="19" t="s">
        <v>2175</v>
      </c>
      <c r="H52" s="19" t="s">
        <v>2176</v>
      </c>
      <c r="I52" s="18" t="s">
        <v>1355</v>
      </c>
      <c r="J52" s="18" t="s">
        <v>60</v>
      </c>
      <c r="K52" s="17">
        <v>1</v>
      </c>
      <c r="L52" s="21">
        <v>42795</v>
      </c>
      <c r="M52" s="21">
        <v>43100</v>
      </c>
      <c r="N52" s="17">
        <v>1</v>
      </c>
      <c r="O52" s="22">
        <f t="shared" si="0"/>
        <v>1</v>
      </c>
      <c r="P52" s="112"/>
      <c r="Q52" s="112"/>
      <c r="R52" s="34" t="s">
        <v>2177</v>
      </c>
      <c r="S52" s="34" t="s">
        <v>2190</v>
      </c>
      <c r="T52" s="19" t="s">
        <v>1815</v>
      </c>
      <c r="U52" s="32"/>
      <c r="V52" s="16" t="s">
        <v>2051</v>
      </c>
      <c r="W52" s="38" t="s">
        <v>2052</v>
      </c>
    </row>
    <row r="53" spans="1:23" ht="135" x14ac:dyDescent="0.25">
      <c r="A53" s="17">
        <v>2016</v>
      </c>
      <c r="B53" s="18" t="s">
        <v>2015</v>
      </c>
      <c r="C53" s="17">
        <v>4</v>
      </c>
      <c r="D53" s="19" t="s">
        <v>2186</v>
      </c>
      <c r="E53" s="19" t="s">
        <v>2187</v>
      </c>
      <c r="F53" s="20" t="s">
        <v>63</v>
      </c>
      <c r="G53" s="19" t="s">
        <v>2192</v>
      </c>
      <c r="H53" s="19" t="s">
        <v>2193</v>
      </c>
      <c r="I53" s="18" t="s">
        <v>1355</v>
      </c>
      <c r="J53" s="18" t="s">
        <v>2194</v>
      </c>
      <c r="K53" s="17">
        <v>1</v>
      </c>
      <c r="L53" s="21">
        <v>42795</v>
      </c>
      <c r="M53" s="21">
        <v>43100</v>
      </c>
      <c r="N53" s="17">
        <v>1</v>
      </c>
      <c r="O53" s="22">
        <f t="shared" si="0"/>
        <v>1</v>
      </c>
      <c r="P53" s="112"/>
      <c r="Q53" s="112"/>
      <c r="R53" s="39" t="s">
        <v>2195</v>
      </c>
      <c r="S53" s="34" t="s">
        <v>2190</v>
      </c>
      <c r="T53" s="19" t="s">
        <v>1815</v>
      </c>
      <c r="U53" s="32"/>
      <c r="V53" s="16" t="s">
        <v>2051</v>
      </c>
      <c r="W53" s="38" t="s">
        <v>2052</v>
      </c>
    </row>
    <row r="54" spans="1:23" ht="191.25" x14ac:dyDescent="0.25">
      <c r="A54" s="17">
        <v>2016</v>
      </c>
      <c r="B54" s="18" t="s">
        <v>2015</v>
      </c>
      <c r="C54" s="17">
        <v>5</v>
      </c>
      <c r="D54" s="19" t="s">
        <v>2196</v>
      </c>
      <c r="E54" s="19" t="s">
        <v>2197</v>
      </c>
      <c r="F54" s="20" t="s">
        <v>101</v>
      </c>
      <c r="G54" s="19" t="s">
        <v>2172</v>
      </c>
      <c r="H54" s="19" t="s">
        <v>2163</v>
      </c>
      <c r="I54" s="18" t="s">
        <v>2064</v>
      </c>
      <c r="J54" s="18" t="s">
        <v>2164</v>
      </c>
      <c r="K54" s="17">
        <v>1</v>
      </c>
      <c r="L54" s="21">
        <v>42795</v>
      </c>
      <c r="M54" s="21">
        <v>43100</v>
      </c>
      <c r="N54" s="17">
        <v>1</v>
      </c>
      <c r="O54" s="22">
        <f t="shared" si="0"/>
        <v>1</v>
      </c>
      <c r="P54" s="112">
        <f>AVERAGE(O54:O55)</f>
        <v>1</v>
      </c>
      <c r="Q54" s="112" t="s">
        <v>1078</v>
      </c>
      <c r="R54" s="19" t="s">
        <v>2165</v>
      </c>
      <c r="S54" s="19" t="s">
        <v>2198</v>
      </c>
      <c r="T54" s="19" t="s">
        <v>1815</v>
      </c>
      <c r="U54" s="32"/>
      <c r="V54" s="16" t="s">
        <v>2051</v>
      </c>
      <c r="W54" s="38" t="s">
        <v>2052</v>
      </c>
    </row>
    <row r="55" spans="1:23" ht="168.75" x14ac:dyDescent="0.25">
      <c r="A55" s="17">
        <v>2016</v>
      </c>
      <c r="B55" s="18" t="s">
        <v>2015</v>
      </c>
      <c r="C55" s="17">
        <v>5</v>
      </c>
      <c r="D55" s="19" t="s">
        <v>2196</v>
      </c>
      <c r="E55" s="19" t="s">
        <v>2199</v>
      </c>
      <c r="F55" s="20" t="s">
        <v>108</v>
      </c>
      <c r="G55" s="19" t="s">
        <v>2200</v>
      </c>
      <c r="H55" s="19" t="s">
        <v>2201</v>
      </c>
      <c r="I55" s="18" t="s">
        <v>2064</v>
      </c>
      <c r="J55" s="18" t="s">
        <v>2202</v>
      </c>
      <c r="K55" s="17">
        <v>1</v>
      </c>
      <c r="L55" s="21">
        <v>42795</v>
      </c>
      <c r="M55" s="21">
        <v>43070</v>
      </c>
      <c r="N55" s="17">
        <v>1</v>
      </c>
      <c r="O55" s="22">
        <f t="shared" si="0"/>
        <v>1</v>
      </c>
      <c r="P55" s="112"/>
      <c r="Q55" s="112"/>
      <c r="R55" s="19" t="s">
        <v>2203</v>
      </c>
      <c r="S55" s="19" t="s">
        <v>2198</v>
      </c>
      <c r="T55" s="19" t="s">
        <v>1815</v>
      </c>
      <c r="U55" s="32"/>
      <c r="V55" s="16" t="s">
        <v>2051</v>
      </c>
      <c r="W55" s="38" t="s">
        <v>2052</v>
      </c>
    </row>
    <row r="56" spans="1:23" ht="157.5" x14ac:dyDescent="0.25">
      <c r="A56" s="17">
        <v>2016</v>
      </c>
      <c r="B56" s="18" t="s">
        <v>2015</v>
      </c>
      <c r="C56" s="17">
        <v>6</v>
      </c>
      <c r="D56" s="19" t="s">
        <v>2204</v>
      </c>
      <c r="E56" s="19" t="s">
        <v>2205</v>
      </c>
      <c r="F56" s="20" t="s">
        <v>101</v>
      </c>
      <c r="G56" s="19" t="s">
        <v>2188</v>
      </c>
      <c r="H56" s="19" t="s">
        <v>2092</v>
      </c>
      <c r="I56" s="18" t="s">
        <v>2064</v>
      </c>
      <c r="J56" s="18" t="s">
        <v>1924</v>
      </c>
      <c r="K56" s="17">
        <v>2</v>
      </c>
      <c r="L56" s="21">
        <v>42795</v>
      </c>
      <c r="M56" s="21">
        <v>42916</v>
      </c>
      <c r="N56" s="17">
        <v>2</v>
      </c>
      <c r="O56" s="22">
        <f t="shared" si="0"/>
        <v>1</v>
      </c>
      <c r="P56" s="112">
        <f>AVERAGE(O56:O57)</f>
        <v>1</v>
      </c>
      <c r="Q56" s="112" t="s">
        <v>1078</v>
      </c>
      <c r="R56" s="19" t="s">
        <v>2189</v>
      </c>
      <c r="S56" s="19" t="s">
        <v>2206</v>
      </c>
      <c r="T56" s="19" t="s">
        <v>1815</v>
      </c>
      <c r="U56" s="32"/>
      <c r="V56" s="16" t="s">
        <v>2051</v>
      </c>
      <c r="W56" s="38" t="s">
        <v>2052</v>
      </c>
    </row>
    <row r="57" spans="1:23" ht="157.5" x14ac:dyDescent="0.25">
      <c r="A57" s="17">
        <v>2016</v>
      </c>
      <c r="B57" s="18" t="s">
        <v>2015</v>
      </c>
      <c r="C57" s="17">
        <v>6</v>
      </c>
      <c r="D57" s="19" t="s">
        <v>2204</v>
      </c>
      <c r="E57" s="19" t="s">
        <v>2205</v>
      </c>
      <c r="F57" s="20" t="s">
        <v>108</v>
      </c>
      <c r="G57" s="19" t="s">
        <v>2175</v>
      </c>
      <c r="H57" s="19" t="s">
        <v>2176</v>
      </c>
      <c r="I57" s="18" t="s">
        <v>1355</v>
      </c>
      <c r="J57" s="18" t="s">
        <v>60</v>
      </c>
      <c r="K57" s="17">
        <v>1</v>
      </c>
      <c r="L57" s="21">
        <v>42795</v>
      </c>
      <c r="M57" s="21">
        <v>43100</v>
      </c>
      <c r="N57" s="17">
        <v>1</v>
      </c>
      <c r="O57" s="22">
        <f t="shared" si="0"/>
        <v>1</v>
      </c>
      <c r="P57" s="112"/>
      <c r="Q57" s="112"/>
      <c r="R57" s="34" t="s">
        <v>2177</v>
      </c>
      <c r="S57" s="24" t="s">
        <v>2206</v>
      </c>
      <c r="T57" s="19" t="s">
        <v>1815</v>
      </c>
      <c r="U57" s="32"/>
      <c r="V57" s="16" t="s">
        <v>2051</v>
      </c>
      <c r="W57" s="38" t="s">
        <v>2052</v>
      </c>
    </row>
    <row r="58" spans="1:23" ht="191.25" x14ac:dyDescent="0.25">
      <c r="A58" s="17">
        <v>2016</v>
      </c>
      <c r="B58" s="18" t="s">
        <v>2015</v>
      </c>
      <c r="C58" s="17">
        <v>7</v>
      </c>
      <c r="D58" s="19" t="s">
        <v>2207</v>
      </c>
      <c r="E58" s="19" t="s">
        <v>2208</v>
      </c>
      <c r="F58" s="20" t="s">
        <v>101</v>
      </c>
      <c r="G58" s="19" t="s">
        <v>2172</v>
      </c>
      <c r="H58" s="19" t="s">
        <v>2163</v>
      </c>
      <c r="I58" s="18" t="s">
        <v>2064</v>
      </c>
      <c r="J58" s="18" t="s">
        <v>2164</v>
      </c>
      <c r="K58" s="17">
        <v>1</v>
      </c>
      <c r="L58" s="21">
        <v>42795</v>
      </c>
      <c r="M58" s="21">
        <v>43100</v>
      </c>
      <c r="N58" s="17">
        <v>1</v>
      </c>
      <c r="O58" s="22">
        <f t="shared" si="0"/>
        <v>1</v>
      </c>
      <c r="P58" s="112">
        <f>AVERAGE(O58:O59)</f>
        <v>1</v>
      </c>
      <c r="Q58" s="112" t="s">
        <v>1078</v>
      </c>
      <c r="R58" s="19" t="s">
        <v>2165</v>
      </c>
      <c r="S58" s="19" t="s">
        <v>2209</v>
      </c>
      <c r="T58" s="19" t="s">
        <v>1815</v>
      </c>
      <c r="U58" s="32"/>
      <c r="V58" s="16" t="s">
        <v>2051</v>
      </c>
      <c r="W58" s="38" t="s">
        <v>2052</v>
      </c>
    </row>
    <row r="59" spans="1:23" ht="146.25" x14ac:dyDescent="0.25">
      <c r="A59" s="17">
        <v>2016</v>
      </c>
      <c r="B59" s="18" t="s">
        <v>2015</v>
      </c>
      <c r="C59" s="17">
        <v>7</v>
      </c>
      <c r="D59" s="19" t="s">
        <v>2207</v>
      </c>
      <c r="E59" s="19" t="s">
        <v>2208</v>
      </c>
      <c r="F59" s="20" t="s">
        <v>108</v>
      </c>
      <c r="G59" s="19" t="s">
        <v>2175</v>
      </c>
      <c r="H59" s="19" t="s">
        <v>2176</v>
      </c>
      <c r="I59" s="18" t="s">
        <v>1355</v>
      </c>
      <c r="J59" s="18" t="s">
        <v>60</v>
      </c>
      <c r="K59" s="17">
        <v>1</v>
      </c>
      <c r="L59" s="21">
        <v>42795</v>
      </c>
      <c r="M59" s="21">
        <v>43100</v>
      </c>
      <c r="N59" s="17">
        <v>1</v>
      </c>
      <c r="O59" s="22">
        <f t="shared" si="0"/>
        <v>1</v>
      </c>
      <c r="P59" s="112"/>
      <c r="Q59" s="112"/>
      <c r="R59" s="34" t="s">
        <v>2177</v>
      </c>
      <c r="S59" s="24" t="s">
        <v>2209</v>
      </c>
      <c r="T59" s="19" t="s">
        <v>1815</v>
      </c>
      <c r="U59" s="32"/>
      <c r="V59" s="16" t="s">
        <v>2051</v>
      </c>
      <c r="W59" s="38" t="s">
        <v>2052</v>
      </c>
    </row>
    <row r="60" spans="1:23" ht="191.25" x14ac:dyDescent="0.25">
      <c r="A60" s="17">
        <v>2016</v>
      </c>
      <c r="B60" s="18" t="s">
        <v>2015</v>
      </c>
      <c r="C60" s="17">
        <v>8</v>
      </c>
      <c r="D60" s="19" t="s">
        <v>2210</v>
      </c>
      <c r="E60" s="19" t="s">
        <v>2211</v>
      </c>
      <c r="F60" s="20" t="s">
        <v>101</v>
      </c>
      <c r="G60" s="19" t="s">
        <v>2172</v>
      </c>
      <c r="H60" s="19" t="s">
        <v>2163</v>
      </c>
      <c r="I60" s="18" t="s">
        <v>2064</v>
      </c>
      <c r="J60" s="18" t="s">
        <v>2164</v>
      </c>
      <c r="K60" s="17">
        <v>1</v>
      </c>
      <c r="L60" s="21">
        <v>42795</v>
      </c>
      <c r="M60" s="21">
        <v>43100</v>
      </c>
      <c r="N60" s="17">
        <v>1</v>
      </c>
      <c r="O60" s="22">
        <f t="shared" si="0"/>
        <v>1</v>
      </c>
      <c r="P60" s="112">
        <f>AVERAGE(O60:O61)</f>
        <v>1</v>
      </c>
      <c r="Q60" s="112" t="s">
        <v>1078</v>
      </c>
      <c r="R60" s="19" t="s">
        <v>2165</v>
      </c>
      <c r="S60" s="19" t="s">
        <v>2209</v>
      </c>
      <c r="T60" s="19" t="s">
        <v>1815</v>
      </c>
      <c r="U60" s="32"/>
      <c r="V60" s="16" t="s">
        <v>2051</v>
      </c>
      <c r="W60" s="38" t="s">
        <v>2052</v>
      </c>
    </row>
    <row r="61" spans="1:23" ht="146.25" x14ac:dyDescent="0.25">
      <c r="A61" s="17">
        <v>2016</v>
      </c>
      <c r="B61" s="18" t="s">
        <v>2015</v>
      </c>
      <c r="C61" s="17">
        <v>8</v>
      </c>
      <c r="D61" s="19" t="s">
        <v>2210</v>
      </c>
      <c r="E61" s="19" t="s">
        <v>2211</v>
      </c>
      <c r="F61" s="20" t="s">
        <v>108</v>
      </c>
      <c r="G61" s="19" t="s">
        <v>2175</v>
      </c>
      <c r="H61" s="19" t="s">
        <v>2176</v>
      </c>
      <c r="I61" s="18" t="s">
        <v>1355</v>
      </c>
      <c r="J61" s="18" t="s">
        <v>60</v>
      </c>
      <c r="K61" s="17">
        <v>1</v>
      </c>
      <c r="L61" s="21">
        <v>42795</v>
      </c>
      <c r="M61" s="21">
        <v>43100</v>
      </c>
      <c r="N61" s="17">
        <v>1</v>
      </c>
      <c r="O61" s="22">
        <f t="shared" si="0"/>
        <v>1</v>
      </c>
      <c r="P61" s="112"/>
      <c r="Q61" s="112"/>
      <c r="R61" s="34" t="s">
        <v>2177</v>
      </c>
      <c r="S61" s="24" t="s">
        <v>2209</v>
      </c>
      <c r="T61" s="19" t="s">
        <v>1815</v>
      </c>
      <c r="U61" s="32"/>
      <c r="V61" s="16" t="s">
        <v>2051</v>
      </c>
      <c r="W61" s="38" t="s">
        <v>2052</v>
      </c>
    </row>
    <row r="62" spans="1:23" ht="258.75" x14ac:dyDescent="0.25">
      <c r="A62" s="17">
        <v>2016</v>
      </c>
      <c r="B62" s="18" t="s">
        <v>2015</v>
      </c>
      <c r="C62" s="17">
        <v>9</v>
      </c>
      <c r="D62" s="19" t="s">
        <v>2212</v>
      </c>
      <c r="E62" s="19" t="s">
        <v>2213</v>
      </c>
      <c r="F62" s="20" t="s">
        <v>101</v>
      </c>
      <c r="G62" s="19" t="s">
        <v>2132</v>
      </c>
      <c r="H62" s="19" t="s">
        <v>2214</v>
      </c>
      <c r="I62" s="18" t="s">
        <v>2064</v>
      </c>
      <c r="J62" s="18" t="s">
        <v>1120</v>
      </c>
      <c r="K62" s="17">
        <v>1</v>
      </c>
      <c r="L62" s="21">
        <v>42795</v>
      </c>
      <c r="M62" s="21">
        <v>43070</v>
      </c>
      <c r="N62" s="17">
        <v>1</v>
      </c>
      <c r="O62" s="22">
        <f t="shared" si="0"/>
        <v>1</v>
      </c>
      <c r="P62" s="112">
        <f>AVERAGE(O62:O63)</f>
        <v>1</v>
      </c>
      <c r="Q62" s="112" t="s">
        <v>1078</v>
      </c>
      <c r="R62" s="19" t="s">
        <v>2134</v>
      </c>
      <c r="S62" s="19" t="s">
        <v>2215</v>
      </c>
      <c r="T62" s="19" t="s">
        <v>1815</v>
      </c>
      <c r="U62" s="32"/>
      <c r="V62" s="16" t="s">
        <v>2051</v>
      </c>
      <c r="W62" s="38" t="s">
        <v>2052</v>
      </c>
    </row>
    <row r="63" spans="1:23" ht="258.75" x14ac:dyDescent="0.25">
      <c r="A63" s="17">
        <v>2016</v>
      </c>
      <c r="B63" s="18" t="s">
        <v>2015</v>
      </c>
      <c r="C63" s="17">
        <v>9</v>
      </c>
      <c r="D63" s="19" t="s">
        <v>2212</v>
      </c>
      <c r="E63" s="19" t="s">
        <v>2213</v>
      </c>
      <c r="F63" s="20" t="s">
        <v>108</v>
      </c>
      <c r="G63" s="19" t="s">
        <v>2172</v>
      </c>
      <c r="H63" s="19" t="s">
        <v>2216</v>
      </c>
      <c r="I63" s="18" t="s">
        <v>2064</v>
      </c>
      <c r="J63" s="18" t="s">
        <v>2164</v>
      </c>
      <c r="K63" s="17">
        <v>1</v>
      </c>
      <c r="L63" s="21">
        <v>42795</v>
      </c>
      <c r="M63" s="21">
        <v>43100</v>
      </c>
      <c r="N63" s="17">
        <v>1</v>
      </c>
      <c r="O63" s="22">
        <f t="shared" si="0"/>
        <v>1</v>
      </c>
      <c r="P63" s="112"/>
      <c r="Q63" s="112"/>
      <c r="R63" s="19" t="s">
        <v>2165</v>
      </c>
      <c r="S63" s="19" t="s">
        <v>2215</v>
      </c>
      <c r="T63" s="19" t="s">
        <v>1815</v>
      </c>
      <c r="U63" s="32"/>
      <c r="V63" s="16" t="s">
        <v>2051</v>
      </c>
      <c r="W63" s="38" t="s">
        <v>2052</v>
      </c>
    </row>
    <row r="64" spans="1:23" ht="258.75" x14ac:dyDescent="0.25">
      <c r="A64" s="17">
        <v>2016</v>
      </c>
      <c r="B64" s="18" t="s">
        <v>2015</v>
      </c>
      <c r="C64" s="17">
        <v>10</v>
      </c>
      <c r="D64" s="19" t="s">
        <v>2217</v>
      </c>
      <c r="E64" s="19" t="s">
        <v>2218</v>
      </c>
      <c r="F64" s="18">
        <v>1</v>
      </c>
      <c r="G64" s="19" t="s">
        <v>2172</v>
      </c>
      <c r="H64" s="19" t="s">
        <v>2216</v>
      </c>
      <c r="I64" s="18" t="s">
        <v>2064</v>
      </c>
      <c r="J64" s="18" t="s">
        <v>2164</v>
      </c>
      <c r="K64" s="17">
        <v>1</v>
      </c>
      <c r="L64" s="21">
        <v>42795</v>
      </c>
      <c r="M64" s="21">
        <v>43100</v>
      </c>
      <c r="N64" s="17">
        <v>1</v>
      </c>
      <c r="O64" s="22">
        <f t="shared" si="0"/>
        <v>1</v>
      </c>
      <c r="P64" s="22">
        <f>+O64</f>
        <v>1</v>
      </c>
      <c r="Q64" s="22" t="s">
        <v>1078</v>
      </c>
      <c r="R64" s="19" t="s">
        <v>2165</v>
      </c>
      <c r="S64" s="19" t="s">
        <v>2219</v>
      </c>
      <c r="T64" s="19" t="s">
        <v>1815</v>
      </c>
      <c r="U64" s="32"/>
      <c r="V64" s="16" t="s">
        <v>2051</v>
      </c>
      <c r="W64" s="38" t="s">
        <v>2052</v>
      </c>
    </row>
    <row r="65" spans="1:23" ht="112.5" x14ac:dyDescent="0.25">
      <c r="A65" s="17">
        <v>2016</v>
      </c>
      <c r="B65" s="18" t="s">
        <v>2015</v>
      </c>
      <c r="C65" s="17">
        <v>11</v>
      </c>
      <c r="D65" s="19" t="s">
        <v>2220</v>
      </c>
      <c r="E65" s="19" t="s">
        <v>2221</v>
      </c>
      <c r="F65" s="18">
        <v>1</v>
      </c>
      <c r="G65" s="19" t="s">
        <v>2222</v>
      </c>
      <c r="H65" s="19" t="s">
        <v>2223</v>
      </c>
      <c r="I65" s="18" t="s">
        <v>2064</v>
      </c>
      <c r="J65" s="18" t="s">
        <v>1120</v>
      </c>
      <c r="K65" s="17">
        <v>1</v>
      </c>
      <c r="L65" s="21">
        <v>42795</v>
      </c>
      <c r="M65" s="21">
        <v>43100</v>
      </c>
      <c r="N65" s="17">
        <v>1</v>
      </c>
      <c r="O65" s="22">
        <f t="shared" si="0"/>
        <v>1</v>
      </c>
      <c r="P65" s="22">
        <f>+O65</f>
        <v>1</v>
      </c>
      <c r="Q65" s="22" t="s">
        <v>1078</v>
      </c>
      <c r="R65" s="35" t="s">
        <v>2224</v>
      </c>
      <c r="S65" s="36" t="s">
        <v>2225</v>
      </c>
      <c r="T65" s="19" t="s">
        <v>1815</v>
      </c>
      <c r="U65" s="32"/>
      <c r="V65" s="16" t="s">
        <v>2051</v>
      </c>
      <c r="W65" s="38" t="s">
        <v>2052</v>
      </c>
    </row>
    <row r="66" spans="1:23" ht="112.5" x14ac:dyDescent="0.25">
      <c r="A66" s="17">
        <v>2016</v>
      </c>
      <c r="B66" s="18" t="s">
        <v>2015</v>
      </c>
      <c r="C66" s="17">
        <v>12</v>
      </c>
      <c r="D66" s="19" t="s">
        <v>2226</v>
      </c>
      <c r="E66" s="19" t="s">
        <v>2227</v>
      </c>
      <c r="F66" s="18">
        <v>1</v>
      </c>
      <c r="G66" s="19" t="s">
        <v>2222</v>
      </c>
      <c r="H66" s="19" t="s">
        <v>2223</v>
      </c>
      <c r="I66" s="18" t="s">
        <v>2064</v>
      </c>
      <c r="J66" s="18" t="s">
        <v>1120</v>
      </c>
      <c r="K66" s="17">
        <v>1</v>
      </c>
      <c r="L66" s="21">
        <v>42795</v>
      </c>
      <c r="M66" s="21">
        <v>43100</v>
      </c>
      <c r="N66" s="17">
        <v>1</v>
      </c>
      <c r="O66" s="22">
        <f t="shared" si="0"/>
        <v>1</v>
      </c>
      <c r="P66" s="22">
        <f>+O66</f>
        <v>1</v>
      </c>
      <c r="Q66" s="22" t="s">
        <v>1078</v>
      </c>
      <c r="R66" s="35" t="s">
        <v>2228</v>
      </c>
      <c r="S66" s="36" t="s">
        <v>2229</v>
      </c>
      <c r="T66" s="19" t="s">
        <v>1815</v>
      </c>
      <c r="U66" s="32"/>
      <c r="V66" s="16" t="s">
        <v>2051</v>
      </c>
      <c r="W66" s="38" t="s">
        <v>2052</v>
      </c>
    </row>
    <row r="67" spans="1:23" ht="258.75" x14ac:dyDescent="0.25">
      <c r="A67" s="17">
        <v>2016</v>
      </c>
      <c r="B67" s="18" t="s">
        <v>2015</v>
      </c>
      <c r="C67" s="17">
        <v>13</v>
      </c>
      <c r="D67" s="19" t="s">
        <v>2230</v>
      </c>
      <c r="E67" s="19" t="s">
        <v>2231</v>
      </c>
      <c r="F67" s="18">
        <v>1</v>
      </c>
      <c r="G67" s="19" t="s">
        <v>2172</v>
      </c>
      <c r="H67" s="19" t="s">
        <v>2216</v>
      </c>
      <c r="I67" s="18" t="s">
        <v>2064</v>
      </c>
      <c r="J67" s="18" t="s">
        <v>2164</v>
      </c>
      <c r="K67" s="17">
        <v>1</v>
      </c>
      <c r="L67" s="21">
        <v>42795</v>
      </c>
      <c r="M67" s="21">
        <v>43100</v>
      </c>
      <c r="N67" s="17">
        <v>1</v>
      </c>
      <c r="O67" s="22">
        <f t="shared" si="0"/>
        <v>1</v>
      </c>
      <c r="P67" s="22">
        <f>+O67</f>
        <v>1</v>
      </c>
      <c r="Q67" s="22" t="s">
        <v>1078</v>
      </c>
      <c r="R67" s="19" t="s">
        <v>2165</v>
      </c>
      <c r="S67" s="19" t="s">
        <v>2232</v>
      </c>
      <c r="T67" s="19" t="s">
        <v>1815</v>
      </c>
      <c r="U67" s="32"/>
      <c r="V67" s="16" t="s">
        <v>2051</v>
      </c>
      <c r="W67" s="38" t="s">
        <v>2052</v>
      </c>
    </row>
    <row r="68" spans="1:23" ht="112.5" x14ac:dyDescent="0.25">
      <c r="A68" s="17">
        <v>2016</v>
      </c>
      <c r="B68" s="18" t="s">
        <v>2015</v>
      </c>
      <c r="C68" s="17">
        <v>14</v>
      </c>
      <c r="D68" s="19" t="s">
        <v>2233</v>
      </c>
      <c r="E68" s="19" t="s">
        <v>2234</v>
      </c>
      <c r="F68" s="18">
        <v>1</v>
      </c>
      <c r="G68" s="19" t="s">
        <v>2222</v>
      </c>
      <c r="H68" s="19" t="s">
        <v>2223</v>
      </c>
      <c r="I68" s="18" t="s">
        <v>2064</v>
      </c>
      <c r="J68" s="18" t="s">
        <v>1120</v>
      </c>
      <c r="K68" s="17">
        <v>1</v>
      </c>
      <c r="L68" s="21">
        <v>42795</v>
      </c>
      <c r="M68" s="21">
        <v>43100</v>
      </c>
      <c r="N68" s="17">
        <v>1</v>
      </c>
      <c r="O68" s="22">
        <f t="shared" ref="O68:O122" si="2">+N68/K68</f>
        <v>1</v>
      </c>
      <c r="P68" s="22">
        <f>+O68</f>
        <v>1</v>
      </c>
      <c r="Q68" s="22" t="s">
        <v>1078</v>
      </c>
      <c r="R68" s="35" t="s">
        <v>2228</v>
      </c>
      <c r="S68" s="36" t="s">
        <v>2229</v>
      </c>
      <c r="T68" s="19" t="s">
        <v>1815</v>
      </c>
      <c r="U68" s="32"/>
      <c r="V68" s="16" t="s">
        <v>2051</v>
      </c>
      <c r="W68" s="38" t="s">
        <v>2052</v>
      </c>
    </row>
    <row r="69" spans="1:23" ht="213.75" x14ac:dyDescent="0.25">
      <c r="A69" s="17">
        <v>2016</v>
      </c>
      <c r="B69" s="18" t="s">
        <v>2015</v>
      </c>
      <c r="C69" s="17">
        <v>15</v>
      </c>
      <c r="D69" s="19" t="s">
        <v>2235</v>
      </c>
      <c r="E69" s="19" t="s">
        <v>2236</v>
      </c>
      <c r="F69" s="20" t="s">
        <v>46</v>
      </c>
      <c r="G69" s="19" t="s">
        <v>2188</v>
      </c>
      <c r="H69" s="19" t="s">
        <v>2092</v>
      </c>
      <c r="I69" s="18" t="s">
        <v>2064</v>
      </c>
      <c r="J69" s="18" t="s">
        <v>1924</v>
      </c>
      <c r="K69" s="17">
        <v>2</v>
      </c>
      <c r="L69" s="21">
        <v>42795</v>
      </c>
      <c r="M69" s="21">
        <v>42916</v>
      </c>
      <c r="N69" s="17">
        <v>2</v>
      </c>
      <c r="O69" s="22">
        <f t="shared" si="2"/>
        <v>1</v>
      </c>
      <c r="P69" s="112">
        <f>AVERAGE(O69:O71)</f>
        <v>1</v>
      </c>
      <c r="Q69" s="112" t="s">
        <v>1078</v>
      </c>
      <c r="R69" s="19" t="s">
        <v>2189</v>
      </c>
      <c r="S69" s="19" t="s">
        <v>2237</v>
      </c>
      <c r="T69" s="19" t="s">
        <v>1815</v>
      </c>
      <c r="U69" s="32"/>
      <c r="V69" s="16" t="s">
        <v>2051</v>
      </c>
      <c r="W69" s="38" t="s">
        <v>2052</v>
      </c>
    </row>
    <row r="70" spans="1:23" ht="258.75" x14ac:dyDescent="0.25">
      <c r="A70" s="17">
        <v>2016</v>
      </c>
      <c r="B70" s="18" t="s">
        <v>2015</v>
      </c>
      <c r="C70" s="17">
        <v>15</v>
      </c>
      <c r="D70" s="19" t="s">
        <v>2235</v>
      </c>
      <c r="E70" s="19" t="s">
        <v>2236</v>
      </c>
      <c r="F70" s="20" t="s">
        <v>57</v>
      </c>
      <c r="G70" s="19" t="s">
        <v>2172</v>
      </c>
      <c r="H70" s="19" t="s">
        <v>2216</v>
      </c>
      <c r="I70" s="18" t="s">
        <v>2064</v>
      </c>
      <c r="J70" s="18" t="s">
        <v>2164</v>
      </c>
      <c r="K70" s="17">
        <v>1</v>
      </c>
      <c r="L70" s="21">
        <v>42795</v>
      </c>
      <c r="M70" s="21">
        <v>43100</v>
      </c>
      <c r="N70" s="17">
        <v>1</v>
      </c>
      <c r="O70" s="22">
        <f t="shared" si="2"/>
        <v>1</v>
      </c>
      <c r="P70" s="112"/>
      <c r="Q70" s="112"/>
      <c r="R70" s="19" t="s">
        <v>2165</v>
      </c>
      <c r="S70" s="19" t="s">
        <v>2238</v>
      </c>
      <c r="T70" s="19" t="s">
        <v>1815</v>
      </c>
      <c r="U70" s="32"/>
      <c r="V70" s="16" t="s">
        <v>2051</v>
      </c>
      <c r="W70" s="38" t="s">
        <v>2052</v>
      </c>
    </row>
    <row r="71" spans="1:23" ht="213.75" x14ac:dyDescent="0.25">
      <c r="A71" s="17">
        <v>2016</v>
      </c>
      <c r="B71" s="18" t="s">
        <v>2015</v>
      </c>
      <c r="C71" s="17">
        <v>15</v>
      </c>
      <c r="D71" s="19" t="s">
        <v>2235</v>
      </c>
      <c r="E71" s="19" t="s">
        <v>2236</v>
      </c>
      <c r="F71" s="20" t="s">
        <v>63</v>
      </c>
      <c r="G71" s="19" t="s">
        <v>2239</v>
      </c>
      <c r="H71" s="19" t="s">
        <v>2240</v>
      </c>
      <c r="I71" s="18" t="s">
        <v>1355</v>
      </c>
      <c r="J71" s="18" t="s">
        <v>60</v>
      </c>
      <c r="K71" s="17">
        <v>1</v>
      </c>
      <c r="L71" s="21">
        <v>42795</v>
      </c>
      <c r="M71" s="21">
        <v>43070</v>
      </c>
      <c r="N71" s="17">
        <v>1</v>
      </c>
      <c r="O71" s="22">
        <f t="shared" si="2"/>
        <v>1</v>
      </c>
      <c r="P71" s="112"/>
      <c r="Q71" s="112"/>
      <c r="R71" s="34" t="s">
        <v>2241</v>
      </c>
      <c r="S71" s="34" t="s">
        <v>2237</v>
      </c>
      <c r="T71" s="19" t="s">
        <v>1815</v>
      </c>
      <c r="U71" s="32"/>
      <c r="V71" s="16" t="s">
        <v>2051</v>
      </c>
      <c r="W71" s="38" t="s">
        <v>2052</v>
      </c>
    </row>
    <row r="72" spans="1:23" ht="157.5" x14ac:dyDescent="0.25">
      <c r="A72" s="17">
        <v>2016</v>
      </c>
      <c r="B72" s="18" t="s">
        <v>2015</v>
      </c>
      <c r="C72" s="17">
        <v>17</v>
      </c>
      <c r="D72" s="19" t="s">
        <v>2242</v>
      </c>
      <c r="E72" s="19" t="s">
        <v>2243</v>
      </c>
      <c r="F72" s="20" t="s">
        <v>101</v>
      </c>
      <c r="G72" s="19" t="s">
        <v>2188</v>
      </c>
      <c r="H72" s="19" t="s">
        <v>2092</v>
      </c>
      <c r="I72" s="18" t="s">
        <v>2064</v>
      </c>
      <c r="J72" s="18" t="s">
        <v>1924</v>
      </c>
      <c r="K72" s="17">
        <v>2</v>
      </c>
      <c r="L72" s="21">
        <v>42795</v>
      </c>
      <c r="M72" s="21">
        <v>42916</v>
      </c>
      <c r="N72" s="17">
        <v>2</v>
      </c>
      <c r="O72" s="22">
        <f t="shared" si="2"/>
        <v>1</v>
      </c>
      <c r="P72" s="112">
        <f>AVERAGE(O72:O73)</f>
        <v>1</v>
      </c>
      <c r="Q72" s="112" t="s">
        <v>1078</v>
      </c>
      <c r="R72" s="19" t="s">
        <v>2189</v>
      </c>
      <c r="S72" s="19" t="s">
        <v>2206</v>
      </c>
      <c r="T72" s="19" t="s">
        <v>1815</v>
      </c>
      <c r="U72" s="32"/>
      <c r="V72" s="16" t="s">
        <v>2051</v>
      </c>
      <c r="W72" s="38" t="s">
        <v>2052</v>
      </c>
    </row>
    <row r="73" spans="1:23" ht="157.5" x14ac:dyDescent="0.25">
      <c r="A73" s="17">
        <v>2016</v>
      </c>
      <c r="B73" s="18" t="s">
        <v>2015</v>
      </c>
      <c r="C73" s="17">
        <v>17</v>
      </c>
      <c r="D73" s="19" t="s">
        <v>2242</v>
      </c>
      <c r="E73" s="19" t="s">
        <v>2243</v>
      </c>
      <c r="F73" s="20" t="s">
        <v>108</v>
      </c>
      <c r="G73" s="19" t="s">
        <v>2175</v>
      </c>
      <c r="H73" s="19" t="s">
        <v>2176</v>
      </c>
      <c r="I73" s="18" t="s">
        <v>1355</v>
      </c>
      <c r="J73" s="18" t="s">
        <v>60</v>
      </c>
      <c r="K73" s="17">
        <v>1</v>
      </c>
      <c r="L73" s="21">
        <v>42795</v>
      </c>
      <c r="M73" s="21">
        <v>43100</v>
      </c>
      <c r="N73" s="17">
        <v>1</v>
      </c>
      <c r="O73" s="22">
        <f t="shared" si="2"/>
        <v>1</v>
      </c>
      <c r="P73" s="112"/>
      <c r="Q73" s="112"/>
      <c r="R73" s="34" t="s">
        <v>2177</v>
      </c>
      <c r="S73" s="24" t="s">
        <v>2206</v>
      </c>
      <c r="T73" s="19" t="s">
        <v>1815</v>
      </c>
      <c r="U73" s="32"/>
      <c r="V73" s="16" t="s">
        <v>2051</v>
      </c>
      <c r="W73" s="38" t="s">
        <v>2052</v>
      </c>
    </row>
    <row r="74" spans="1:23" ht="337.5" x14ac:dyDescent="0.25">
      <c r="A74" s="17">
        <v>2016</v>
      </c>
      <c r="B74" s="18" t="s">
        <v>2015</v>
      </c>
      <c r="C74" s="17">
        <v>18</v>
      </c>
      <c r="D74" s="19" t="s">
        <v>2244</v>
      </c>
      <c r="E74" s="19" t="s">
        <v>2245</v>
      </c>
      <c r="F74" s="20" t="s">
        <v>101</v>
      </c>
      <c r="G74" s="19" t="s">
        <v>2172</v>
      </c>
      <c r="H74" s="19" t="s">
        <v>2184</v>
      </c>
      <c r="I74" s="18" t="s">
        <v>2064</v>
      </c>
      <c r="J74" s="18" t="s">
        <v>2164</v>
      </c>
      <c r="K74" s="17">
        <v>1</v>
      </c>
      <c r="L74" s="21">
        <v>42795</v>
      </c>
      <c r="M74" s="21">
        <v>43100</v>
      </c>
      <c r="N74" s="17">
        <v>1</v>
      </c>
      <c r="O74" s="22">
        <f t="shared" si="2"/>
        <v>1</v>
      </c>
      <c r="P74" s="112">
        <f>AVERAGE(O74:O75)</f>
        <v>1</v>
      </c>
      <c r="Q74" s="112" t="s">
        <v>1078</v>
      </c>
      <c r="R74" s="19" t="s">
        <v>2165</v>
      </c>
      <c r="S74" s="36" t="s">
        <v>2246</v>
      </c>
      <c r="T74" s="19" t="s">
        <v>1815</v>
      </c>
      <c r="U74" s="32"/>
      <c r="V74" s="16" t="s">
        <v>2051</v>
      </c>
      <c r="W74" s="38" t="s">
        <v>2052</v>
      </c>
    </row>
    <row r="75" spans="1:23" ht="337.5" x14ac:dyDescent="0.25">
      <c r="A75" s="17">
        <v>2016</v>
      </c>
      <c r="B75" s="18" t="s">
        <v>2015</v>
      </c>
      <c r="C75" s="17">
        <v>18</v>
      </c>
      <c r="D75" s="19" t="s">
        <v>2244</v>
      </c>
      <c r="E75" s="19" t="s">
        <v>2245</v>
      </c>
      <c r="F75" s="20" t="s">
        <v>108</v>
      </c>
      <c r="G75" s="19" t="s">
        <v>2175</v>
      </c>
      <c r="H75" s="19" t="s">
        <v>2176</v>
      </c>
      <c r="I75" s="18" t="s">
        <v>1355</v>
      </c>
      <c r="J75" s="18" t="s">
        <v>60</v>
      </c>
      <c r="K75" s="17">
        <v>1</v>
      </c>
      <c r="L75" s="21">
        <v>42795</v>
      </c>
      <c r="M75" s="21">
        <v>43100</v>
      </c>
      <c r="N75" s="17">
        <v>1</v>
      </c>
      <c r="O75" s="22">
        <f t="shared" si="2"/>
        <v>1</v>
      </c>
      <c r="P75" s="112"/>
      <c r="Q75" s="112"/>
      <c r="R75" s="34" t="s">
        <v>2247</v>
      </c>
      <c r="S75" s="36" t="s">
        <v>2248</v>
      </c>
      <c r="T75" s="19" t="s">
        <v>1815</v>
      </c>
      <c r="U75" s="32"/>
      <c r="V75" s="16" t="s">
        <v>2051</v>
      </c>
      <c r="W75" s="38" t="s">
        <v>2052</v>
      </c>
    </row>
    <row r="76" spans="1:23" ht="258.75" x14ac:dyDescent="0.25">
      <c r="A76" s="17">
        <v>2016</v>
      </c>
      <c r="B76" s="18" t="s">
        <v>2015</v>
      </c>
      <c r="C76" s="17">
        <v>19</v>
      </c>
      <c r="D76" s="19" t="s">
        <v>2249</v>
      </c>
      <c r="E76" s="19" t="s">
        <v>2250</v>
      </c>
      <c r="F76" s="18">
        <v>1</v>
      </c>
      <c r="G76" s="19" t="s">
        <v>2172</v>
      </c>
      <c r="H76" s="19" t="s">
        <v>2184</v>
      </c>
      <c r="I76" s="18" t="s">
        <v>2064</v>
      </c>
      <c r="J76" s="18" t="s">
        <v>2164</v>
      </c>
      <c r="K76" s="17">
        <v>1</v>
      </c>
      <c r="L76" s="21">
        <v>42795</v>
      </c>
      <c r="M76" s="21">
        <v>43100</v>
      </c>
      <c r="N76" s="17">
        <v>1</v>
      </c>
      <c r="O76" s="22">
        <f t="shared" si="2"/>
        <v>1</v>
      </c>
      <c r="P76" s="22">
        <f>+O76</f>
        <v>1</v>
      </c>
      <c r="Q76" s="22" t="s">
        <v>1078</v>
      </c>
      <c r="R76" s="19" t="s">
        <v>2165</v>
      </c>
      <c r="S76" s="19" t="s">
        <v>2251</v>
      </c>
      <c r="T76" s="19" t="s">
        <v>1815</v>
      </c>
      <c r="U76" s="32"/>
      <c r="V76" s="16" t="s">
        <v>2051</v>
      </c>
      <c r="W76" s="38" t="s">
        <v>2052</v>
      </c>
    </row>
    <row r="77" spans="1:23" ht="202.5" x14ac:dyDescent="0.25">
      <c r="A77" s="17">
        <v>2016</v>
      </c>
      <c r="B77" s="18" t="s">
        <v>2015</v>
      </c>
      <c r="C77" s="17">
        <v>20</v>
      </c>
      <c r="D77" s="19" t="s">
        <v>2252</v>
      </c>
      <c r="E77" s="19" t="s">
        <v>2253</v>
      </c>
      <c r="F77" s="20" t="s">
        <v>46</v>
      </c>
      <c r="G77" s="19" t="s">
        <v>2188</v>
      </c>
      <c r="H77" s="19" t="s">
        <v>2092</v>
      </c>
      <c r="I77" s="18" t="s">
        <v>2064</v>
      </c>
      <c r="J77" s="18" t="s">
        <v>1924</v>
      </c>
      <c r="K77" s="17">
        <v>2</v>
      </c>
      <c r="L77" s="21">
        <v>42795</v>
      </c>
      <c r="M77" s="21">
        <v>42916</v>
      </c>
      <c r="N77" s="17">
        <v>2</v>
      </c>
      <c r="O77" s="22">
        <f t="shared" si="2"/>
        <v>1</v>
      </c>
      <c r="P77" s="112">
        <f>AVERAGE(O77:O79)</f>
        <v>1</v>
      </c>
      <c r="Q77" s="112" t="s">
        <v>1078</v>
      </c>
      <c r="R77" s="19" t="s">
        <v>2189</v>
      </c>
      <c r="S77" s="36" t="s">
        <v>2254</v>
      </c>
      <c r="T77" s="19" t="s">
        <v>1815</v>
      </c>
      <c r="U77" s="32"/>
      <c r="V77" s="16" t="s">
        <v>2051</v>
      </c>
      <c r="W77" s="38" t="s">
        <v>2052</v>
      </c>
    </row>
    <row r="78" spans="1:23" ht="202.5" x14ac:dyDescent="0.25">
      <c r="A78" s="17">
        <v>2016</v>
      </c>
      <c r="B78" s="18" t="s">
        <v>2015</v>
      </c>
      <c r="C78" s="17">
        <v>20</v>
      </c>
      <c r="D78" s="19" t="s">
        <v>2255</v>
      </c>
      <c r="E78" s="19" t="s">
        <v>2256</v>
      </c>
      <c r="F78" s="20" t="s">
        <v>57</v>
      </c>
      <c r="G78" s="19" t="s">
        <v>2200</v>
      </c>
      <c r="H78" s="19" t="s">
        <v>2201</v>
      </c>
      <c r="I78" s="18" t="s">
        <v>2064</v>
      </c>
      <c r="J78" s="18" t="s">
        <v>2202</v>
      </c>
      <c r="K78" s="17">
        <v>1</v>
      </c>
      <c r="L78" s="21">
        <v>42795</v>
      </c>
      <c r="M78" s="21">
        <v>43070</v>
      </c>
      <c r="N78" s="17">
        <v>1</v>
      </c>
      <c r="O78" s="22">
        <f t="shared" si="2"/>
        <v>1</v>
      </c>
      <c r="P78" s="112"/>
      <c r="Q78" s="112"/>
      <c r="R78" s="19" t="s">
        <v>2203</v>
      </c>
      <c r="S78" s="36" t="s">
        <v>2254</v>
      </c>
      <c r="T78" s="19" t="s">
        <v>1815</v>
      </c>
      <c r="U78" s="32"/>
      <c r="V78" s="16" t="s">
        <v>2051</v>
      </c>
      <c r="W78" s="38" t="s">
        <v>2052</v>
      </c>
    </row>
    <row r="79" spans="1:23" ht="202.5" x14ac:dyDescent="0.25">
      <c r="A79" s="17">
        <v>2016</v>
      </c>
      <c r="B79" s="18" t="s">
        <v>2015</v>
      </c>
      <c r="C79" s="17">
        <v>20</v>
      </c>
      <c r="D79" s="19" t="s">
        <v>2255</v>
      </c>
      <c r="E79" s="19" t="s">
        <v>2253</v>
      </c>
      <c r="F79" s="20" t="s">
        <v>63</v>
      </c>
      <c r="G79" s="19" t="s">
        <v>2175</v>
      </c>
      <c r="H79" s="19" t="s">
        <v>2176</v>
      </c>
      <c r="I79" s="18" t="s">
        <v>1355</v>
      </c>
      <c r="J79" s="18" t="s">
        <v>60</v>
      </c>
      <c r="K79" s="17">
        <v>1</v>
      </c>
      <c r="L79" s="21">
        <v>42795</v>
      </c>
      <c r="M79" s="21">
        <v>43100</v>
      </c>
      <c r="N79" s="17">
        <v>1</v>
      </c>
      <c r="O79" s="22">
        <f t="shared" si="2"/>
        <v>1</v>
      </c>
      <c r="P79" s="112"/>
      <c r="Q79" s="112"/>
      <c r="R79" s="34" t="s">
        <v>2177</v>
      </c>
      <c r="S79" s="36" t="s">
        <v>2254</v>
      </c>
      <c r="T79" s="19" t="s">
        <v>1815</v>
      </c>
      <c r="U79" s="32"/>
      <c r="V79" s="16" t="s">
        <v>2051</v>
      </c>
      <c r="W79" s="38" t="s">
        <v>2052</v>
      </c>
    </row>
    <row r="80" spans="1:23" ht="225" x14ac:dyDescent="0.25">
      <c r="A80" s="17">
        <v>2016</v>
      </c>
      <c r="B80" s="18" t="s">
        <v>2015</v>
      </c>
      <c r="C80" s="17">
        <v>21</v>
      </c>
      <c r="D80" s="19" t="s">
        <v>2257</v>
      </c>
      <c r="E80" s="19" t="s">
        <v>2258</v>
      </c>
      <c r="F80" s="18">
        <v>1</v>
      </c>
      <c r="G80" s="19" t="s">
        <v>2172</v>
      </c>
      <c r="H80" s="19" t="s">
        <v>2184</v>
      </c>
      <c r="I80" s="18" t="s">
        <v>2064</v>
      </c>
      <c r="J80" s="18" t="s">
        <v>2164</v>
      </c>
      <c r="K80" s="17">
        <v>1</v>
      </c>
      <c r="L80" s="21">
        <v>42795</v>
      </c>
      <c r="M80" s="21">
        <v>43100</v>
      </c>
      <c r="N80" s="17">
        <v>1</v>
      </c>
      <c r="O80" s="22">
        <f t="shared" si="2"/>
        <v>1</v>
      </c>
      <c r="P80" s="22">
        <f>+O80</f>
        <v>1</v>
      </c>
      <c r="Q80" s="22" t="s">
        <v>1078</v>
      </c>
      <c r="R80" s="19" t="s">
        <v>2165</v>
      </c>
      <c r="S80" s="19" t="s">
        <v>2259</v>
      </c>
      <c r="T80" s="19" t="s">
        <v>1815</v>
      </c>
      <c r="U80" s="32"/>
      <c r="V80" s="16" t="s">
        <v>2051</v>
      </c>
      <c r="W80" s="38" t="s">
        <v>2052</v>
      </c>
    </row>
    <row r="81" spans="1:23" ht="180" x14ac:dyDescent="0.25">
      <c r="A81" s="17">
        <v>2016</v>
      </c>
      <c r="B81" s="18" t="s">
        <v>2015</v>
      </c>
      <c r="C81" s="17">
        <v>22</v>
      </c>
      <c r="D81" s="19" t="s">
        <v>2260</v>
      </c>
      <c r="E81" s="19" t="s">
        <v>2253</v>
      </c>
      <c r="F81" s="20" t="s">
        <v>101</v>
      </c>
      <c r="G81" s="19" t="s">
        <v>2188</v>
      </c>
      <c r="H81" s="19" t="s">
        <v>2092</v>
      </c>
      <c r="I81" s="18" t="s">
        <v>2064</v>
      </c>
      <c r="J81" s="18" t="s">
        <v>1924</v>
      </c>
      <c r="K81" s="17">
        <v>2</v>
      </c>
      <c r="L81" s="21">
        <v>42795</v>
      </c>
      <c r="M81" s="21">
        <v>42916</v>
      </c>
      <c r="N81" s="17">
        <v>2</v>
      </c>
      <c r="O81" s="22">
        <f t="shared" si="2"/>
        <v>1</v>
      </c>
      <c r="P81" s="112">
        <f>AVERAGE(O81:O82)</f>
        <v>1</v>
      </c>
      <c r="Q81" s="112" t="s">
        <v>1078</v>
      </c>
      <c r="R81" s="19" t="s">
        <v>2189</v>
      </c>
      <c r="S81" s="19" t="s">
        <v>2261</v>
      </c>
      <c r="T81" s="19" t="s">
        <v>1815</v>
      </c>
      <c r="U81" s="32"/>
      <c r="V81" s="16" t="s">
        <v>2051</v>
      </c>
      <c r="W81" s="38" t="s">
        <v>2052</v>
      </c>
    </row>
    <row r="82" spans="1:23" ht="191.25" x14ac:dyDescent="0.25">
      <c r="A82" s="17">
        <v>2016</v>
      </c>
      <c r="B82" s="18" t="s">
        <v>2015</v>
      </c>
      <c r="C82" s="17">
        <v>22</v>
      </c>
      <c r="D82" s="19" t="s">
        <v>2260</v>
      </c>
      <c r="E82" s="19" t="s">
        <v>2258</v>
      </c>
      <c r="F82" s="20" t="s">
        <v>108</v>
      </c>
      <c r="G82" s="19" t="s">
        <v>2172</v>
      </c>
      <c r="H82" s="19" t="s">
        <v>2184</v>
      </c>
      <c r="I82" s="18" t="s">
        <v>2064</v>
      </c>
      <c r="J82" s="18" t="s">
        <v>2164</v>
      </c>
      <c r="K82" s="17">
        <v>1</v>
      </c>
      <c r="L82" s="21">
        <v>42795</v>
      </c>
      <c r="M82" s="21">
        <v>43100</v>
      </c>
      <c r="N82" s="17">
        <v>1</v>
      </c>
      <c r="O82" s="22">
        <f t="shared" si="2"/>
        <v>1</v>
      </c>
      <c r="P82" s="112"/>
      <c r="Q82" s="112"/>
      <c r="R82" s="19" t="s">
        <v>2165</v>
      </c>
      <c r="S82" s="19" t="s">
        <v>2261</v>
      </c>
      <c r="T82" s="19" t="s">
        <v>1815</v>
      </c>
      <c r="U82" s="32"/>
      <c r="V82" s="16" t="s">
        <v>2051</v>
      </c>
      <c r="W82" s="38" t="s">
        <v>2052</v>
      </c>
    </row>
    <row r="83" spans="1:23" ht="157.5" x14ac:dyDescent="0.25">
      <c r="A83" s="17">
        <v>2016</v>
      </c>
      <c r="B83" s="18" t="s">
        <v>2015</v>
      </c>
      <c r="C83" s="17">
        <v>23</v>
      </c>
      <c r="D83" s="19" t="s">
        <v>2262</v>
      </c>
      <c r="E83" s="19" t="s">
        <v>2263</v>
      </c>
      <c r="F83" s="20" t="s">
        <v>101</v>
      </c>
      <c r="G83" s="19" t="s">
        <v>2264</v>
      </c>
      <c r="H83" s="19" t="s">
        <v>2265</v>
      </c>
      <c r="I83" s="18" t="s">
        <v>2064</v>
      </c>
      <c r="J83" s="18" t="s">
        <v>1924</v>
      </c>
      <c r="K83" s="17">
        <v>1</v>
      </c>
      <c r="L83" s="21">
        <v>42795</v>
      </c>
      <c r="M83" s="21">
        <v>42916</v>
      </c>
      <c r="N83" s="17">
        <v>1</v>
      </c>
      <c r="O83" s="22">
        <f t="shared" si="2"/>
        <v>1</v>
      </c>
      <c r="P83" s="112">
        <f>AVERAGE(O83:O84)</f>
        <v>1</v>
      </c>
      <c r="Q83" s="112" t="s">
        <v>1078</v>
      </c>
      <c r="R83" s="19" t="s">
        <v>2189</v>
      </c>
      <c r="S83" s="19" t="s">
        <v>2206</v>
      </c>
      <c r="T83" s="19" t="s">
        <v>1815</v>
      </c>
      <c r="U83" s="32"/>
      <c r="V83" s="16" t="s">
        <v>2051</v>
      </c>
      <c r="W83" s="38" t="s">
        <v>2052</v>
      </c>
    </row>
    <row r="84" spans="1:23" ht="157.5" x14ac:dyDescent="0.25">
      <c r="A84" s="17">
        <v>2016</v>
      </c>
      <c r="B84" s="18" t="s">
        <v>2015</v>
      </c>
      <c r="C84" s="17">
        <v>23</v>
      </c>
      <c r="D84" s="19" t="s">
        <v>2262</v>
      </c>
      <c r="E84" s="19" t="s">
        <v>2263</v>
      </c>
      <c r="F84" s="20" t="s">
        <v>108</v>
      </c>
      <c r="G84" s="19" t="s">
        <v>2175</v>
      </c>
      <c r="H84" s="19" t="s">
        <v>2176</v>
      </c>
      <c r="I84" s="18" t="s">
        <v>1355</v>
      </c>
      <c r="J84" s="18" t="s">
        <v>60</v>
      </c>
      <c r="K84" s="17">
        <v>1</v>
      </c>
      <c r="L84" s="21">
        <v>42795</v>
      </c>
      <c r="M84" s="21">
        <v>43100</v>
      </c>
      <c r="N84" s="17">
        <v>1</v>
      </c>
      <c r="O84" s="22">
        <f t="shared" si="2"/>
        <v>1</v>
      </c>
      <c r="P84" s="112"/>
      <c r="Q84" s="112"/>
      <c r="R84" s="34" t="s">
        <v>2177</v>
      </c>
      <c r="S84" s="24" t="s">
        <v>2206</v>
      </c>
      <c r="T84" s="19" t="s">
        <v>1815</v>
      </c>
      <c r="U84" s="32"/>
      <c r="V84" s="16" t="s">
        <v>2051</v>
      </c>
      <c r="W84" s="38" t="s">
        <v>2052</v>
      </c>
    </row>
    <row r="85" spans="1:23" ht="157.5" x14ac:dyDescent="0.25">
      <c r="A85" s="17">
        <v>2016</v>
      </c>
      <c r="B85" s="18" t="s">
        <v>2015</v>
      </c>
      <c r="C85" s="17">
        <v>24</v>
      </c>
      <c r="D85" s="19" t="s">
        <v>2266</v>
      </c>
      <c r="E85" s="19" t="s">
        <v>2267</v>
      </c>
      <c r="F85" s="20" t="s">
        <v>101</v>
      </c>
      <c r="G85" s="19" t="s">
        <v>2268</v>
      </c>
      <c r="H85" s="19" t="s">
        <v>2269</v>
      </c>
      <c r="I85" s="18" t="s">
        <v>2064</v>
      </c>
      <c r="J85" s="18" t="s">
        <v>2270</v>
      </c>
      <c r="K85" s="17">
        <v>1</v>
      </c>
      <c r="L85" s="21">
        <v>42795</v>
      </c>
      <c r="M85" s="21">
        <v>43100</v>
      </c>
      <c r="N85" s="17">
        <v>1</v>
      </c>
      <c r="O85" s="22">
        <f t="shared" si="2"/>
        <v>1</v>
      </c>
      <c r="P85" s="112">
        <f>AVERAGE(O85:O86)</f>
        <v>1</v>
      </c>
      <c r="Q85" s="112" t="s">
        <v>1078</v>
      </c>
      <c r="R85" s="19" t="s">
        <v>2271</v>
      </c>
      <c r="S85" s="19" t="s">
        <v>2272</v>
      </c>
      <c r="T85" s="19" t="s">
        <v>1815</v>
      </c>
      <c r="U85" s="32"/>
      <c r="V85" s="16" t="s">
        <v>2051</v>
      </c>
      <c r="W85" s="38" t="s">
        <v>2052</v>
      </c>
    </row>
    <row r="86" spans="1:23" ht="157.5" x14ac:dyDescent="0.25">
      <c r="A86" s="17">
        <v>2016</v>
      </c>
      <c r="B86" s="18" t="s">
        <v>2015</v>
      </c>
      <c r="C86" s="17">
        <v>24</v>
      </c>
      <c r="D86" s="19" t="s">
        <v>2273</v>
      </c>
      <c r="E86" s="19" t="s">
        <v>2267</v>
      </c>
      <c r="F86" s="20" t="s">
        <v>108</v>
      </c>
      <c r="G86" s="19" t="s">
        <v>2274</v>
      </c>
      <c r="H86" s="19" t="s">
        <v>2275</v>
      </c>
      <c r="I86" s="18" t="s">
        <v>2064</v>
      </c>
      <c r="J86" s="18" t="s">
        <v>1924</v>
      </c>
      <c r="K86" s="17">
        <v>1</v>
      </c>
      <c r="L86" s="21">
        <v>42795</v>
      </c>
      <c r="M86" s="21">
        <v>42916</v>
      </c>
      <c r="N86" s="17">
        <v>1</v>
      </c>
      <c r="O86" s="22">
        <f t="shared" si="2"/>
        <v>1</v>
      </c>
      <c r="P86" s="112"/>
      <c r="Q86" s="112"/>
      <c r="R86" s="19" t="s">
        <v>2189</v>
      </c>
      <c r="S86" s="19" t="s">
        <v>2272</v>
      </c>
      <c r="T86" s="19" t="s">
        <v>1815</v>
      </c>
      <c r="U86" s="32"/>
      <c r="V86" s="16" t="s">
        <v>2051</v>
      </c>
      <c r="W86" s="38" t="s">
        <v>2052</v>
      </c>
    </row>
    <row r="87" spans="1:23" ht="191.25" x14ac:dyDescent="0.25">
      <c r="A87" s="17">
        <v>2016</v>
      </c>
      <c r="B87" s="18" t="s">
        <v>2015</v>
      </c>
      <c r="C87" s="17">
        <v>28</v>
      </c>
      <c r="D87" s="19" t="s">
        <v>2276</v>
      </c>
      <c r="E87" s="19" t="s">
        <v>2277</v>
      </c>
      <c r="F87" s="20" t="s">
        <v>101</v>
      </c>
      <c r="G87" s="19" t="s">
        <v>2278</v>
      </c>
      <c r="H87" s="19" t="s">
        <v>2279</v>
      </c>
      <c r="I87" s="18" t="s">
        <v>2064</v>
      </c>
      <c r="J87" s="18" t="s">
        <v>1120</v>
      </c>
      <c r="K87" s="17">
        <v>1</v>
      </c>
      <c r="L87" s="21">
        <v>42795</v>
      </c>
      <c r="M87" s="21">
        <v>43100</v>
      </c>
      <c r="N87" s="17">
        <v>1</v>
      </c>
      <c r="O87" s="22">
        <f t="shared" si="2"/>
        <v>1</v>
      </c>
      <c r="P87" s="112">
        <f>AVERAGE(O87:O88)</f>
        <v>1</v>
      </c>
      <c r="Q87" s="112" t="s">
        <v>1078</v>
      </c>
      <c r="R87" s="36" t="s">
        <v>2280</v>
      </c>
      <c r="S87" s="19" t="s">
        <v>2281</v>
      </c>
      <c r="T87" s="19" t="s">
        <v>1815</v>
      </c>
      <c r="U87" s="32"/>
      <c r="V87" s="16" t="s">
        <v>2051</v>
      </c>
      <c r="W87" s="38" t="s">
        <v>2052</v>
      </c>
    </row>
    <row r="88" spans="1:23" ht="202.5" x14ac:dyDescent="0.25">
      <c r="A88" s="17">
        <v>2016</v>
      </c>
      <c r="B88" s="18" t="s">
        <v>2015</v>
      </c>
      <c r="C88" s="17">
        <v>28</v>
      </c>
      <c r="D88" s="19" t="s">
        <v>2282</v>
      </c>
      <c r="E88" s="19" t="s">
        <v>2277</v>
      </c>
      <c r="F88" s="20" t="s">
        <v>108</v>
      </c>
      <c r="G88" s="19" t="s">
        <v>2283</v>
      </c>
      <c r="H88" s="19" t="s">
        <v>2284</v>
      </c>
      <c r="I88" s="18" t="s">
        <v>2064</v>
      </c>
      <c r="J88" s="18" t="s">
        <v>1924</v>
      </c>
      <c r="K88" s="17">
        <v>1</v>
      </c>
      <c r="L88" s="21">
        <v>42795</v>
      </c>
      <c r="M88" s="21">
        <v>42916</v>
      </c>
      <c r="N88" s="17">
        <v>1</v>
      </c>
      <c r="O88" s="22">
        <f t="shared" si="2"/>
        <v>1</v>
      </c>
      <c r="P88" s="112"/>
      <c r="Q88" s="112"/>
      <c r="R88" s="19" t="s">
        <v>2189</v>
      </c>
      <c r="S88" s="19" t="s">
        <v>2285</v>
      </c>
      <c r="T88" s="19" t="s">
        <v>1815</v>
      </c>
      <c r="U88" s="32"/>
      <c r="V88" s="16" t="s">
        <v>2051</v>
      </c>
      <c r="W88" s="38" t="s">
        <v>2052</v>
      </c>
    </row>
    <row r="89" spans="1:23" ht="157.5" x14ac:dyDescent="0.25">
      <c r="A89" s="17">
        <v>2016</v>
      </c>
      <c r="B89" s="18" t="s">
        <v>2015</v>
      </c>
      <c r="C89" s="17">
        <v>31</v>
      </c>
      <c r="D89" s="19" t="s">
        <v>2286</v>
      </c>
      <c r="E89" s="19" t="s">
        <v>2287</v>
      </c>
      <c r="F89" s="20" t="s">
        <v>101</v>
      </c>
      <c r="G89" s="19" t="s">
        <v>2264</v>
      </c>
      <c r="H89" s="19" t="s">
        <v>2265</v>
      </c>
      <c r="I89" s="18" t="s">
        <v>2064</v>
      </c>
      <c r="J89" s="18" t="s">
        <v>1924</v>
      </c>
      <c r="K89" s="17">
        <v>1</v>
      </c>
      <c r="L89" s="21">
        <v>42795</v>
      </c>
      <c r="M89" s="21">
        <v>42916</v>
      </c>
      <c r="N89" s="17">
        <v>1</v>
      </c>
      <c r="O89" s="22">
        <f t="shared" si="2"/>
        <v>1</v>
      </c>
      <c r="P89" s="112">
        <f>AVERAGE(O89:O90)</f>
        <v>1</v>
      </c>
      <c r="Q89" s="112" t="s">
        <v>1078</v>
      </c>
      <c r="R89" s="19" t="s">
        <v>2189</v>
      </c>
      <c r="S89" s="19" t="s">
        <v>2206</v>
      </c>
      <c r="T89" s="19" t="s">
        <v>1815</v>
      </c>
      <c r="U89" s="32"/>
      <c r="V89" s="16" t="s">
        <v>2051</v>
      </c>
      <c r="W89" s="38" t="s">
        <v>2052</v>
      </c>
    </row>
    <row r="90" spans="1:23" ht="157.5" x14ac:dyDescent="0.25">
      <c r="A90" s="17">
        <v>2016</v>
      </c>
      <c r="B90" s="18" t="s">
        <v>2015</v>
      </c>
      <c r="C90" s="17">
        <v>31</v>
      </c>
      <c r="D90" s="19" t="s">
        <v>2288</v>
      </c>
      <c r="E90" s="19" t="s">
        <v>2287</v>
      </c>
      <c r="F90" s="20" t="s">
        <v>108</v>
      </c>
      <c r="G90" s="19" t="s">
        <v>2175</v>
      </c>
      <c r="H90" s="19" t="s">
        <v>2176</v>
      </c>
      <c r="I90" s="18" t="s">
        <v>1355</v>
      </c>
      <c r="J90" s="18" t="s">
        <v>60</v>
      </c>
      <c r="K90" s="17">
        <v>1</v>
      </c>
      <c r="L90" s="21">
        <v>42795</v>
      </c>
      <c r="M90" s="21">
        <v>43100</v>
      </c>
      <c r="N90" s="17">
        <v>1</v>
      </c>
      <c r="O90" s="22">
        <f t="shared" si="2"/>
        <v>1</v>
      </c>
      <c r="P90" s="112"/>
      <c r="Q90" s="112"/>
      <c r="R90" s="34" t="s">
        <v>2177</v>
      </c>
      <c r="S90" s="24" t="s">
        <v>2206</v>
      </c>
      <c r="T90" s="19" t="s">
        <v>1815</v>
      </c>
      <c r="U90" s="32"/>
      <c r="V90" s="16" t="s">
        <v>2051</v>
      </c>
      <c r="W90" s="38" t="s">
        <v>2052</v>
      </c>
    </row>
    <row r="91" spans="1:23" ht="168.75" x14ac:dyDescent="0.25">
      <c r="A91" s="17">
        <v>2016</v>
      </c>
      <c r="B91" s="18" t="s">
        <v>2015</v>
      </c>
      <c r="C91" s="17">
        <v>32</v>
      </c>
      <c r="D91" s="19" t="s">
        <v>2289</v>
      </c>
      <c r="E91" s="19" t="s">
        <v>2290</v>
      </c>
      <c r="F91" s="20" t="s">
        <v>46</v>
      </c>
      <c r="G91" s="19" t="s">
        <v>2291</v>
      </c>
      <c r="H91" s="19" t="s">
        <v>2292</v>
      </c>
      <c r="I91" s="18" t="s">
        <v>2064</v>
      </c>
      <c r="J91" s="18" t="s">
        <v>2293</v>
      </c>
      <c r="K91" s="17">
        <v>1</v>
      </c>
      <c r="L91" s="21">
        <v>42795</v>
      </c>
      <c r="M91" s="21">
        <v>43100</v>
      </c>
      <c r="N91" s="17">
        <v>1</v>
      </c>
      <c r="O91" s="22">
        <f t="shared" si="2"/>
        <v>1</v>
      </c>
      <c r="P91" s="112">
        <f>AVERAGE(O91:O93)</f>
        <v>1</v>
      </c>
      <c r="Q91" s="112" t="s">
        <v>1078</v>
      </c>
      <c r="R91" s="19" t="s">
        <v>2294</v>
      </c>
      <c r="S91" s="19" t="s">
        <v>2295</v>
      </c>
      <c r="T91" s="19" t="s">
        <v>1815</v>
      </c>
      <c r="U91" s="32"/>
      <c r="V91" s="16" t="s">
        <v>2051</v>
      </c>
      <c r="W91" s="38" t="s">
        <v>2052</v>
      </c>
    </row>
    <row r="92" spans="1:23" ht="168.75" x14ac:dyDescent="0.25">
      <c r="A92" s="17">
        <v>2016</v>
      </c>
      <c r="B92" s="18" t="s">
        <v>2015</v>
      </c>
      <c r="C92" s="17">
        <v>32</v>
      </c>
      <c r="D92" s="19" t="s">
        <v>2289</v>
      </c>
      <c r="E92" s="19" t="s">
        <v>2290</v>
      </c>
      <c r="F92" s="20" t="s">
        <v>57</v>
      </c>
      <c r="G92" s="19" t="s">
        <v>2264</v>
      </c>
      <c r="H92" s="19" t="s">
        <v>2265</v>
      </c>
      <c r="I92" s="18" t="s">
        <v>2064</v>
      </c>
      <c r="J92" s="18" t="s">
        <v>1924</v>
      </c>
      <c r="K92" s="17">
        <v>1</v>
      </c>
      <c r="L92" s="21">
        <v>42795</v>
      </c>
      <c r="M92" s="21">
        <v>42916</v>
      </c>
      <c r="N92" s="17">
        <v>1</v>
      </c>
      <c r="O92" s="22">
        <f t="shared" si="2"/>
        <v>1</v>
      </c>
      <c r="P92" s="112"/>
      <c r="Q92" s="112"/>
      <c r="R92" s="19" t="s">
        <v>2189</v>
      </c>
      <c r="S92" s="19" t="s">
        <v>2295</v>
      </c>
      <c r="T92" s="19" t="s">
        <v>1815</v>
      </c>
      <c r="U92" s="32"/>
      <c r="V92" s="16" t="s">
        <v>2051</v>
      </c>
      <c r="W92" s="38" t="s">
        <v>2052</v>
      </c>
    </row>
    <row r="93" spans="1:23" ht="168.75" x14ac:dyDescent="0.25">
      <c r="A93" s="17">
        <v>2016</v>
      </c>
      <c r="B93" s="18" t="s">
        <v>2015</v>
      </c>
      <c r="C93" s="17">
        <v>32</v>
      </c>
      <c r="D93" s="19" t="s">
        <v>2289</v>
      </c>
      <c r="E93" s="19" t="s">
        <v>2290</v>
      </c>
      <c r="F93" s="20" t="s">
        <v>63</v>
      </c>
      <c r="G93" s="19" t="s">
        <v>2175</v>
      </c>
      <c r="H93" s="19" t="s">
        <v>2176</v>
      </c>
      <c r="I93" s="18" t="s">
        <v>1355</v>
      </c>
      <c r="J93" s="18" t="s">
        <v>60</v>
      </c>
      <c r="K93" s="17">
        <v>1</v>
      </c>
      <c r="L93" s="21">
        <v>42795</v>
      </c>
      <c r="M93" s="21">
        <v>43100</v>
      </c>
      <c r="N93" s="17">
        <v>1</v>
      </c>
      <c r="O93" s="22">
        <f t="shared" si="2"/>
        <v>1</v>
      </c>
      <c r="P93" s="112"/>
      <c r="Q93" s="112"/>
      <c r="R93" s="34" t="s">
        <v>2177</v>
      </c>
      <c r="S93" s="24" t="s">
        <v>2295</v>
      </c>
      <c r="T93" s="19" t="s">
        <v>1815</v>
      </c>
      <c r="U93" s="32"/>
      <c r="V93" s="16" t="s">
        <v>2051</v>
      </c>
      <c r="W93" s="38" t="s">
        <v>2052</v>
      </c>
    </row>
    <row r="94" spans="1:23" ht="168.75" x14ac:dyDescent="0.25">
      <c r="A94" s="17">
        <v>2016</v>
      </c>
      <c r="B94" s="18" t="s">
        <v>2015</v>
      </c>
      <c r="C94" s="17">
        <v>33</v>
      </c>
      <c r="D94" s="19" t="s">
        <v>2296</v>
      </c>
      <c r="E94" s="19" t="s">
        <v>2297</v>
      </c>
      <c r="F94" s="20" t="s">
        <v>101</v>
      </c>
      <c r="G94" s="19" t="s">
        <v>2264</v>
      </c>
      <c r="H94" s="19" t="s">
        <v>2265</v>
      </c>
      <c r="I94" s="18" t="s">
        <v>2064</v>
      </c>
      <c r="J94" s="18" t="s">
        <v>1924</v>
      </c>
      <c r="K94" s="17">
        <v>1</v>
      </c>
      <c r="L94" s="21">
        <v>42795</v>
      </c>
      <c r="M94" s="21">
        <v>42916</v>
      </c>
      <c r="N94" s="17">
        <v>1</v>
      </c>
      <c r="O94" s="22">
        <f t="shared" si="2"/>
        <v>1</v>
      </c>
      <c r="P94" s="112">
        <f>AVERAGE(O94:O95)</f>
        <v>1</v>
      </c>
      <c r="Q94" s="112" t="s">
        <v>1078</v>
      </c>
      <c r="R94" s="19" t="s">
        <v>2189</v>
      </c>
      <c r="S94" s="19" t="s">
        <v>2295</v>
      </c>
      <c r="T94" s="19" t="s">
        <v>1815</v>
      </c>
      <c r="U94" s="32"/>
      <c r="V94" s="16" t="s">
        <v>2051</v>
      </c>
      <c r="W94" s="38" t="s">
        <v>2052</v>
      </c>
    </row>
    <row r="95" spans="1:23" ht="168.75" x14ac:dyDescent="0.25">
      <c r="A95" s="17">
        <v>2016</v>
      </c>
      <c r="B95" s="18" t="s">
        <v>2015</v>
      </c>
      <c r="C95" s="17">
        <v>33</v>
      </c>
      <c r="D95" s="19" t="s">
        <v>2296</v>
      </c>
      <c r="E95" s="19" t="s">
        <v>2297</v>
      </c>
      <c r="F95" s="20" t="s">
        <v>108</v>
      </c>
      <c r="G95" s="19" t="s">
        <v>2175</v>
      </c>
      <c r="H95" s="19" t="s">
        <v>2176</v>
      </c>
      <c r="I95" s="18" t="s">
        <v>1355</v>
      </c>
      <c r="J95" s="18" t="s">
        <v>60</v>
      </c>
      <c r="K95" s="17">
        <v>1</v>
      </c>
      <c r="L95" s="21">
        <v>42795</v>
      </c>
      <c r="M95" s="21">
        <v>43100</v>
      </c>
      <c r="N95" s="17">
        <v>1</v>
      </c>
      <c r="O95" s="22">
        <f t="shared" si="2"/>
        <v>1</v>
      </c>
      <c r="P95" s="112"/>
      <c r="Q95" s="112"/>
      <c r="R95" s="34" t="s">
        <v>2177</v>
      </c>
      <c r="S95" s="24" t="s">
        <v>2295</v>
      </c>
      <c r="T95" s="19" t="s">
        <v>1815</v>
      </c>
      <c r="U95" s="32"/>
      <c r="V95" s="16" t="s">
        <v>2051</v>
      </c>
      <c r="W95" s="38" t="s">
        <v>2052</v>
      </c>
    </row>
    <row r="96" spans="1:23" ht="157.5" x14ac:dyDescent="0.25">
      <c r="A96" s="17">
        <v>2016</v>
      </c>
      <c r="B96" s="18" t="s">
        <v>2015</v>
      </c>
      <c r="C96" s="17">
        <v>34</v>
      </c>
      <c r="D96" s="19" t="s">
        <v>2298</v>
      </c>
      <c r="E96" s="19" t="s">
        <v>2299</v>
      </c>
      <c r="F96" s="20" t="s">
        <v>101</v>
      </c>
      <c r="G96" s="19" t="s">
        <v>2264</v>
      </c>
      <c r="H96" s="19" t="s">
        <v>2265</v>
      </c>
      <c r="I96" s="18" t="s">
        <v>2064</v>
      </c>
      <c r="J96" s="18" t="s">
        <v>1924</v>
      </c>
      <c r="K96" s="17">
        <v>1</v>
      </c>
      <c r="L96" s="21">
        <v>42795</v>
      </c>
      <c r="M96" s="21">
        <v>42916</v>
      </c>
      <c r="N96" s="17">
        <v>1</v>
      </c>
      <c r="O96" s="22">
        <f t="shared" si="2"/>
        <v>1</v>
      </c>
      <c r="P96" s="112">
        <f>AVERAGE(O96:O97)</f>
        <v>1</v>
      </c>
      <c r="Q96" s="112" t="s">
        <v>1078</v>
      </c>
      <c r="R96" s="19" t="s">
        <v>2189</v>
      </c>
      <c r="S96" s="19" t="s">
        <v>2206</v>
      </c>
      <c r="T96" s="19" t="s">
        <v>1815</v>
      </c>
      <c r="U96" s="32"/>
      <c r="V96" s="16" t="s">
        <v>2051</v>
      </c>
      <c r="W96" s="38" t="s">
        <v>2052</v>
      </c>
    </row>
    <row r="97" spans="1:23" ht="157.5" x14ac:dyDescent="0.25">
      <c r="A97" s="17">
        <v>2016</v>
      </c>
      <c r="B97" s="18" t="s">
        <v>2015</v>
      </c>
      <c r="C97" s="17">
        <v>34</v>
      </c>
      <c r="D97" s="19" t="s">
        <v>2298</v>
      </c>
      <c r="E97" s="19" t="s">
        <v>2299</v>
      </c>
      <c r="F97" s="20" t="s">
        <v>108</v>
      </c>
      <c r="G97" s="19" t="s">
        <v>2175</v>
      </c>
      <c r="H97" s="19" t="s">
        <v>2176</v>
      </c>
      <c r="I97" s="18" t="s">
        <v>1355</v>
      </c>
      <c r="J97" s="18" t="s">
        <v>60</v>
      </c>
      <c r="K97" s="17">
        <v>1</v>
      </c>
      <c r="L97" s="21">
        <v>42795</v>
      </c>
      <c r="M97" s="21">
        <v>43100</v>
      </c>
      <c r="N97" s="17">
        <v>1</v>
      </c>
      <c r="O97" s="22">
        <f t="shared" si="2"/>
        <v>1</v>
      </c>
      <c r="P97" s="112"/>
      <c r="Q97" s="112"/>
      <c r="R97" s="34" t="s">
        <v>2177</v>
      </c>
      <c r="S97" s="24" t="s">
        <v>2206</v>
      </c>
      <c r="T97" s="19" t="s">
        <v>1815</v>
      </c>
      <c r="U97" s="32"/>
      <c r="V97" s="16" t="s">
        <v>2051</v>
      </c>
      <c r="W97" s="38" t="s">
        <v>2052</v>
      </c>
    </row>
    <row r="98" spans="1:23" ht="180" x14ac:dyDescent="0.25">
      <c r="A98" s="17">
        <v>2016</v>
      </c>
      <c r="B98" s="18" t="s">
        <v>2015</v>
      </c>
      <c r="C98" s="17">
        <v>38</v>
      </c>
      <c r="D98" s="19" t="s">
        <v>2300</v>
      </c>
      <c r="E98" s="19" t="s">
        <v>2301</v>
      </c>
      <c r="F98" s="18">
        <v>1</v>
      </c>
      <c r="G98" s="19" t="s">
        <v>2302</v>
      </c>
      <c r="H98" s="19" t="s">
        <v>2303</v>
      </c>
      <c r="I98" s="18" t="s">
        <v>2064</v>
      </c>
      <c r="J98" s="18" t="s">
        <v>1924</v>
      </c>
      <c r="K98" s="17">
        <v>1</v>
      </c>
      <c r="L98" s="21">
        <v>42795</v>
      </c>
      <c r="M98" s="21">
        <v>42916</v>
      </c>
      <c r="N98" s="17">
        <v>1</v>
      </c>
      <c r="O98" s="22">
        <f t="shared" si="2"/>
        <v>1</v>
      </c>
      <c r="P98" s="22">
        <f>+O98</f>
        <v>1</v>
      </c>
      <c r="Q98" s="22" t="s">
        <v>1078</v>
      </c>
      <c r="R98" s="19" t="s">
        <v>2189</v>
      </c>
      <c r="S98" s="19" t="s">
        <v>2304</v>
      </c>
      <c r="T98" s="19" t="s">
        <v>1815</v>
      </c>
      <c r="U98" s="32"/>
      <c r="V98" s="16" t="s">
        <v>2051</v>
      </c>
      <c r="W98" s="38" t="s">
        <v>2052</v>
      </c>
    </row>
    <row r="99" spans="1:23" ht="202.5" x14ac:dyDescent="0.25">
      <c r="A99" s="17">
        <v>2016</v>
      </c>
      <c r="B99" s="18" t="s">
        <v>2015</v>
      </c>
      <c r="C99" s="17">
        <v>39</v>
      </c>
      <c r="D99" s="19" t="s">
        <v>2305</v>
      </c>
      <c r="E99" s="19" t="s">
        <v>2306</v>
      </c>
      <c r="F99" s="20" t="s">
        <v>101</v>
      </c>
      <c r="G99" s="19" t="s">
        <v>2307</v>
      </c>
      <c r="H99" s="19" t="s">
        <v>2308</v>
      </c>
      <c r="I99" s="18" t="s">
        <v>1372</v>
      </c>
      <c r="J99" s="18" t="s">
        <v>2293</v>
      </c>
      <c r="K99" s="17">
        <v>1</v>
      </c>
      <c r="L99" s="21">
        <v>42795</v>
      </c>
      <c r="M99" s="21">
        <v>43100</v>
      </c>
      <c r="N99" s="17">
        <v>1</v>
      </c>
      <c r="O99" s="22">
        <f t="shared" si="2"/>
        <v>1</v>
      </c>
      <c r="P99" s="112">
        <f>AVERAGE(O99:O100)</f>
        <v>1</v>
      </c>
      <c r="Q99" s="112" t="s">
        <v>1078</v>
      </c>
      <c r="R99" s="19" t="s">
        <v>2294</v>
      </c>
      <c r="S99" s="19" t="s">
        <v>2309</v>
      </c>
      <c r="T99" s="19" t="s">
        <v>1815</v>
      </c>
      <c r="U99" s="32"/>
      <c r="V99" s="16" t="s">
        <v>2051</v>
      </c>
      <c r="W99" s="38" t="s">
        <v>2052</v>
      </c>
    </row>
    <row r="100" spans="1:23" ht="202.5" x14ac:dyDescent="0.25">
      <c r="A100" s="17">
        <v>2016</v>
      </c>
      <c r="B100" s="18" t="s">
        <v>2015</v>
      </c>
      <c r="C100" s="17">
        <v>39</v>
      </c>
      <c r="D100" s="19" t="s">
        <v>2305</v>
      </c>
      <c r="E100" s="19" t="s">
        <v>2306</v>
      </c>
      <c r="F100" s="20" t="s">
        <v>108</v>
      </c>
      <c r="G100" s="19" t="s">
        <v>2180</v>
      </c>
      <c r="H100" s="19" t="s">
        <v>2181</v>
      </c>
      <c r="I100" s="18" t="s">
        <v>2064</v>
      </c>
      <c r="J100" s="18" t="s">
        <v>1120</v>
      </c>
      <c r="K100" s="17">
        <v>1</v>
      </c>
      <c r="L100" s="21">
        <v>42795</v>
      </c>
      <c r="M100" s="21">
        <v>43070</v>
      </c>
      <c r="N100" s="17">
        <v>1</v>
      </c>
      <c r="O100" s="22">
        <f t="shared" si="2"/>
        <v>1</v>
      </c>
      <c r="P100" s="112"/>
      <c r="Q100" s="112"/>
      <c r="R100" s="35" t="s">
        <v>2134</v>
      </c>
      <c r="S100" s="19" t="s">
        <v>2309</v>
      </c>
      <c r="T100" s="19" t="s">
        <v>1815</v>
      </c>
      <c r="U100" s="32"/>
      <c r="V100" s="16" t="s">
        <v>2051</v>
      </c>
      <c r="W100" s="38" t="s">
        <v>2052</v>
      </c>
    </row>
    <row r="101" spans="1:23" ht="180" x14ac:dyDescent="0.25">
      <c r="A101" s="17">
        <v>2016</v>
      </c>
      <c r="B101" s="18" t="s">
        <v>2015</v>
      </c>
      <c r="C101" s="17">
        <v>40</v>
      </c>
      <c r="D101" s="19" t="s">
        <v>2310</v>
      </c>
      <c r="E101" s="19" t="s">
        <v>2311</v>
      </c>
      <c r="F101" s="18">
        <v>1</v>
      </c>
      <c r="G101" s="19" t="s">
        <v>2312</v>
      </c>
      <c r="H101" s="19" t="s">
        <v>2313</v>
      </c>
      <c r="I101" s="18" t="s">
        <v>2064</v>
      </c>
      <c r="J101" s="18" t="s">
        <v>2314</v>
      </c>
      <c r="K101" s="17">
        <v>1</v>
      </c>
      <c r="L101" s="21">
        <v>42795</v>
      </c>
      <c r="M101" s="21">
        <v>43100</v>
      </c>
      <c r="N101" s="17">
        <v>1</v>
      </c>
      <c r="O101" s="22">
        <f t="shared" si="2"/>
        <v>1</v>
      </c>
      <c r="P101" s="22">
        <f>+O101</f>
        <v>1</v>
      </c>
      <c r="Q101" s="22" t="s">
        <v>1078</v>
      </c>
      <c r="R101" s="35" t="s">
        <v>2315</v>
      </c>
      <c r="S101" s="36" t="s">
        <v>2316</v>
      </c>
      <c r="T101" s="19" t="s">
        <v>1815</v>
      </c>
      <c r="U101" s="32"/>
      <c r="V101" s="16" t="s">
        <v>2051</v>
      </c>
      <c r="W101" s="38" t="s">
        <v>2052</v>
      </c>
    </row>
    <row r="102" spans="1:23" ht="101.25" x14ac:dyDescent="0.25">
      <c r="A102" s="17">
        <v>2016</v>
      </c>
      <c r="B102" s="18" t="s">
        <v>2015</v>
      </c>
      <c r="C102" s="17">
        <v>41</v>
      </c>
      <c r="D102" s="19" t="s">
        <v>2317</v>
      </c>
      <c r="E102" s="19" t="s">
        <v>2311</v>
      </c>
      <c r="F102" s="18">
        <v>1</v>
      </c>
      <c r="G102" s="19" t="s">
        <v>2312</v>
      </c>
      <c r="H102" s="19" t="s">
        <v>2313</v>
      </c>
      <c r="I102" s="18" t="s">
        <v>2064</v>
      </c>
      <c r="J102" s="18" t="s">
        <v>2314</v>
      </c>
      <c r="K102" s="17">
        <v>1</v>
      </c>
      <c r="L102" s="21">
        <v>42795</v>
      </c>
      <c r="M102" s="21">
        <v>43100</v>
      </c>
      <c r="N102" s="17">
        <v>1</v>
      </c>
      <c r="O102" s="22">
        <f t="shared" si="2"/>
        <v>1</v>
      </c>
      <c r="P102" s="22">
        <f>+O102</f>
        <v>1</v>
      </c>
      <c r="Q102" s="22" t="s">
        <v>1078</v>
      </c>
      <c r="R102" s="35" t="s">
        <v>2315</v>
      </c>
      <c r="S102" s="23" t="s">
        <v>2318</v>
      </c>
      <c r="T102" s="23" t="s">
        <v>1815</v>
      </c>
      <c r="U102" s="40"/>
      <c r="V102" s="16" t="s">
        <v>2051</v>
      </c>
      <c r="W102" s="38" t="s">
        <v>2052</v>
      </c>
    </row>
    <row r="103" spans="1:23" ht="258.75" x14ac:dyDescent="0.25">
      <c r="A103" s="17">
        <v>2016</v>
      </c>
      <c r="B103" s="18" t="s">
        <v>2015</v>
      </c>
      <c r="C103" s="17">
        <v>42</v>
      </c>
      <c r="D103" s="19" t="s">
        <v>2319</v>
      </c>
      <c r="E103" s="19" t="s">
        <v>2320</v>
      </c>
      <c r="F103" s="18">
        <v>1</v>
      </c>
      <c r="G103" s="19" t="s">
        <v>2172</v>
      </c>
      <c r="H103" s="19" t="s">
        <v>2163</v>
      </c>
      <c r="I103" s="18" t="s">
        <v>2064</v>
      </c>
      <c r="J103" s="18" t="s">
        <v>2164</v>
      </c>
      <c r="K103" s="17">
        <v>1</v>
      </c>
      <c r="L103" s="21">
        <v>42795</v>
      </c>
      <c r="M103" s="21">
        <v>43100</v>
      </c>
      <c r="N103" s="17">
        <v>1</v>
      </c>
      <c r="O103" s="22">
        <f t="shared" si="2"/>
        <v>1</v>
      </c>
      <c r="P103" s="22">
        <f>+O103</f>
        <v>1</v>
      </c>
      <c r="Q103" s="22" t="s">
        <v>1078</v>
      </c>
      <c r="R103" s="19" t="s">
        <v>2165</v>
      </c>
      <c r="S103" s="19" t="s">
        <v>2219</v>
      </c>
      <c r="T103" s="19" t="s">
        <v>1815</v>
      </c>
      <c r="U103" s="32"/>
      <c r="V103" s="16" t="s">
        <v>2051</v>
      </c>
      <c r="W103" s="38" t="s">
        <v>2052</v>
      </c>
    </row>
    <row r="104" spans="1:23" ht="101.25" x14ac:dyDescent="0.25">
      <c r="A104" s="17">
        <v>2016</v>
      </c>
      <c r="B104" s="18" t="s">
        <v>3</v>
      </c>
      <c r="C104" s="17">
        <v>5</v>
      </c>
      <c r="D104" s="19" t="s">
        <v>2321</v>
      </c>
      <c r="E104" s="19" t="s">
        <v>2322</v>
      </c>
      <c r="F104" s="20" t="s">
        <v>46</v>
      </c>
      <c r="G104" s="19" t="s">
        <v>2323</v>
      </c>
      <c r="H104" s="19" t="s">
        <v>2324</v>
      </c>
      <c r="I104" s="18" t="s">
        <v>687</v>
      </c>
      <c r="J104" s="18" t="s">
        <v>2325</v>
      </c>
      <c r="K104" s="17">
        <v>1</v>
      </c>
      <c r="L104" s="21">
        <v>42948</v>
      </c>
      <c r="M104" s="21">
        <v>42962</v>
      </c>
      <c r="N104" s="17">
        <v>1</v>
      </c>
      <c r="O104" s="22">
        <f t="shared" si="2"/>
        <v>1</v>
      </c>
      <c r="P104" s="112">
        <f>AVERAGE(O104:O106)</f>
        <v>1</v>
      </c>
      <c r="Q104" s="112" t="s">
        <v>1078</v>
      </c>
      <c r="R104" s="19" t="s">
        <v>2326</v>
      </c>
      <c r="S104" s="19" t="s">
        <v>2327</v>
      </c>
      <c r="T104" s="19" t="s">
        <v>1815</v>
      </c>
      <c r="U104" s="32"/>
      <c r="V104" s="16" t="s">
        <v>2051</v>
      </c>
      <c r="W104" s="38" t="s">
        <v>2052</v>
      </c>
    </row>
    <row r="105" spans="1:23" ht="180" x14ac:dyDescent="0.25">
      <c r="A105" s="17">
        <v>2016</v>
      </c>
      <c r="B105" s="18" t="s">
        <v>3</v>
      </c>
      <c r="C105" s="17">
        <v>5</v>
      </c>
      <c r="D105" s="19" t="s">
        <v>2321</v>
      </c>
      <c r="E105" s="19" t="s">
        <v>2322</v>
      </c>
      <c r="F105" s="20" t="s">
        <v>57</v>
      </c>
      <c r="G105" s="19" t="s">
        <v>2323</v>
      </c>
      <c r="H105" s="19" t="s">
        <v>2328</v>
      </c>
      <c r="I105" s="18" t="s">
        <v>687</v>
      </c>
      <c r="J105" s="18" t="s">
        <v>2329</v>
      </c>
      <c r="K105" s="17">
        <v>12</v>
      </c>
      <c r="L105" s="21">
        <v>42948</v>
      </c>
      <c r="M105" s="21">
        <v>43312</v>
      </c>
      <c r="N105" s="17">
        <v>12</v>
      </c>
      <c r="O105" s="22">
        <f t="shared" si="2"/>
        <v>1</v>
      </c>
      <c r="P105" s="112"/>
      <c r="Q105" s="112"/>
      <c r="R105" s="36" t="s">
        <v>2330</v>
      </c>
      <c r="S105" s="30" t="s">
        <v>2327</v>
      </c>
      <c r="T105" s="19" t="s">
        <v>1815</v>
      </c>
      <c r="U105" s="32"/>
      <c r="V105" s="16" t="s">
        <v>2051</v>
      </c>
      <c r="W105" s="38" t="s">
        <v>2052</v>
      </c>
    </row>
    <row r="106" spans="1:23" ht="247.5" x14ac:dyDescent="0.25">
      <c r="A106" s="17">
        <v>2016</v>
      </c>
      <c r="B106" s="18" t="s">
        <v>3</v>
      </c>
      <c r="C106" s="17">
        <v>5</v>
      </c>
      <c r="D106" s="19" t="s">
        <v>2321</v>
      </c>
      <c r="E106" s="19" t="s">
        <v>2322</v>
      </c>
      <c r="F106" s="20" t="s">
        <v>63</v>
      </c>
      <c r="G106" s="19" t="s">
        <v>2323</v>
      </c>
      <c r="H106" s="19" t="s">
        <v>2331</v>
      </c>
      <c r="I106" s="18" t="s">
        <v>687</v>
      </c>
      <c r="J106" s="18" t="s">
        <v>2332</v>
      </c>
      <c r="K106" s="17">
        <v>6</v>
      </c>
      <c r="L106" s="21">
        <v>42948</v>
      </c>
      <c r="M106" s="21">
        <v>43312</v>
      </c>
      <c r="N106" s="17">
        <v>6</v>
      </c>
      <c r="O106" s="22">
        <f t="shared" si="2"/>
        <v>1</v>
      </c>
      <c r="P106" s="112"/>
      <c r="Q106" s="112"/>
      <c r="R106" s="19" t="s">
        <v>2333</v>
      </c>
      <c r="S106" s="19" t="s">
        <v>2327</v>
      </c>
      <c r="T106" s="19" t="s">
        <v>1815</v>
      </c>
      <c r="U106" s="32"/>
      <c r="V106" s="16" t="s">
        <v>2051</v>
      </c>
      <c r="W106" s="38" t="s">
        <v>2052</v>
      </c>
    </row>
    <row r="107" spans="1:23" ht="135" x14ac:dyDescent="0.25">
      <c r="A107" s="17">
        <v>2016</v>
      </c>
      <c r="B107" s="18" t="s">
        <v>3</v>
      </c>
      <c r="C107" s="17">
        <v>6</v>
      </c>
      <c r="D107" s="19" t="s">
        <v>2334</v>
      </c>
      <c r="E107" s="19" t="s">
        <v>2335</v>
      </c>
      <c r="F107" s="18">
        <v>1</v>
      </c>
      <c r="G107" s="19" t="s">
        <v>2336</v>
      </c>
      <c r="H107" s="19" t="s">
        <v>2337</v>
      </c>
      <c r="I107" s="18" t="s">
        <v>687</v>
      </c>
      <c r="J107" s="18" t="s">
        <v>2338</v>
      </c>
      <c r="K107" s="17">
        <v>1</v>
      </c>
      <c r="L107" s="21">
        <v>42948</v>
      </c>
      <c r="M107" s="21">
        <v>43008</v>
      </c>
      <c r="N107" s="17">
        <v>1</v>
      </c>
      <c r="O107" s="22">
        <f t="shared" si="2"/>
        <v>1</v>
      </c>
      <c r="P107" s="22">
        <f>+O107</f>
        <v>1</v>
      </c>
      <c r="Q107" s="22" t="s">
        <v>1078</v>
      </c>
      <c r="R107" s="36" t="s">
        <v>2339</v>
      </c>
      <c r="S107" s="30" t="s">
        <v>2340</v>
      </c>
      <c r="T107" s="19" t="s">
        <v>1815</v>
      </c>
      <c r="U107" s="32"/>
      <c r="V107" s="16" t="s">
        <v>2051</v>
      </c>
      <c r="W107" s="38" t="s">
        <v>2052</v>
      </c>
    </row>
    <row r="108" spans="1:23" ht="135" x14ac:dyDescent="0.25">
      <c r="A108" s="17">
        <v>2016</v>
      </c>
      <c r="B108" s="18" t="s">
        <v>3</v>
      </c>
      <c r="C108" s="17">
        <v>7</v>
      </c>
      <c r="D108" s="19" t="s">
        <v>2341</v>
      </c>
      <c r="E108" s="19" t="s">
        <v>2342</v>
      </c>
      <c r="F108" s="18">
        <v>1</v>
      </c>
      <c r="G108" s="19" t="s">
        <v>2343</v>
      </c>
      <c r="H108" s="19" t="s">
        <v>2337</v>
      </c>
      <c r="I108" s="18" t="s">
        <v>687</v>
      </c>
      <c r="J108" s="18" t="s">
        <v>2338</v>
      </c>
      <c r="K108" s="17">
        <v>1</v>
      </c>
      <c r="L108" s="21">
        <v>42948</v>
      </c>
      <c r="M108" s="21">
        <v>43008</v>
      </c>
      <c r="N108" s="17">
        <v>1</v>
      </c>
      <c r="O108" s="22">
        <f t="shared" si="2"/>
        <v>1</v>
      </c>
      <c r="P108" s="22">
        <f>+O108</f>
        <v>1</v>
      </c>
      <c r="Q108" s="22" t="s">
        <v>1078</v>
      </c>
      <c r="R108" s="36" t="s">
        <v>2339</v>
      </c>
      <c r="S108" s="30" t="s">
        <v>2340</v>
      </c>
      <c r="T108" s="19" t="s">
        <v>1815</v>
      </c>
      <c r="U108" s="32"/>
      <c r="V108" s="16" t="s">
        <v>2051</v>
      </c>
      <c r="W108" s="38" t="s">
        <v>2052</v>
      </c>
    </row>
    <row r="109" spans="1:23" ht="101.25" x14ac:dyDescent="0.25">
      <c r="A109" s="17">
        <v>2016</v>
      </c>
      <c r="B109" s="18" t="s">
        <v>3</v>
      </c>
      <c r="C109" s="17">
        <v>8</v>
      </c>
      <c r="D109" s="19" t="s">
        <v>2344</v>
      </c>
      <c r="E109" s="19" t="s">
        <v>2345</v>
      </c>
      <c r="F109" s="20" t="s">
        <v>46</v>
      </c>
      <c r="G109" s="19" t="s">
        <v>2346</v>
      </c>
      <c r="H109" s="19" t="s">
        <v>2347</v>
      </c>
      <c r="I109" s="18" t="s">
        <v>687</v>
      </c>
      <c r="J109" s="18" t="s">
        <v>2348</v>
      </c>
      <c r="K109" s="17">
        <v>3</v>
      </c>
      <c r="L109" s="21">
        <v>42948</v>
      </c>
      <c r="M109" s="21">
        <v>43008</v>
      </c>
      <c r="N109" s="17">
        <v>3</v>
      </c>
      <c r="O109" s="22">
        <f t="shared" si="2"/>
        <v>1</v>
      </c>
      <c r="P109" s="112">
        <f>AVERAGE(O109:O111)</f>
        <v>1</v>
      </c>
      <c r="Q109" s="112" t="s">
        <v>1078</v>
      </c>
      <c r="R109" s="36" t="s">
        <v>2349</v>
      </c>
      <c r="S109" s="30" t="s">
        <v>2350</v>
      </c>
      <c r="T109" s="19" t="s">
        <v>1815</v>
      </c>
      <c r="U109" s="32"/>
      <c r="V109" s="16" t="s">
        <v>2051</v>
      </c>
      <c r="W109" s="38" t="s">
        <v>2052</v>
      </c>
    </row>
    <row r="110" spans="1:23" ht="101.25" x14ac:dyDescent="0.25">
      <c r="A110" s="17">
        <v>2016</v>
      </c>
      <c r="B110" s="18" t="s">
        <v>3</v>
      </c>
      <c r="C110" s="17">
        <v>8</v>
      </c>
      <c r="D110" s="19" t="s">
        <v>2344</v>
      </c>
      <c r="E110" s="19" t="s">
        <v>2345</v>
      </c>
      <c r="F110" s="20" t="s">
        <v>57</v>
      </c>
      <c r="G110" s="19" t="s">
        <v>2346</v>
      </c>
      <c r="H110" s="19" t="s">
        <v>2351</v>
      </c>
      <c r="I110" s="18" t="s">
        <v>687</v>
      </c>
      <c r="J110" s="18" t="s">
        <v>2352</v>
      </c>
      <c r="K110" s="17">
        <v>1</v>
      </c>
      <c r="L110" s="21">
        <v>42948</v>
      </c>
      <c r="M110" s="21">
        <v>42978</v>
      </c>
      <c r="N110" s="17">
        <v>1</v>
      </c>
      <c r="O110" s="22">
        <f t="shared" si="2"/>
        <v>1</v>
      </c>
      <c r="P110" s="112"/>
      <c r="Q110" s="112"/>
      <c r="R110" s="36" t="s">
        <v>2353</v>
      </c>
      <c r="S110" s="36" t="s">
        <v>2350</v>
      </c>
      <c r="T110" s="19" t="s">
        <v>1815</v>
      </c>
      <c r="U110" s="32"/>
      <c r="V110" s="16" t="s">
        <v>2051</v>
      </c>
      <c r="W110" s="38" t="s">
        <v>2052</v>
      </c>
    </row>
    <row r="111" spans="1:23" ht="123.75" x14ac:dyDescent="0.25">
      <c r="A111" s="17">
        <v>2016</v>
      </c>
      <c r="B111" s="18" t="s">
        <v>3</v>
      </c>
      <c r="C111" s="17">
        <v>8</v>
      </c>
      <c r="D111" s="19" t="s">
        <v>2344</v>
      </c>
      <c r="E111" s="19" t="s">
        <v>2345</v>
      </c>
      <c r="F111" s="20" t="s">
        <v>63</v>
      </c>
      <c r="G111" s="19" t="s">
        <v>2346</v>
      </c>
      <c r="H111" s="19" t="s">
        <v>2354</v>
      </c>
      <c r="I111" s="18" t="s">
        <v>687</v>
      </c>
      <c r="J111" s="18" t="s">
        <v>2355</v>
      </c>
      <c r="K111" s="17">
        <v>1</v>
      </c>
      <c r="L111" s="21">
        <v>42948</v>
      </c>
      <c r="M111" s="21">
        <v>43312</v>
      </c>
      <c r="N111" s="17">
        <v>1</v>
      </c>
      <c r="O111" s="22">
        <f t="shared" si="2"/>
        <v>1</v>
      </c>
      <c r="P111" s="112"/>
      <c r="Q111" s="112"/>
      <c r="R111" s="19" t="s">
        <v>2356</v>
      </c>
      <c r="S111" s="41" t="s">
        <v>2350</v>
      </c>
      <c r="T111" s="19" t="s">
        <v>1815</v>
      </c>
      <c r="U111" s="32"/>
      <c r="V111" s="16" t="s">
        <v>2051</v>
      </c>
      <c r="W111" s="38" t="s">
        <v>2052</v>
      </c>
    </row>
    <row r="112" spans="1:23" ht="168.75" x14ac:dyDescent="0.25">
      <c r="A112" s="17">
        <v>2016</v>
      </c>
      <c r="B112" s="18" t="s">
        <v>4</v>
      </c>
      <c r="C112" s="17">
        <v>3</v>
      </c>
      <c r="D112" s="19" t="s">
        <v>2357</v>
      </c>
      <c r="E112" s="19" t="s">
        <v>2358</v>
      </c>
      <c r="F112" s="20" t="s">
        <v>382</v>
      </c>
      <c r="G112" s="19" t="s">
        <v>2359</v>
      </c>
      <c r="H112" s="19" t="s">
        <v>2360</v>
      </c>
      <c r="I112" s="18" t="s">
        <v>1372</v>
      </c>
      <c r="J112" s="18" t="s">
        <v>2361</v>
      </c>
      <c r="K112" s="17">
        <v>1</v>
      </c>
      <c r="L112" s="21">
        <v>43160</v>
      </c>
      <c r="M112" s="21">
        <v>43404</v>
      </c>
      <c r="N112" s="17">
        <v>1</v>
      </c>
      <c r="O112" s="22">
        <f t="shared" si="2"/>
        <v>1</v>
      </c>
      <c r="P112" s="22">
        <f>+O112</f>
        <v>1</v>
      </c>
      <c r="Q112" s="22" t="s">
        <v>1078</v>
      </c>
      <c r="R112" s="19" t="s">
        <v>2362</v>
      </c>
      <c r="S112" s="19" t="s">
        <v>2363</v>
      </c>
      <c r="T112" s="19" t="s">
        <v>1815</v>
      </c>
      <c r="U112" s="32"/>
      <c r="V112" s="16" t="s">
        <v>2051</v>
      </c>
      <c r="W112" s="38" t="s">
        <v>2052</v>
      </c>
    </row>
    <row r="113" spans="1:23" ht="236.25" x14ac:dyDescent="0.25">
      <c r="A113" s="17">
        <v>2016</v>
      </c>
      <c r="B113" s="18" t="s">
        <v>4</v>
      </c>
      <c r="C113" s="17">
        <v>8</v>
      </c>
      <c r="D113" s="19" t="s">
        <v>2364</v>
      </c>
      <c r="E113" s="19" t="s">
        <v>2365</v>
      </c>
      <c r="F113" s="20" t="s">
        <v>382</v>
      </c>
      <c r="G113" s="19" t="s">
        <v>2366</v>
      </c>
      <c r="H113" s="19" t="s">
        <v>2367</v>
      </c>
      <c r="I113" s="18" t="s">
        <v>1372</v>
      </c>
      <c r="J113" s="18" t="s">
        <v>1924</v>
      </c>
      <c r="K113" s="17">
        <v>2</v>
      </c>
      <c r="L113" s="21">
        <v>43132</v>
      </c>
      <c r="M113" s="21">
        <v>43281</v>
      </c>
      <c r="N113" s="17">
        <v>2</v>
      </c>
      <c r="O113" s="22">
        <f t="shared" si="2"/>
        <v>1</v>
      </c>
      <c r="P113" s="25">
        <f>+O113</f>
        <v>1</v>
      </c>
      <c r="Q113" s="25" t="s">
        <v>1078</v>
      </c>
      <c r="R113" s="19" t="s">
        <v>2368</v>
      </c>
      <c r="S113" s="19" t="s">
        <v>2369</v>
      </c>
      <c r="T113" s="19" t="s">
        <v>1815</v>
      </c>
      <c r="U113" s="32"/>
      <c r="V113" s="16" t="s">
        <v>2051</v>
      </c>
      <c r="W113" s="38" t="s">
        <v>2052</v>
      </c>
    </row>
    <row r="114" spans="1:23" ht="191.25" x14ac:dyDescent="0.25">
      <c r="A114" s="17">
        <v>2016</v>
      </c>
      <c r="B114" s="18" t="s">
        <v>4</v>
      </c>
      <c r="C114" s="17">
        <v>9</v>
      </c>
      <c r="D114" s="19" t="s">
        <v>2370</v>
      </c>
      <c r="E114" s="19" t="s">
        <v>2371</v>
      </c>
      <c r="F114" s="20" t="s">
        <v>382</v>
      </c>
      <c r="G114" s="19" t="s">
        <v>2372</v>
      </c>
      <c r="H114" s="19" t="s">
        <v>2373</v>
      </c>
      <c r="I114" s="18" t="s">
        <v>74</v>
      </c>
      <c r="J114" s="18" t="s">
        <v>2374</v>
      </c>
      <c r="K114" s="17">
        <v>1</v>
      </c>
      <c r="L114" s="21">
        <v>43132</v>
      </c>
      <c r="M114" s="21">
        <v>43281</v>
      </c>
      <c r="N114" s="17">
        <v>1</v>
      </c>
      <c r="O114" s="22">
        <f t="shared" si="2"/>
        <v>1</v>
      </c>
      <c r="P114" s="25">
        <f>+O114</f>
        <v>1</v>
      </c>
      <c r="Q114" s="25" t="s">
        <v>1078</v>
      </c>
      <c r="R114" s="19" t="s">
        <v>2375</v>
      </c>
      <c r="S114" s="19" t="s">
        <v>2376</v>
      </c>
      <c r="T114" s="19" t="s">
        <v>1815</v>
      </c>
      <c r="U114" s="32"/>
      <c r="V114" s="16" t="s">
        <v>2051</v>
      </c>
      <c r="W114" s="38" t="s">
        <v>2052</v>
      </c>
    </row>
    <row r="115" spans="1:23" ht="225" x14ac:dyDescent="0.25">
      <c r="A115" s="17">
        <v>2017</v>
      </c>
      <c r="B115" s="18" t="s">
        <v>5</v>
      </c>
      <c r="C115" s="17">
        <v>10</v>
      </c>
      <c r="D115" s="19" t="s">
        <v>2377</v>
      </c>
      <c r="E115" s="19" t="s">
        <v>2378</v>
      </c>
      <c r="F115" s="20" t="s">
        <v>46</v>
      </c>
      <c r="G115" s="19" t="s">
        <v>2379</v>
      </c>
      <c r="H115" s="19" t="s">
        <v>2380</v>
      </c>
      <c r="I115" s="18" t="s">
        <v>2381</v>
      </c>
      <c r="J115" s="18" t="s">
        <v>2382</v>
      </c>
      <c r="K115" s="17">
        <v>1</v>
      </c>
      <c r="L115" s="21">
        <v>43374</v>
      </c>
      <c r="M115" s="21">
        <v>43434</v>
      </c>
      <c r="N115" s="17">
        <v>1</v>
      </c>
      <c r="O115" s="22">
        <f t="shared" si="2"/>
        <v>1</v>
      </c>
      <c r="P115" s="114">
        <f>+AVERAGE(O115:O117)</f>
        <v>1</v>
      </c>
      <c r="Q115" s="114" t="s">
        <v>1078</v>
      </c>
      <c r="R115" s="23" t="s">
        <v>2383</v>
      </c>
      <c r="S115" s="19" t="s">
        <v>2384</v>
      </c>
      <c r="T115" s="19" t="s">
        <v>1815</v>
      </c>
      <c r="U115" s="32"/>
      <c r="V115" s="16" t="s">
        <v>2051</v>
      </c>
      <c r="W115" s="38" t="s">
        <v>2052</v>
      </c>
    </row>
    <row r="116" spans="1:23" ht="225" x14ac:dyDescent="0.25">
      <c r="A116" s="17">
        <v>2017</v>
      </c>
      <c r="B116" s="18" t="s">
        <v>5</v>
      </c>
      <c r="C116" s="17">
        <v>10</v>
      </c>
      <c r="D116" s="19" t="s">
        <v>2377</v>
      </c>
      <c r="E116" s="19" t="s">
        <v>2378</v>
      </c>
      <c r="F116" s="20" t="s">
        <v>57</v>
      </c>
      <c r="G116" s="19" t="s">
        <v>2385</v>
      </c>
      <c r="H116" s="19" t="s">
        <v>2386</v>
      </c>
      <c r="I116" s="18" t="s">
        <v>2387</v>
      </c>
      <c r="J116" s="18" t="s">
        <v>2388</v>
      </c>
      <c r="K116" s="17">
        <v>1</v>
      </c>
      <c r="L116" s="21">
        <v>43405</v>
      </c>
      <c r="M116" s="21">
        <v>43465</v>
      </c>
      <c r="N116" s="17">
        <v>1</v>
      </c>
      <c r="O116" s="22">
        <f t="shared" si="2"/>
        <v>1</v>
      </c>
      <c r="P116" s="114"/>
      <c r="Q116" s="114"/>
      <c r="R116" s="19" t="s">
        <v>2389</v>
      </c>
      <c r="S116" s="19" t="s">
        <v>2390</v>
      </c>
      <c r="T116" s="19" t="s">
        <v>1815</v>
      </c>
      <c r="U116" s="32"/>
      <c r="V116" s="16" t="s">
        <v>2051</v>
      </c>
      <c r="W116" s="38" t="s">
        <v>2052</v>
      </c>
    </row>
    <row r="117" spans="1:23" ht="225" x14ac:dyDescent="0.25">
      <c r="A117" s="17">
        <v>2017</v>
      </c>
      <c r="B117" s="18" t="s">
        <v>5</v>
      </c>
      <c r="C117" s="17">
        <v>10</v>
      </c>
      <c r="D117" s="19" t="s">
        <v>2377</v>
      </c>
      <c r="E117" s="19" t="s">
        <v>2378</v>
      </c>
      <c r="F117" s="20" t="s">
        <v>63</v>
      </c>
      <c r="G117" s="19" t="s">
        <v>2391</v>
      </c>
      <c r="H117" s="19" t="s">
        <v>2392</v>
      </c>
      <c r="I117" s="18" t="s">
        <v>2387</v>
      </c>
      <c r="J117" s="18" t="s">
        <v>2393</v>
      </c>
      <c r="K117" s="17">
        <v>1</v>
      </c>
      <c r="L117" s="21">
        <v>43437</v>
      </c>
      <c r="M117" s="21">
        <v>43465</v>
      </c>
      <c r="N117" s="17">
        <v>1</v>
      </c>
      <c r="O117" s="22">
        <f t="shared" si="2"/>
        <v>1</v>
      </c>
      <c r="P117" s="114"/>
      <c r="Q117" s="114"/>
      <c r="R117" s="19" t="s">
        <v>2394</v>
      </c>
      <c r="S117" s="19" t="s">
        <v>2390</v>
      </c>
      <c r="T117" s="19" t="s">
        <v>1815</v>
      </c>
      <c r="U117" s="32"/>
      <c r="V117" s="16" t="s">
        <v>2051</v>
      </c>
      <c r="W117" s="38" t="s">
        <v>2052</v>
      </c>
    </row>
    <row r="118" spans="1:23" ht="371.25" x14ac:dyDescent="0.25">
      <c r="A118" s="17">
        <v>2017</v>
      </c>
      <c r="B118" s="18" t="s">
        <v>6</v>
      </c>
      <c r="C118" s="17">
        <v>3</v>
      </c>
      <c r="D118" s="19" t="s">
        <v>2395</v>
      </c>
      <c r="E118" s="19" t="s">
        <v>2396</v>
      </c>
      <c r="F118" s="20" t="s">
        <v>346</v>
      </c>
      <c r="G118" s="19" t="s">
        <v>2397</v>
      </c>
      <c r="H118" s="19" t="s">
        <v>2398</v>
      </c>
      <c r="I118" s="18" t="s">
        <v>2399</v>
      </c>
      <c r="J118" s="18" t="s">
        <v>2400</v>
      </c>
      <c r="K118" s="17">
        <v>1</v>
      </c>
      <c r="L118" s="21">
        <v>43313</v>
      </c>
      <c r="M118" s="21">
        <v>43444</v>
      </c>
      <c r="N118" s="17">
        <v>1</v>
      </c>
      <c r="O118" s="22">
        <f t="shared" si="2"/>
        <v>1</v>
      </c>
      <c r="P118" s="114">
        <f>+AVERAGE(O118:O122)</f>
        <v>1</v>
      </c>
      <c r="Q118" s="114" t="s">
        <v>1078</v>
      </c>
      <c r="R118" s="19" t="s">
        <v>2401</v>
      </c>
      <c r="S118" s="19" t="s">
        <v>2402</v>
      </c>
      <c r="T118" s="19" t="s">
        <v>1815</v>
      </c>
      <c r="U118" s="32"/>
      <c r="V118" s="16" t="s">
        <v>2051</v>
      </c>
      <c r="W118" s="38" t="s">
        <v>2052</v>
      </c>
    </row>
    <row r="119" spans="1:23" ht="371.25" x14ac:dyDescent="0.25">
      <c r="A119" s="17">
        <v>2017</v>
      </c>
      <c r="B119" s="18" t="s">
        <v>6</v>
      </c>
      <c r="C119" s="17">
        <v>3</v>
      </c>
      <c r="D119" s="19" t="s">
        <v>2395</v>
      </c>
      <c r="E119" s="19" t="s">
        <v>2396</v>
      </c>
      <c r="F119" s="20" t="s">
        <v>352</v>
      </c>
      <c r="G119" s="19" t="s">
        <v>2397</v>
      </c>
      <c r="H119" s="19" t="s">
        <v>2403</v>
      </c>
      <c r="I119" s="18" t="s">
        <v>2399</v>
      </c>
      <c r="J119" s="18" t="s">
        <v>2404</v>
      </c>
      <c r="K119" s="17">
        <v>1</v>
      </c>
      <c r="L119" s="21">
        <v>43294</v>
      </c>
      <c r="M119" s="21">
        <v>43444</v>
      </c>
      <c r="N119" s="17">
        <v>1</v>
      </c>
      <c r="O119" s="22">
        <f t="shared" si="2"/>
        <v>1</v>
      </c>
      <c r="P119" s="114"/>
      <c r="Q119" s="114"/>
      <c r="R119" s="19" t="s">
        <v>2405</v>
      </c>
      <c r="S119" s="19" t="s">
        <v>2402</v>
      </c>
      <c r="T119" s="19" t="s">
        <v>1815</v>
      </c>
      <c r="U119" s="32"/>
      <c r="V119" s="16" t="s">
        <v>2051</v>
      </c>
      <c r="W119" s="38" t="s">
        <v>2052</v>
      </c>
    </row>
    <row r="120" spans="1:23" ht="371.25" x14ac:dyDescent="0.25">
      <c r="A120" s="17">
        <v>2017</v>
      </c>
      <c r="B120" s="18" t="s">
        <v>6</v>
      </c>
      <c r="C120" s="17">
        <v>3</v>
      </c>
      <c r="D120" s="19" t="s">
        <v>2395</v>
      </c>
      <c r="E120" s="19" t="s">
        <v>2406</v>
      </c>
      <c r="F120" s="20" t="s">
        <v>357</v>
      </c>
      <c r="G120" s="19" t="s">
        <v>2397</v>
      </c>
      <c r="H120" s="19" t="s">
        <v>2407</v>
      </c>
      <c r="I120" s="18" t="s">
        <v>2399</v>
      </c>
      <c r="J120" s="18" t="s">
        <v>2404</v>
      </c>
      <c r="K120" s="17">
        <v>1</v>
      </c>
      <c r="L120" s="21">
        <v>43313</v>
      </c>
      <c r="M120" s="21">
        <v>43444</v>
      </c>
      <c r="N120" s="17">
        <v>1</v>
      </c>
      <c r="O120" s="22">
        <f t="shared" si="2"/>
        <v>1</v>
      </c>
      <c r="P120" s="114"/>
      <c r="Q120" s="114"/>
      <c r="R120" s="19" t="s">
        <v>2408</v>
      </c>
      <c r="S120" s="19" t="s">
        <v>2402</v>
      </c>
      <c r="T120" s="19" t="s">
        <v>1815</v>
      </c>
      <c r="U120" s="32"/>
      <c r="V120" s="16" t="s">
        <v>2051</v>
      </c>
      <c r="W120" s="38" t="s">
        <v>2052</v>
      </c>
    </row>
    <row r="121" spans="1:23" ht="371.25" x14ac:dyDescent="0.25">
      <c r="A121" s="17">
        <v>2017</v>
      </c>
      <c r="B121" s="18" t="s">
        <v>6</v>
      </c>
      <c r="C121" s="17">
        <v>3</v>
      </c>
      <c r="D121" s="19" t="s">
        <v>2409</v>
      </c>
      <c r="E121" s="19" t="s">
        <v>2406</v>
      </c>
      <c r="F121" s="20" t="s">
        <v>363</v>
      </c>
      <c r="G121" s="19" t="s">
        <v>2397</v>
      </c>
      <c r="H121" s="19" t="s">
        <v>2410</v>
      </c>
      <c r="I121" s="18" t="s">
        <v>2399</v>
      </c>
      <c r="J121" s="18" t="s">
        <v>2411</v>
      </c>
      <c r="K121" s="17">
        <v>1</v>
      </c>
      <c r="L121" s="21">
        <v>43445</v>
      </c>
      <c r="M121" s="21">
        <v>43670</v>
      </c>
      <c r="N121" s="17">
        <v>1</v>
      </c>
      <c r="O121" s="22">
        <f t="shared" si="2"/>
        <v>1</v>
      </c>
      <c r="P121" s="114"/>
      <c r="Q121" s="114"/>
      <c r="R121" s="19" t="s">
        <v>2412</v>
      </c>
      <c r="S121" s="19" t="s">
        <v>2402</v>
      </c>
      <c r="T121" s="19" t="s">
        <v>1815</v>
      </c>
      <c r="U121" s="32"/>
      <c r="V121" s="16" t="s">
        <v>2051</v>
      </c>
      <c r="W121" s="38" t="s">
        <v>2052</v>
      </c>
    </row>
    <row r="122" spans="1:23" ht="371.25" x14ac:dyDescent="0.25">
      <c r="A122" s="17">
        <v>2017</v>
      </c>
      <c r="B122" s="18" t="s">
        <v>6</v>
      </c>
      <c r="C122" s="17">
        <v>3</v>
      </c>
      <c r="D122" s="19" t="s">
        <v>2395</v>
      </c>
      <c r="E122" s="19" t="s">
        <v>2413</v>
      </c>
      <c r="F122" s="20" t="s">
        <v>368</v>
      </c>
      <c r="G122" s="19" t="s">
        <v>2397</v>
      </c>
      <c r="H122" s="19" t="s">
        <v>2414</v>
      </c>
      <c r="I122" s="18" t="s">
        <v>2387</v>
      </c>
      <c r="J122" s="18" t="s">
        <v>2415</v>
      </c>
      <c r="K122" s="17">
        <v>1</v>
      </c>
      <c r="L122" s="21">
        <v>43460</v>
      </c>
      <c r="M122" s="21">
        <v>43131</v>
      </c>
      <c r="N122" s="17">
        <v>1</v>
      </c>
      <c r="O122" s="22">
        <f t="shared" si="2"/>
        <v>1</v>
      </c>
      <c r="P122" s="114"/>
      <c r="Q122" s="114"/>
      <c r="R122" s="19" t="s">
        <v>2416</v>
      </c>
      <c r="S122" s="19" t="s">
        <v>2402</v>
      </c>
      <c r="T122" s="19" t="s">
        <v>1815</v>
      </c>
      <c r="U122" s="32"/>
      <c r="V122" s="16" t="s">
        <v>2051</v>
      </c>
      <c r="W122" s="38" t="s">
        <v>2052</v>
      </c>
    </row>
  </sheetData>
  <mergeCells count="77">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 ref="Q96:Q97"/>
    <mergeCell ref="P85:P86"/>
    <mergeCell ref="Q85:Q86"/>
    <mergeCell ref="P87:P88"/>
    <mergeCell ref="Q87:Q88"/>
    <mergeCell ref="P89:P90"/>
    <mergeCell ref="Q89:Q90"/>
    <mergeCell ref="P77:P79"/>
    <mergeCell ref="Q77:Q79"/>
    <mergeCell ref="P81:P82"/>
    <mergeCell ref="Q81:Q82"/>
    <mergeCell ref="P83:P84"/>
    <mergeCell ref="Q83:Q84"/>
    <mergeCell ref="P69:P71"/>
    <mergeCell ref="Q69:Q71"/>
    <mergeCell ref="P72:P73"/>
    <mergeCell ref="Q72:Q73"/>
    <mergeCell ref="P74:P75"/>
    <mergeCell ref="Q74:Q75"/>
    <mergeCell ref="P58:P59"/>
    <mergeCell ref="Q58:Q59"/>
    <mergeCell ref="P60:P61"/>
    <mergeCell ref="Q60:Q61"/>
    <mergeCell ref="P62:P63"/>
    <mergeCell ref="Q62:Q63"/>
    <mergeCell ref="P51:P53"/>
    <mergeCell ref="Q51:Q53"/>
    <mergeCell ref="P54:P55"/>
    <mergeCell ref="Q54:Q55"/>
    <mergeCell ref="P56:P57"/>
    <mergeCell ref="Q56:Q57"/>
    <mergeCell ref="P43:P45"/>
    <mergeCell ref="Q43:Q45"/>
    <mergeCell ref="P46:P48"/>
    <mergeCell ref="Q46:Q48"/>
    <mergeCell ref="P49:P50"/>
    <mergeCell ref="Q49:Q50"/>
    <mergeCell ref="P26:P27"/>
    <mergeCell ref="Q26:Q27"/>
    <mergeCell ref="P31:P32"/>
    <mergeCell ref="Q31:Q32"/>
    <mergeCell ref="P33:P34"/>
    <mergeCell ref="Q33:Q34"/>
    <mergeCell ref="P20:P21"/>
    <mergeCell ref="Q20:Q21"/>
    <mergeCell ref="P22:P23"/>
    <mergeCell ref="Q22:Q23"/>
    <mergeCell ref="P24:P25"/>
    <mergeCell ref="Q24:Q25"/>
    <mergeCell ref="P14:P15"/>
    <mergeCell ref="Q14:Q15"/>
    <mergeCell ref="P16:P17"/>
    <mergeCell ref="Q16:Q17"/>
    <mergeCell ref="P18:P19"/>
    <mergeCell ref="Q18:Q19"/>
    <mergeCell ref="P5:P7"/>
    <mergeCell ref="Q5:Q7"/>
    <mergeCell ref="P10:P11"/>
    <mergeCell ref="Q10:Q11"/>
    <mergeCell ref="P12:P13"/>
    <mergeCell ref="Q12:Q13"/>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8558"/>
  <sheetViews>
    <sheetView showGridLines="0" tabSelected="1" zoomScale="70" zoomScaleNormal="70" workbookViewId="0">
      <pane ySplit="1" topLeftCell="A225" activePane="bottomLeft" state="frozen"/>
      <selection pane="bottomLeft" activeCell="E229" sqref="E229"/>
    </sheetView>
  </sheetViews>
  <sheetFormatPr baseColWidth="10" defaultColWidth="11.42578125" defaultRowHeight="15" x14ac:dyDescent="0.25"/>
  <cols>
    <col min="1" max="1" width="11.28515625" style="52" customWidth="1"/>
    <col min="2" max="2" width="16.5703125" style="52" customWidth="1"/>
    <col min="3" max="3" width="11.5703125" style="52" customWidth="1"/>
    <col min="4" max="4" width="38.28515625" style="52" customWidth="1"/>
    <col min="5" max="5" width="37.140625" style="52" customWidth="1"/>
    <col min="6" max="6" width="9.85546875" style="52" customWidth="1"/>
    <col min="7" max="7" width="38.140625" style="52" customWidth="1"/>
    <col min="8" max="8" width="34.42578125" style="52" customWidth="1"/>
    <col min="9" max="9" width="15.7109375" style="52" customWidth="1"/>
    <col min="10" max="10" width="21" style="52" customWidth="1"/>
    <col min="11" max="11" width="16.5703125" style="52" customWidth="1"/>
    <col min="12" max="12" width="14.140625" style="52" customWidth="1"/>
    <col min="13" max="13" width="13.7109375" style="52" customWidth="1"/>
    <col min="14" max="14" width="13.5703125" style="52" customWidth="1"/>
    <col min="15" max="15" width="16.5703125" style="52" customWidth="1"/>
    <col min="16" max="17" width="16" style="52" customWidth="1"/>
    <col min="18" max="18" width="20.140625" style="52" customWidth="1"/>
    <col min="19" max="19" width="80.140625" style="52" customWidth="1"/>
    <col min="20" max="20" width="85.7109375" style="52" customWidth="1"/>
    <col min="21" max="21" width="38.140625" style="52" customWidth="1"/>
    <col min="22" max="22" width="36.42578125" style="82" customWidth="1"/>
    <col min="24" max="24" width="16.7109375" customWidth="1"/>
  </cols>
  <sheetData>
    <row r="1" spans="1:22" s="73" customFormat="1" ht="33" customHeight="1"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2464</v>
      </c>
      <c r="T1" s="2" t="s">
        <v>2465</v>
      </c>
      <c r="U1" s="80" t="s">
        <v>42</v>
      </c>
      <c r="V1" s="81" t="s">
        <v>2467</v>
      </c>
    </row>
    <row r="2" spans="1:22" s="1" customFormat="1" ht="180" customHeight="1" x14ac:dyDescent="0.2">
      <c r="A2" s="17">
        <v>2015</v>
      </c>
      <c r="B2" s="18" t="s">
        <v>43</v>
      </c>
      <c r="C2" s="17">
        <v>55</v>
      </c>
      <c r="D2" s="19" t="s">
        <v>44</v>
      </c>
      <c r="E2" s="19" t="s">
        <v>45</v>
      </c>
      <c r="F2" s="20" t="s">
        <v>46</v>
      </c>
      <c r="G2" s="18" t="s">
        <v>47</v>
      </c>
      <c r="H2" s="18" t="s">
        <v>48</v>
      </c>
      <c r="I2" s="18" t="s">
        <v>49</v>
      </c>
      <c r="J2" s="18" t="s">
        <v>50</v>
      </c>
      <c r="K2" s="18">
        <v>1</v>
      </c>
      <c r="L2" s="21">
        <v>43770</v>
      </c>
      <c r="M2" s="21">
        <v>44196</v>
      </c>
      <c r="N2" s="17">
        <v>1</v>
      </c>
      <c r="O2" s="22">
        <f t="shared" ref="O2:O53" si="0">+N2/K2</f>
        <v>1</v>
      </c>
      <c r="P2" s="112">
        <f>AVERAGE(O2:O4)</f>
        <v>1</v>
      </c>
      <c r="Q2" s="112" t="s">
        <v>51</v>
      </c>
      <c r="R2" s="113" t="s">
        <v>52</v>
      </c>
      <c r="S2" s="24" t="s">
        <v>53</v>
      </c>
      <c r="T2" s="19" t="s">
        <v>54</v>
      </c>
      <c r="U2" s="98" t="s">
        <v>2607</v>
      </c>
      <c r="V2" s="17" t="s">
        <v>55</v>
      </c>
    </row>
    <row r="3" spans="1:22" s="1" customFormat="1" ht="409.5" x14ac:dyDescent="0.2">
      <c r="A3" s="17">
        <v>2015</v>
      </c>
      <c r="B3" s="18" t="s">
        <v>43</v>
      </c>
      <c r="C3" s="17">
        <v>55</v>
      </c>
      <c r="D3" s="19" t="s">
        <v>44</v>
      </c>
      <c r="E3" s="19" t="s">
        <v>56</v>
      </c>
      <c r="F3" s="20" t="s">
        <v>57</v>
      </c>
      <c r="G3" s="18" t="s">
        <v>58</v>
      </c>
      <c r="H3" s="18" t="s">
        <v>59</v>
      </c>
      <c r="I3" s="18" t="s">
        <v>49</v>
      </c>
      <c r="J3" s="18" t="s">
        <v>60</v>
      </c>
      <c r="K3" s="18">
        <v>4</v>
      </c>
      <c r="L3" s="21">
        <v>44105</v>
      </c>
      <c r="M3" s="21">
        <v>44561</v>
      </c>
      <c r="N3" s="17">
        <v>4</v>
      </c>
      <c r="O3" s="22">
        <f t="shared" si="0"/>
        <v>1</v>
      </c>
      <c r="P3" s="112"/>
      <c r="Q3" s="112"/>
      <c r="R3" s="113"/>
      <c r="S3" s="24" t="s">
        <v>61</v>
      </c>
      <c r="T3" s="24" t="s">
        <v>2851</v>
      </c>
      <c r="U3" s="98" t="s">
        <v>2607</v>
      </c>
      <c r="V3" s="17" t="s">
        <v>55</v>
      </c>
    </row>
    <row r="4" spans="1:22" s="1" customFormat="1" ht="258.75" x14ac:dyDescent="0.2">
      <c r="A4" s="17">
        <v>2015</v>
      </c>
      <c r="B4" s="18" t="s">
        <v>43</v>
      </c>
      <c r="C4" s="17">
        <v>55</v>
      </c>
      <c r="D4" s="19" t="s">
        <v>44</v>
      </c>
      <c r="E4" s="19" t="s">
        <v>56</v>
      </c>
      <c r="F4" s="20" t="s">
        <v>63</v>
      </c>
      <c r="G4" s="18" t="s">
        <v>58</v>
      </c>
      <c r="H4" s="18" t="s">
        <v>64</v>
      </c>
      <c r="I4" s="18" t="s">
        <v>49</v>
      </c>
      <c r="J4" s="18" t="s">
        <v>65</v>
      </c>
      <c r="K4" s="18">
        <v>8</v>
      </c>
      <c r="L4" s="21">
        <v>43983</v>
      </c>
      <c r="M4" s="21">
        <v>44196</v>
      </c>
      <c r="N4" s="17">
        <v>8</v>
      </c>
      <c r="O4" s="22">
        <f t="shared" si="0"/>
        <v>1</v>
      </c>
      <c r="P4" s="112"/>
      <c r="Q4" s="112"/>
      <c r="R4" s="113"/>
      <c r="S4" s="19" t="s">
        <v>66</v>
      </c>
      <c r="T4" s="19" t="s">
        <v>2852</v>
      </c>
      <c r="U4" s="98" t="s">
        <v>2607</v>
      </c>
      <c r="V4" s="17" t="s">
        <v>55</v>
      </c>
    </row>
    <row r="5" spans="1:22" s="1" customFormat="1" ht="174" customHeight="1" x14ac:dyDescent="0.2">
      <c r="A5" s="17">
        <v>2016</v>
      </c>
      <c r="B5" s="18" t="s">
        <v>68</v>
      </c>
      <c r="C5" s="17">
        <v>16</v>
      </c>
      <c r="D5" s="19" t="s">
        <v>69</v>
      </c>
      <c r="E5" s="19" t="s">
        <v>70</v>
      </c>
      <c r="F5" s="18" t="s">
        <v>71</v>
      </c>
      <c r="G5" s="19" t="s">
        <v>72</v>
      </c>
      <c r="H5" s="19" t="s">
        <v>73</v>
      </c>
      <c r="I5" s="18" t="s">
        <v>74</v>
      </c>
      <c r="J5" s="18" t="s">
        <v>75</v>
      </c>
      <c r="K5" s="17">
        <v>1</v>
      </c>
      <c r="L5" s="21">
        <v>43831</v>
      </c>
      <c r="M5" s="21">
        <v>44196</v>
      </c>
      <c r="N5" s="17">
        <v>1</v>
      </c>
      <c r="O5" s="22">
        <f t="shared" si="0"/>
        <v>1</v>
      </c>
      <c r="P5" s="112">
        <v>1</v>
      </c>
      <c r="Q5" s="112" t="s">
        <v>1078</v>
      </c>
      <c r="R5" s="113" t="s">
        <v>52</v>
      </c>
      <c r="S5" s="19" t="s">
        <v>76</v>
      </c>
      <c r="T5" s="116" t="s">
        <v>2850</v>
      </c>
      <c r="U5" s="98" t="s">
        <v>2497</v>
      </c>
      <c r="V5" s="17" t="s">
        <v>2629</v>
      </c>
    </row>
    <row r="6" spans="1:22" s="75" customFormat="1" ht="355.5" customHeight="1" x14ac:dyDescent="0.2">
      <c r="A6" s="17">
        <v>2016</v>
      </c>
      <c r="B6" s="18" t="s">
        <v>68</v>
      </c>
      <c r="C6" s="17">
        <v>16</v>
      </c>
      <c r="D6" s="19" t="s">
        <v>69</v>
      </c>
      <c r="E6" s="19" t="s">
        <v>70</v>
      </c>
      <c r="F6" s="18" t="s">
        <v>78</v>
      </c>
      <c r="G6" s="19" t="s">
        <v>79</v>
      </c>
      <c r="H6" s="19" t="s">
        <v>80</v>
      </c>
      <c r="I6" s="18" t="s">
        <v>74</v>
      </c>
      <c r="J6" s="18" t="s">
        <v>81</v>
      </c>
      <c r="K6" s="17">
        <v>1</v>
      </c>
      <c r="L6" s="21">
        <v>44197</v>
      </c>
      <c r="M6" s="21">
        <v>45504</v>
      </c>
      <c r="N6" s="17">
        <v>0</v>
      </c>
      <c r="O6" s="22">
        <f t="shared" si="0"/>
        <v>0</v>
      </c>
      <c r="P6" s="112"/>
      <c r="Q6" s="112"/>
      <c r="R6" s="113"/>
      <c r="S6" s="19" t="s">
        <v>2622</v>
      </c>
      <c r="T6" s="117"/>
      <c r="U6" s="98" t="s">
        <v>2497</v>
      </c>
      <c r="V6" s="17" t="s">
        <v>2629</v>
      </c>
    </row>
    <row r="7" spans="1:22" s="1" customFormat="1" ht="180" customHeight="1" x14ac:dyDescent="0.2">
      <c r="A7" s="17">
        <v>2016</v>
      </c>
      <c r="B7" s="18" t="s">
        <v>98</v>
      </c>
      <c r="C7" s="17">
        <v>7</v>
      </c>
      <c r="D7" s="19" t="s">
        <v>113</v>
      </c>
      <c r="E7" s="19" t="s">
        <v>114</v>
      </c>
      <c r="F7" s="20" t="s">
        <v>46</v>
      </c>
      <c r="G7" s="18" t="s">
        <v>47</v>
      </c>
      <c r="H7" s="18" t="s">
        <v>48</v>
      </c>
      <c r="I7" s="18" t="s">
        <v>49</v>
      </c>
      <c r="J7" s="18" t="s">
        <v>50</v>
      </c>
      <c r="K7" s="18">
        <v>1</v>
      </c>
      <c r="L7" s="21">
        <v>43770</v>
      </c>
      <c r="M7" s="21">
        <v>44196</v>
      </c>
      <c r="N7" s="17">
        <v>1</v>
      </c>
      <c r="O7" s="22">
        <f t="shared" si="0"/>
        <v>1</v>
      </c>
      <c r="P7" s="114">
        <f>AVERAGE(O7:O9)</f>
        <v>1</v>
      </c>
      <c r="Q7" s="114" t="s">
        <v>51</v>
      </c>
      <c r="R7" s="115" t="s">
        <v>52</v>
      </c>
      <c r="S7" s="19" t="s">
        <v>53</v>
      </c>
      <c r="T7" s="19" t="s">
        <v>54</v>
      </c>
      <c r="U7" s="98" t="s">
        <v>2607</v>
      </c>
      <c r="V7" s="17" t="s">
        <v>55</v>
      </c>
    </row>
    <row r="8" spans="1:22" s="1" customFormat="1" ht="371.25" customHeight="1" x14ac:dyDescent="0.2">
      <c r="A8" s="17">
        <v>2016</v>
      </c>
      <c r="B8" s="18" t="s">
        <v>98</v>
      </c>
      <c r="C8" s="17">
        <v>7</v>
      </c>
      <c r="D8" s="19" t="s">
        <v>113</v>
      </c>
      <c r="E8" s="19" t="s">
        <v>56</v>
      </c>
      <c r="F8" s="20" t="s">
        <v>57</v>
      </c>
      <c r="G8" s="18" t="s">
        <v>58</v>
      </c>
      <c r="H8" s="18" t="s">
        <v>59</v>
      </c>
      <c r="I8" s="18" t="s">
        <v>49</v>
      </c>
      <c r="J8" s="18" t="s">
        <v>60</v>
      </c>
      <c r="K8" s="18">
        <v>4</v>
      </c>
      <c r="L8" s="21">
        <v>44105</v>
      </c>
      <c r="M8" s="21">
        <v>44561</v>
      </c>
      <c r="N8" s="17">
        <v>4</v>
      </c>
      <c r="O8" s="22">
        <f>+N8/K8</f>
        <v>1</v>
      </c>
      <c r="P8" s="114"/>
      <c r="Q8" s="114"/>
      <c r="R8" s="115"/>
      <c r="S8" s="19" t="s">
        <v>61</v>
      </c>
      <c r="T8" s="19" t="s">
        <v>62</v>
      </c>
      <c r="U8" s="98" t="s">
        <v>2607</v>
      </c>
      <c r="V8" s="17" t="s">
        <v>55</v>
      </c>
    </row>
    <row r="9" spans="1:22" s="1" customFormat="1" ht="258.75" x14ac:dyDescent="0.2">
      <c r="A9" s="17">
        <v>2016</v>
      </c>
      <c r="B9" s="18" t="s">
        <v>98</v>
      </c>
      <c r="C9" s="17">
        <v>7</v>
      </c>
      <c r="D9" s="19" t="s">
        <v>113</v>
      </c>
      <c r="E9" s="19" t="s">
        <v>56</v>
      </c>
      <c r="F9" s="20" t="s">
        <v>63</v>
      </c>
      <c r="G9" s="18" t="s">
        <v>58</v>
      </c>
      <c r="H9" s="18" t="s">
        <v>64</v>
      </c>
      <c r="I9" s="18" t="s">
        <v>49</v>
      </c>
      <c r="J9" s="18" t="s">
        <v>65</v>
      </c>
      <c r="K9" s="18">
        <v>8</v>
      </c>
      <c r="L9" s="21">
        <v>43983</v>
      </c>
      <c r="M9" s="21">
        <v>44196</v>
      </c>
      <c r="N9" s="17">
        <v>8</v>
      </c>
      <c r="O9" s="22">
        <f>+N9/K9</f>
        <v>1</v>
      </c>
      <c r="P9" s="114"/>
      <c r="Q9" s="114"/>
      <c r="R9" s="115"/>
      <c r="S9" s="19" t="s">
        <v>66</v>
      </c>
      <c r="T9" s="19" t="s">
        <v>2853</v>
      </c>
      <c r="U9" s="98" t="s">
        <v>2607</v>
      </c>
      <c r="V9" s="17" t="s">
        <v>55</v>
      </c>
    </row>
    <row r="10" spans="1:22" s="1" customFormat="1" ht="192" customHeight="1" x14ac:dyDescent="0.2">
      <c r="A10" s="17">
        <v>2017</v>
      </c>
      <c r="B10" s="18" t="s">
        <v>115</v>
      </c>
      <c r="C10" s="17">
        <v>1</v>
      </c>
      <c r="D10" s="19" t="s">
        <v>116</v>
      </c>
      <c r="E10" s="19" t="s">
        <v>117</v>
      </c>
      <c r="F10" s="20" t="s">
        <v>118</v>
      </c>
      <c r="G10" s="19" t="s">
        <v>119</v>
      </c>
      <c r="H10" s="19" t="s">
        <v>120</v>
      </c>
      <c r="I10" s="18" t="s">
        <v>74</v>
      </c>
      <c r="J10" s="18" t="s">
        <v>121</v>
      </c>
      <c r="K10" s="17">
        <v>2</v>
      </c>
      <c r="L10" s="21">
        <v>43313</v>
      </c>
      <c r="M10" s="21">
        <v>43373</v>
      </c>
      <c r="N10" s="17">
        <v>2</v>
      </c>
      <c r="O10" s="22">
        <f t="shared" si="0"/>
        <v>1</v>
      </c>
      <c r="P10" s="114">
        <f>+AVERAGE(O10:O17)</f>
        <v>1</v>
      </c>
      <c r="Q10" s="114" t="s">
        <v>1078</v>
      </c>
      <c r="R10" s="115" t="s">
        <v>52</v>
      </c>
      <c r="S10" s="19" t="s">
        <v>122</v>
      </c>
      <c r="T10" s="19" t="s">
        <v>123</v>
      </c>
      <c r="U10" s="98" t="s">
        <v>2497</v>
      </c>
      <c r="V10" s="17" t="s">
        <v>2629</v>
      </c>
    </row>
    <row r="11" spans="1:22" s="1" customFormat="1" ht="191.25" customHeight="1" x14ac:dyDescent="0.2">
      <c r="A11" s="17">
        <v>2017</v>
      </c>
      <c r="B11" s="18" t="s">
        <v>115</v>
      </c>
      <c r="C11" s="17">
        <v>1</v>
      </c>
      <c r="D11" s="19" t="s">
        <v>116</v>
      </c>
      <c r="E11" s="19" t="s">
        <v>117</v>
      </c>
      <c r="F11" s="20" t="s">
        <v>124</v>
      </c>
      <c r="G11" s="19" t="s">
        <v>119</v>
      </c>
      <c r="H11" s="19" t="s">
        <v>125</v>
      </c>
      <c r="I11" s="18" t="s">
        <v>74</v>
      </c>
      <c r="J11" s="18" t="s">
        <v>126</v>
      </c>
      <c r="K11" s="17">
        <v>2</v>
      </c>
      <c r="L11" s="21">
        <v>43313</v>
      </c>
      <c r="M11" s="21">
        <v>43465</v>
      </c>
      <c r="N11" s="17">
        <v>2</v>
      </c>
      <c r="O11" s="22">
        <f t="shared" si="0"/>
        <v>1</v>
      </c>
      <c r="P11" s="114"/>
      <c r="Q11" s="114"/>
      <c r="R11" s="115"/>
      <c r="S11" s="23" t="s">
        <v>127</v>
      </c>
      <c r="T11" s="19" t="s">
        <v>128</v>
      </c>
      <c r="U11" s="98" t="s">
        <v>2497</v>
      </c>
      <c r="V11" s="17" t="s">
        <v>2629</v>
      </c>
    </row>
    <row r="12" spans="1:22" s="1" customFormat="1" ht="331.5" customHeight="1" x14ac:dyDescent="0.2">
      <c r="A12" s="17">
        <v>2017</v>
      </c>
      <c r="B12" s="18" t="s">
        <v>115</v>
      </c>
      <c r="C12" s="17">
        <v>1</v>
      </c>
      <c r="D12" s="19" t="s">
        <v>116</v>
      </c>
      <c r="E12" s="19" t="s">
        <v>117</v>
      </c>
      <c r="F12" s="20" t="s">
        <v>129</v>
      </c>
      <c r="G12" s="23" t="s">
        <v>130</v>
      </c>
      <c r="H12" s="23" t="s">
        <v>131</v>
      </c>
      <c r="I12" s="18" t="s">
        <v>74</v>
      </c>
      <c r="J12" s="23" t="s">
        <v>132</v>
      </c>
      <c r="K12" s="17">
        <v>1</v>
      </c>
      <c r="L12" s="21">
        <v>43770</v>
      </c>
      <c r="M12" s="21">
        <v>44316</v>
      </c>
      <c r="N12" s="17">
        <v>1</v>
      </c>
      <c r="O12" s="22">
        <f t="shared" si="0"/>
        <v>1</v>
      </c>
      <c r="P12" s="114"/>
      <c r="Q12" s="114"/>
      <c r="R12" s="115"/>
      <c r="S12" s="19" t="s">
        <v>133</v>
      </c>
      <c r="T12" s="19" t="s">
        <v>2691</v>
      </c>
      <c r="U12" s="98" t="s">
        <v>2497</v>
      </c>
      <c r="V12" s="17" t="s">
        <v>2629</v>
      </c>
    </row>
    <row r="13" spans="1:22" s="1" customFormat="1" ht="126.75" customHeight="1" x14ac:dyDescent="0.2">
      <c r="A13" s="17">
        <v>2017</v>
      </c>
      <c r="B13" s="18" t="s">
        <v>115</v>
      </c>
      <c r="C13" s="17">
        <v>1</v>
      </c>
      <c r="D13" s="19" t="s">
        <v>116</v>
      </c>
      <c r="E13" s="19" t="s">
        <v>117</v>
      </c>
      <c r="F13" s="20" t="s">
        <v>134</v>
      </c>
      <c r="G13" s="23" t="s">
        <v>130</v>
      </c>
      <c r="H13" s="23" t="s">
        <v>135</v>
      </c>
      <c r="I13" s="18" t="s">
        <v>74</v>
      </c>
      <c r="J13" s="23" t="s">
        <v>132</v>
      </c>
      <c r="K13" s="17">
        <v>1</v>
      </c>
      <c r="L13" s="21">
        <v>43770</v>
      </c>
      <c r="M13" s="21">
        <v>44316</v>
      </c>
      <c r="N13" s="17">
        <v>1</v>
      </c>
      <c r="O13" s="22">
        <f t="shared" si="0"/>
        <v>1</v>
      </c>
      <c r="P13" s="114"/>
      <c r="Q13" s="114"/>
      <c r="R13" s="115"/>
      <c r="S13" s="19" t="s">
        <v>136</v>
      </c>
      <c r="T13" s="19" t="s">
        <v>2692</v>
      </c>
      <c r="U13" s="98" t="s">
        <v>2497</v>
      </c>
      <c r="V13" s="17" t="s">
        <v>2629</v>
      </c>
    </row>
    <row r="14" spans="1:22" s="1" customFormat="1" ht="354" customHeight="1" x14ac:dyDescent="0.2">
      <c r="A14" s="17">
        <v>2017</v>
      </c>
      <c r="B14" s="18" t="s">
        <v>115</v>
      </c>
      <c r="C14" s="17">
        <v>1</v>
      </c>
      <c r="D14" s="19" t="s">
        <v>116</v>
      </c>
      <c r="E14" s="19" t="s">
        <v>117</v>
      </c>
      <c r="F14" s="20" t="s">
        <v>137</v>
      </c>
      <c r="G14" s="23" t="s">
        <v>130</v>
      </c>
      <c r="H14" s="23" t="s">
        <v>138</v>
      </c>
      <c r="I14" s="18" t="s">
        <v>74</v>
      </c>
      <c r="J14" s="23" t="s">
        <v>139</v>
      </c>
      <c r="K14" s="17">
        <v>1</v>
      </c>
      <c r="L14" s="21">
        <v>43770</v>
      </c>
      <c r="M14" s="21">
        <v>44316</v>
      </c>
      <c r="N14" s="17">
        <v>1</v>
      </c>
      <c r="O14" s="22">
        <f t="shared" si="0"/>
        <v>1</v>
      </c>
      <c r="P14" s="114"/>
      <c r="Q14" s="114"/>
      <c r="R14" s="115"/>
      <c r="S14" s="19" t="s">
        <v>140</v>
      </c>
      <c r="T14" s="19" t="s">
        <v>2693</v>
      </c>
      <c r="U14" s="98" t="s">
        <v>2497</v>
      </c>
      <c r="V14" s="17" t="s">
        <v>2629</v>
      </c>
    </row>
    <row r="15" spans="1:22" s="1" customFormat="1" ht="273" customHeight="1" x14ac:dyDescent="0.2">
      <c r="A15" s="17">
        <v>2017</v>
      </c>
      <c r="B15" s="18" t="s">
        <v>115</v>
      </c>
      <c r="C15" s="17">
        <v>1</v>
      </c>
      <c r="D15" s="19" t="s">
        <v>116</v>
      </c>
      <c r="E15" s="19" t="s">
        <v>117</v>
      </c>
      <c r="F15" s="20" t="s">
        <v>141</v>
      </c>
      <c r="G15" s="23" t="s">
        <v>142</v>
      </c>
      <c r="H15" s="19" t="s">
        <v>143</v>
      </c>
      <c r="I15" s="18" t="s">
        <v>74</v>
      </c>
      <c r="J15" s="23" t="s">
        <v>144</v>
      </c>
      <c r="K15" s="17">
        <v>6</v>
      </c>
      <c r="L15" s="21">
        <v>43647</v>
      </c>
      <c r="M15" s="21">
        <v>44561</v>
      </c>
      <c r="N15" s="17">
        <v>6</v>
      </c>
      <c r="O15" s="22">
        <f t="shared" si="0"/>
        <v>1</v>
      </c>
      <c r="P15" s="114"/>
      <c r="Q15" s="114"/>
      <c r="R15" s="115"/>
      <c r="S15" s="19" t="s">
        <v>145</v>
      </c>
      <c r="T15" s="19" t="s">
        <v>146</v>
      </c>
      <c r="U15" s="98" t="s">
        <v>2497</v>
      </c>
      <c r="V15" s="17" t="s">
        <v>2629</v>
      </c>
    </row>
    <row r="16" spans="1:22" s="1" customFormat="1" ht="180" customHeight="1" x14ac:dyDescent="0.2">
      <c r="A16" s="17">
        <v>2017</v>
      </c>
      <c r="B16" s="18" t="s">
        <v>115</v>
      </c>
      <c r="C16" s="17">
        <v>1</v>
      </c>
      <c r="D16" s="19" t="s">
        <v>116</v>
      </c>
      <c r="E16" s="19" t="s">
        <v>117</v>
      </c>
      <c r="F16" s="20" t="s">
        <v>147</v>
      </c>
      <c r="G16" s="23" t="s">
        <v>148</v>
      </c>
      <c r="H16" s="19" t="s">
        <v>149</v>
      </c>
      <c r="I16" s="18" t="s">
        <v>74</v>
      </c>
      <c r="J16" s="23" t="s">
        <v>139</v>
      </c>
      <c r="K16" s="17">
        <v>1</v>
      </c>
      <c r="L16" s="21">
        <v>43770</v>
      </c>
      <c r="M16" s="21">
        <v>45657</v>
      </c>
      <c r="N16" s="17">
        <v>1</v>
      </c>
      <c r="O16" s="22">
        <f t="shared" si="0"/>
        <v>1</v>
      </c>
      <c r="P16" s="114"/>
      <c r="Q16" s="114"/>
      <c r="R16" s="115"/>
      <c r="S16" s="19" t="s">
        <v>150</v>
      </c>
      <c r="T16" s="19" t="s">
        <v>2628</v>
      </c>
      <c r="U16" s="98" t="s">
        <v>2497</v>
      </c>
      <c r="V16" s="17" t="s">
        <v>2629</v>
      </c>
    </row>
    <row r="17" spans="1:22" s="1" customFormat="1" ht="405" customHeight="1" x14ac:dyDescent="0.2">
      <c r="A17" s="17">
        <v>2017</v>
      </c>
      <c r="B17" s="18" t="s">
        <v>115</v>
      </c>
      <c r="C17" s="17">
        <v>1</v>
      </c>
      <c r="D17" s="19" t="s">
        <v>116</v>
      </c>
      <c r="E17" s="19" t="s">
        <v>117</v>
      </c>
      <c r="F17" s="20" t="s">
        <v>151</v>
      </c>
      <c r="G17" s="19" t="s">
        <v>152</v>
      </c>
      <c r="H17" s="19" t="s">
        <v>153</v>
      </c>
      <c r="I17" s="18" t="s">
        <v>74</v>
      </c>
      <c r="J17" s="99" t="s">
        <v>154</v>
      </c>
      <c r="K17" s="17">
        <v>1</v>
      </c>
      <c r="L17" s="21">
        <v>45287</v>
      </c>
      <c r="M17" s="21">
        <v>45657</v>
      </c>
      <c r="N17" s="17">
        <v>1</v>
      </c>
      <c r="O17" s="22">
        <f t="shared" si="0"/>
        <v>1</v>
      </c>
      <c r="P17" s="114"/>
      <c r="Q17" s="114"/>
      <c r="R17" s="115"/>
      <c r="S17" s="19" t="s">
        <v>2626</v>
      </c>
      <c r="T17" s="19" t="s">
        <v>2694</v>
      </c>
      <c r="U17" s="98" t="s">
        <v>2497</v>
      </c>
      <c r="V17" s="17" t="s">
        <v>2629</v>
      </c>
    </row>
    <row r="18" spans="1:22" s="75" customFormat="1" ht="213.75" customHeight="1" x14ac:dyDescent="0.2">
      <c r="A18" s="17">
        <v>2017</v>
      </c>
      <c r="B18" s="18" t="s">
        <v>115</v>
      </c>
      <c r="C18" s="17">
        <v>11</v>
      </c>
      <c r="D18" s="19" t="s">
        <v>155</v>
      </c>
      <c r="E18" s="19" t="s">
        <v>156</v>
      </c>
      <c r="F18" s="20" t="s">
        <v>101</v>
      </c>
      <c r="G18" s="19" t="s">
        <v>157</v>
      </c>
      <c r="H18" s="19" t="s">
        <v>158</v>
      </c>
      <c r="I18" s="18" t="s">
        <v>159</v>
      </c>
      <c r="J18" s="18" t="s">
        <v>160</v>
      </c>
      <c r="K18" s="17">
        <v>1</v>
      </c>
      <c r="L18" s="21">
        <v>44167</v>
      </c>
      <c r="M18" s="21">
        <v>44408</v>
      </c>
      <c r="N18" s="17">
        <v>1</v>
      </c>
      <c r="O18" s="22">
        <f t="shared" si="0"/>
        <v>1</v>
      </c>
      <c r="P18" s="114">
        <f>+AVERAGE(O18:O19)</f>
        <v>0.5</v>
      </c>
      <c r="Q18" s="114" t="s">
        <v>51</v>
      </c>
      <c r="R18" s="115" t="s">
        <v>52</v>
      </c>
      <c r="S18" s="19" t="s">
        <v>161</v>
      </c>
      <c r="T18" s="19" t="s">
        <v>162</v>
      </c>
      <c r="U18" s="98" t="s">
        <v>2602</v>
      </c>
      <c r="V18" s="17" t="s">
        <v>77</v>
      </c>
    </row>
    <row r="19" spans="1:22" s="75" customFormat="1" ht="382.5" x14ac:dyDescent="0.2">
      <c r="A19" s="17">
        <v>2017</v>
      </c>
      <c r="B19" s="18" t="s">
        <v>115</v>
      </c>
      <c r="C19" s="17">
        <v>11</v>
      </c>
      <c r="D19" s="19" t="s">
        <v>155</v>
      </c>
      <c r="E19" s="19" t="s">
        <v>156</v>
      </c>
      <c r="F19" s="20" t="s">
        <v>108</v>
      </c>
      <c r="G19" s="19" t="s">
        <v>164</v>
      </c>
      <c r="H19" s="19" t="s">
        <v>165</v>
      </c>
      <c r="I19" s="18" t="s">
        <v>159</v>
      </c>
      <c r="J19" s="18" t="s">
        <v>166</v>
      </c>
      <c r="K19" s="17">
        <v>1</v>
      </c>
      <c r="L19" s="21">
        <v>44409</v>
      </c>
      <c r="M19" s="21">
        <v>45565</v>
      </c>
      <c r="N19" s="17">
        <v>0</v>
      </c>
      <c r="O19" s="22">
        <f t="shared" si="0"/>
        <v>0</v>
      </c>
      <c r="P19" s="114"/>
      <c r="Q19" s="114"/>
      <c r="R19" s="115"/>
      <c r="S19" s="19" t="s">
        <v>167</v>
      </c>
      <c r="T19" s="19" t="s">
        <v>2503</v>
      </c>
      <c r="U19" s="98" t="s">
        <v>2602</v>
      </c>
      <c r="V19" s="17" t="s">
        <v>77</v>
      </c>
    </row>
    <row r="20" spans="1:22" s="75" customFormat="1" ht="174.75" customHeight="1" x14ac:dyDescent="0.2">
      <c r="A20" s="17">
        <v>2017</v>
      </c>
      <c r="B20" s="18" t="s">
        <v>168</v>
      </c>
      <c r="C20" s="17">
        <v>2</v>
      </c>
      <c r="D20" s="19" t="s">
        <v>169</v>
      </c>
      <c r="E20" s="19" t="s">
        <v>170</v>
      </c>
      <c r="F20" s="20" t="s">
        <v>171</v>
      </c>
      <c r="G20" s="19" t="s">
        <v>172</v>
      </c>
      <c r="H20" s="19" t="s">
        <v>173</v>
      </c>
      <c r="I20" s="18" t="s">
        <v>74</v>
      </c>
      <c r="J20" s="23" t="s">
        <v>174</v>
      </c>
      <c r="K20" s="17">
        <v>1</v>
      </c>
      <c r="L20" s="21">
        <v>43297</v>
      </c>
      <c r="M20" s="21">
        <v>44196</v>
      </c>
      <c r="N20" s="17">
        <v>1</v>
      </c>
      <c r="O20" s="22">
        <f>+N20/K20</f>
        <v>1</v>
      </c>
      <c r="P20" s="114">
        <f>AVERAGE(O20:O21)</f>
        <v>0.5</v>
      </c>
      <c r="Q20" s="114" t="s">
        <v>51</v>
      </c>
      <c r="R20" s="115" t="s">
        <v>52</v>
      </c>
      <c r="S20" s="19" t="s">
        <v>175</v>
      </c>
      <c r="T20" s="19" t="s">
        <v>176</v>
      </c>
      <c r="U20" s="98" t="s">
        <v>2602</v>
      </c>
      <c r="V20" s="17" t="s">
        <v>77</v>
      </c>
    </row>
    <row r="21" spans="1:22" s="75" customFormat="1" ht="369.75" customHeight="1" x14ac:dyDescent="0.2">
      <c r="A21" s="17">
        <v>2017</v>
      </c>
      <c r="B21" s="18" t="s">
        <v>168</v>
      </c>
      <c r="C21" s="17">
        <v>2</v>
      </c>
      <c r="D21" s="19" t="s">
        <v>169</v>
      </c>
      <c r="E21" s="19" t="s">
        <v>170</v>
      </c>
      <c r="F21" s="20" t="s">
        <v>177</v>
      </c>
      <c r="G21" s="19" t="s">
        <v>178</v>
      </c>
      <c r="H21" s="19" t="s">
        <v>179</v>
      </c>
      <c r="I21" s="18" t="s">
        <v>74</v>
      </c>
      <c r="J21" s="23" t="s">
        <v>81</v>
      </c>
      <c r="K21" s="17">
        <v>1</v>
      </c>
      <c r="L21" s="21">
        <v>44197</v>
      </c>
      <c r="M21" s="21">
        <v>45657</v>
      </c>
      <c r="N21" s="17">
        <v>0</v>
      </c>
      <c r="O21" s="22">
        <f>+N21/K21</f>
        <v>0</v>
      </c>
      <c r="P21" s="114"/>
      <c r="Q21" s="114"/>
      <c r="R21" s="115"/>
      <c r="S21" s="19" t="s">
        <v>2630</v>
      </c>
      <c r="T21" s="100" t="s">
        <v>2695</v>
      </c>
      <c r="U21" s="98" t="s">
        <v>2602</v>
      </c>
      <c r="V21" s="17" t="s">
        <v>77</v>
      </c>
    </row>
    <row r="22" spans="1:22" s="1" customFormat="1" ht="247.5" customHeight="1" x14ac:dyDescent="0.2">
      <c r="A22" s="17">
        <v>2018</v>
      </c>
      <c r="B22" s="18" t="s">
        <v>180</v>
      </c>
      <c r="C22" s="27">
        <v>9</v>
      </c>
      <c r="D22" s="28" t="s">
        <v>181</v>
      </c>
      <c r="E22" s="28" t="s">
        <v>182</v>
      </c>
      <c r="F22" s="20" t="s">
        <v>46</v>
      </c>
      <c r="G22" s="28" t="s">
        <v>183</v>
      </c>
      <c r="H22" s="28" t="s">
        <v>184</v>
      </c>
      <c r="I22" s="18" t="s">
        <v>49</v>
      </c>
      <c r="J22" s="26" t="s">
        <v>185</v>
      </c>
      <c r="K22" s="27">
        <v>1</v>
      </c>
      <c r="L22" s="21">
        <v>43678</v>
      </c>
      <c r="M22" s="21">
        <v>43830</v>
      </c>
      <c r="N22" s="17">
        <v>1</v>
      </c>
      <c r="O22" s="22">
        <f t="shared" si="0"/>
        <v>1</v>
      </c>
      <c r="P22" s="114">
        <f>+AVERAGE(O22:O24)</f>
        <v>1</v>
      </c>
      <c r="Q22" s="114" t="s">
        <v>1078</v>
      </c>
      <c r="R22" s="115" t="s">
        <v>52</v>
      </c>
      <c r="S22" s="19" t="s">
        <v>186</v>
      </c>
      <c r="T22" s="19" t="s">
        <v>187</v>
      </c>
      <c r="U22" s="98" t="s">
        <v>2497</v>
      </c>
      <c r="V22" s="17" t="s">
        <v>2629</v>
      </c>
    </row>
    <row r="23" spans="1:22" s="1" customFormat="1" ht="409.5" customHeight="1" x14ac:dyDescent="0.2">
      <c r="A23" s="17">
        <v>2018</v>
      </c>
      <c r="B23" s="18" t="s">
        <v>180</v>
      </c>
      <c r="C23" s="27">
        <v>9</v>
      </c>
      <c r="D23" s="28" t="s">
        <v>181</v>
      </c>
      <c r="E23" s="28" t="s">
        <v>182</v>
      </c>
      <c r="F23" s="20" t="s">
        <v>57</v>
      </c>
      <c r="G23" s="28" t="s">
        <v>188</v>
      </c>
      <c r="H23" s="28" t="s">
        <v>189</v>
      </c>
      <c r="I23" s="18" t="s">
        <v>49</v>
      </c>
      <c r="J23" s="26" t="s">
        <v>60</v>
      </c>
      <c r="K23" s="27">
        <v>10</v>
      </c>
      <c r="L23" s="21">
        <v>44166</v>
      </c>
      <c r="M23" s="21">
        <v>44500</v>
      </c>
      <c r="N23" s="17">
        <v>10</v>
      </c>
      <c r="O23" s="22">
        <f t="shared" si="0"/>
        <v>1</v>
      </c>
      <c r="P23" s="114"/>
      <c r="Q23" s="114"/>
      <c r="R23" s="115"/>
      <c r="S23" s="19" t="s">
        <v>2854</v>
      </c>
      <c r="T23" s="24" t="s">
        <v>2855</v>
      </c>
      <c r="U23" s="98" t="s">
        <v>2497</v>
      </c>
      <c r="V23" s="17" t="s">
        <v>2629</v>
      </c>
    </row>
    <row r="24" spans="1:22" s="1" customFormat="1" ht="409.5" x14ac:dyDescent="0.2">
      <c r="A24" s="17">
        <v>2018</v>
      </c>
      <c r="B24" s="18" t="s">
        <v>180</v>
      </c>
      <c r="C24" s="27">
        <v>9</v>
      </c>
      <c r="D24" s="28" t="s">
        <v>181</v>
      </c>
      <c r="E24" s="28" t="s">
        <v>182</v>
      </c>
      <c r="F24" s="20" t="s">
        <v>63</v>
      </c>
      <c r="G24" s="28" t="s">
        <v>188</v>
      </c>
      <c r="H24" s="28" t="s">
        <v>190</v>
      </c>
      <c r="I24" s="18" t="s">
        <v>49</v>
      </c>
      <c r="J24" s="26" t="s">
        <v>191</v>
      </c>
      <c r="K24" s="27">
        <v>8</v>
      </c>
      <c r="L24" s="21">
        <v>44044</v>
      </c>
      <c r="M24" s="21">
        <v>44500</v>
      </c>
      <c r="N24" s="17">
        <v>8</v>
      </c>
      <c r="O24" s="22">
        <f t="shared" si="0"/>
        <v>1</v>
      </c>
      <c r="P24" s="114"/>
      <c r="Q24" s="114"/>
      <c r="R24" s="115"/>
      <c r="S24" s="19" t="s">
        <v>192</v>
      </c>
      <c r="T24" s="24" t="s">
        <v>2856</v>
      </c>
      <c r="U24" s="98" t="s">
        <v>2497</v>
      </c>
      <c r="V24" s="17" t="s">
        <v>2629</v>
      </c>
    </row>
    <row r="25" spans="1:22" s="75" customFormat="1" ht="90" customHeight="1" x14ac:dyDescent="0.2">
      <c r="A25" s="17">
        <v>2018</v>
      </c>
      <c r="B25" s="18" t="s">
        <v>180</v>
      </c>
      <c r="C25" s="27">
        <v>33</v>
      </c>
      <c r="D25" s="28" t="s">
        <v>205</v>
      </c>
      <c r="E25" s="28" t="s">
        <v>206</v>
      </c>
      <c r="F25" s="20" t="s">
        <v>101</v>
      </c>
      <c r="G25" s="28" t="s">
        <v>207</v>
      </c>
      <c r="H25" s="28" t="s">
        <v>208</v>
      </c>
      <c r="I25" s="18" t="s">
        <v>74</v>
      </c>
      <c r="J25" s="26" t="s">
        <v>209</v>
      </c>
      <c r="K25" s="27">
        <v>1</v>
      </c>
      <c r="L25" s="21">
        <v>43657</v>
      </c>
      <c r="M25" s="21">
        <v>43830</v>
      </c>
      <c r="N25" s="17">
        <v>1</v>
      </c>
      <c r="O25" s="22">
        <f t="shared" si="0"/>
        <v>1</v>
      </c>
      <c r="P25" s="114">
        <f>+AVERAGE(O25:O26)</f>
        <v>0.5</v>
      </c>
      <c r="Q25" s="114" t="s">
        <v>51</v>
      </c>
      <c r="R25" s="115" t="s">
        <v>210</v>
      </c>
      <c r="S25" s="19" t="s">
        <v>211</v>
      </c>
      <c r="T25" s="19" t="s">
        <v>212</v>
      </c>
      <c r="U25" s="98" t="s">
        <v>2602</v>
      </c>
      <c r="V25" s="17" t="s">
        <v>77</v>
      </c>
    </row>
    <row r="26" spans="1:22" s="75" customFormat="1" ht="281.25" customHeight="1" x14ac:dyDescent="0.2">
      <c r="A26" s="17">
        <v>2018</v>
      </c>
      <c r="B26" s="18" t="s">
        <v>180</v>
      </c>
      <c r="C26" s="27">
        <v>33</v>
      </c>
      <c r="D26" s="28" t="s">
        <v>205</v>
      </c>
      <c r="E26" s="28" t="s">
        <v>206</v>
      </c>
      <c r="F26" s="20" t="s">
        <v>108</v>
      </c>
      <c r="G26" s="28" t="s">
        <v>178</v>
      </c>
      <c r="H26" s="28" t="s">
        <v>179</v>
      </c>
      <c r="I26" s="18" t="s">
        <v>74</v>
      </c>
      <c r="J26" s="26" t="s">
        <v>81</v>
      </c>
      <c r="K26" s="27">
        <v>1</v>
      </c>
      <c r="L26" s="21">
        <v>44197</v>
      </c>
      <c r="M26" s="21">
        <v>45504</v>
      </c>
      <c r="N26" s="17">
        <v>0</v>
      </c>
      <c r="O26" s="22">
        <f t="shared" si="0"/>
        <v>0</v>
      </c>
      <c r="P26" s="114"/>
      <c r="Q26" s="114"/>
      <c r="R26" s="115"/>
      <c r="S26" s="19" t="s">
        <v>2696</v>
      </c>
      <c r="T26" s="19" t="s">
        <v>2697</v>
      </c>
      <c r="U26" s="98" t="s">
        <v>2602</v>
      </c>
      <c r="V26" s="17" t="s">
        <v>77</v>
      </c>
    </row>
    <row r="27" spans="1:22" s="75" customFormat="1" ht="292.5" customHeight="1" x14ac:dyDescent="0.2">
      <c r="A27" s="17">
        <v>2018</v>
      </c>
      <c r="B27" s="18" t="s">
        <v>180</v>
      </c>
      <c r="C27" s="27">
        <v>34</v>
      </c>
      <c r="D27" s="28" t="s">
        <v>213</v>
      </c>
      <c r="E27" s="28" t="s">
        <v>214</v>
      </c>
      <c r="F27" s="20" t="s">
        <v>101</v>
      </c>
      <c r="G27" s="28" t="s">
        <v>215</v>
      </c>
      <c r="H27" s="28" t="s">
        <v>216</v>
      </c>
      <c r="I27" s="18" t="s">
        <v>74</v>
      </c>
      <c r="J27" s="26" t="s">
        <v>217</v>
      </c>
      <c r="K27" s="27">
        <v>1</v>
      </c>
      <c r="L27" s="21">
        <v>43657</v>
      </c>
      <c r="M27" s="21">
        <v>45657</v>
      </c>
      <c r="N27" s="17">
        <v>1</v>
      </c>
      <c r="O27" s="22">
        <v>1</v>
      </c>
      <c r="P27" s="114">
        <f>+AVERAGE(O27:O28)</f>
        <v>1</v>
      </c>
      <c r="Q27" s="114" t="s">
        <v>51</v>
      </c>
      <c r="R27" s="115" t="s">
        <v>52</v>
      </c>
      <c r="S27" s="28" t="s">
        <v>218</v>
      </c>
      <c r="T27" s="19" t="s">
        <v>2698</v>
      </c>
      <c r="U27" s="98" t="s">
        <v>2607</v>
      </c>
      <c r="V27" s="17" t="s">
        <v>55</v>
      </c>
    </row>
    <row r="28" spans="1:22" s="1" customFormat="1" ht="409.5" x14ac:dyDescent="0.2">
      <c r="A28" s="17">
        <v>2018</v>
      </c>
      <c r="B28" s="18" t="s">
        <v>180</v>
      </c>
      <c r="C28" s="27">
        <v>34</v>
      </c>
      <c r="D28" s="28" t="s">
        <v>213</v>
      </c>
      <c r="E28" s="28" t="s">
        <v>214</v>
      </c>
      <c r="F28" s="20" t="s">
        <v>108</v>
      </c>
      <c r="G28" s="28" t="s">
        <v>219</v>
      </c>
      <c r="H28" s="28" t="s">
        <v>220</v>
      </c>
      <c r="I28" s="18" t="s">
        <v>74</v>
      </c>
      <c r="J28" s="26" t="s">
        <v>221</v>
      </c>
      <c r="K28" s="27">
        <v>1</v>
      </c>
      <c r="L28" s="21">
        <v>44197</v>
      </c>
      <c r="M28" s="21">
        <v>45657</v>
      </c>
      <c r="N28" s="17">
        <v>1</v>
      </c>
      <c r="O28" s="22">
        <v>1</v>
      </c>
      <c r="P28" s="114"/>
      <c r="Q28" s="114"/>
      <c r="R28" s="115"/>
      <c r="S28" s="19" t="s">
        <v>222</v>
      </c>
      <c r="T28" s="19" t="s">
        <v>2699</v>
      </c>
      <c r="U28" s="98" t="s">
        <v>2607</v>
      </c>
      <c r="V28" s="17" t="s">
        <v>55</v>
      </c>
    </row>
    <row r="29" spans="1:22" s="1" customFormat="1" ht="329.25" customHeight="1" x14ac:dyDescent="0.2">
      <c r="A29" s="17">
        <v>2018</v>
      </c>
      <c r="B29" s="18" t="s">
        <v>180</v>
      </c>
      <c r="C29" s="27">
        <v>35</v>
      </c>
      <c r="D29" s="28" t="s">
        <v>223</v>
      </c>
      <c r="E29" s="28" t="s">
        <v>224</v>
      </c>
      <c r="F29" s="20" t="s">
        <v>101</v>
      </c>
      <c r="G29" s="28" t="s">
        <v>225</v>
      </c>
      <c r="H29" s="28" t="s">
        <v>226</v>
      </c>
      <c r="I29" s="18" t="s">
        <v>74</v>
      </c>
      <c r="J29" s="26" t="s">
        <v>217</v>
      </c>
      <c r="K29" s="27">
        <v>1</v>
      </c>
      <c r="L29" s="21">
        <v>43657</v>
      </c>
      <c r="M29" s="21">
        <v>45657</v>
      </c>
      <c r="N29" s="17">
        <v>1</v>
      </c>
      <c r="O29" s="22">
        <f t="shared" si="0"/>
        <v>1</v>
      </c>
      <c r="P29" s="114">
        <f>+AVERAGE(O29:O30)</f>
        <v>1</v>
      </c>
      <c r="Q29" s="114" t="s">
        <v>51</v>
      </c>
      <c r="R29" s="115" t="s">
        <v>52</v>
      </c>
      <c r="S29" s="28" t="s">
        <v>227</v>
      </c>
      <c r="T29" s="19" t="s">
        <v>2700</v>
      </c>
      <c r="U29" s="98" t="s">
        <v>2607</v>
      </c>
      <c r="V29" s="17" t="s">
        <v>55</v>
      </c>
    </row>
    <row r="30" spans="1:22" s="1" customFormat="1" ht="202.5" x14ac:dyDescent="0.2">
      <c r="A30" s="17">
        <v>2018</v>
      </c>
      <c r="B30" s="18" t="s">
        <v>180</v>
      </c>
      <c r="C30" s="27">
        <v>35</v>
      </c>
      <c r="D30" s="28" t="s">
        <v>223</v>
      </c>
      <c r="E30" s="28" t="s">
        <v>224</v>
      </c>
      <c r="F30" s="20" t="s">
        <v>108</v>
      </c>
      <c r="G30" s="28" t="s">
        <v>228</v>
      </c>
      <c r="H30" s="28" t="s">
        <v>229</v>
      </c>
      <c r="I30" s="18" t="s">
        <v>74</v>
      </c>
      <c r="J30" s="26" t="s">
        <v>230</v>
      </c>
      <c r="K30" s="27">
        <v>1</v>
      </c>
      <c r="L30" s="21">
        <v>44166</v>
      </c>
      <c r="M30" s="21">
        <v>45657</v>
      </c>
      <c r="N30" s="17">
        <v>1</v>
      </c>
      <c r="O30" s="22">
        <f t="shared" si="0"/>
        <v>1</v>
      </c>
      <c r="P30" s="114"/>
      <c r="Q30" s="114"/>
      <c r="R30" s="115"/>
      <c r="S30" s="19" t="s">
        <v>231</v>
      </c>
      <c r="T30" s="19" t="s">
        <v>2631</v>
      </c>
      <c r="U30" s="98" t="s">
        <v>2607</v>
      </c>
      <c r="V30" s="17" t="s">
        <v>55</v>
      </c>
    </row>
    <row r="31" spans="1:22" s="1" customFormat="1" ht="409.5" customHeight="1" x14ac:dyDescent="0.2">
      <c r="A31" s="17">
        <v>2018</v>
      </c>
      <c r="B31" s="18" t="s">
        <v>180</v>
      </c>
      <c r="C31" s="27">
        <v>39</v>
      </c>
      <c r="D31" s="28" t="s">
        <v>232</v>
      </c>
      <c r="E31" s="28" t="s">
        <v>233</v>
      </c>
      <c r="F31" s="20" t="s">
        <v>46</v>
      </c>
      <c r="G31" s="28" t="s">
        <v>234</v>
      </c>
      <c r="H31" s="28" t="s">
        <v>235</v>
      </c>
      <c r="I31" s="18" t="s">
        <v>49</v>
      </c>
      <c r="J31" s="26" t="s">
        <v>236</v>
      </c>
      <c r="K31" s="27">
        <v>1</v>
      </c>
      <c r="L31" s="21">
        <v>43678</v>
      </c>
      <c r="M31" s="21">
        <v>43830</v>
      </c>
      <c r="N31" s="17">
        <v>1</v>
      </c>
      <c r="O31" s="22">
        <f t="shared" si="0"/>
        <v>1</v>
      </c>
      <c r="P31" s="114">
        <f>+AVERAGE(O31:O33)</f>
        <v>1</v>
      </c>
      <c r="Q31" s="114" t="s">
        <v>1078</v>
      </c>
      <c r="R31" s="115" t="s">
        <v>52</v>
      </c>
      <c r="S31" s="24" t="s">
        <v>2857</v>
      </c>
      <c r="T31" s="118" t="s">
        <v>2858</v>
      </c>
      <c r="U31" s="98" t="s">
        <v>2497</v>
      </c>
      <c r="V31" s="17" t="s">
        <v>2629</v>
      </c>
    </row>
    <row r="32" spans="1:22" s="1" customFormat="1" ht="120" customHeight="1" x14ac:dyDescent="0.2">
      <c r="A32" s="17">
        <v>2018</v>
      </c>
      <c r="B32" s="18" t="s">
        <v>180</v>
      </c>
      <c r="C32" s="27">
        <v>39</v>
      </c>
      <c r="D32" s="28" t="s">
        <v>232</v>
      </c>
      <c r="E32" s="28" t="s">
        <v>233</v>
      </c>
      <c r="F32" s="20" t="s">
        <v>57</v>
      </c>
      <c r="G32" s="19" t="s">
        <v>237</v>
      </c>
      <c r="H32" s="19" t="s">
        <v>238</v>
      </c>
      <c r="I32" s="18" t="s">
        <v>49</v>
      </c>
      <c r="J32" s="19" t="s">
        <v>239</v>
      </c>
      <c r="K32" s="23">
        <v>1</v>
      </c>
      <c r="L32" s="21">
        <v>44166</v>
      </c>
      <c r="M32" s="21">
        <v>44377</v>
      </c>
      <c r="N32" s="17">
        <v>1</v>
      </c>
      <c r="O32" s="22">
        <f t="shared" si="0"/>
        <v>1</v>
      </c>
      <c r="P32" s="114"/>
      <c r="Q32" s="114"/>
      <c r="R32" s="115"/>
      <c r="S32" s="19" t="s">
        <v>240</v>
      </c>
      <c r="T32" s="120"/>
      <c r="U32" s="98" t="s">
        <v>2497</v>
      </c>
      <c r="V32" s="17" t="s">
        <v>2629</v>
      </c>
    </row>
    <row r="33" spans="1:22" s="1" customFormat="1" ht="191.25" x14ac:dyDescent="0.2">
      <c r="A33" s="17">
        <v>2018</v>
      </c>
      <c r="B33" s="18" t="s">
        <v>180</v>
      </c>
      <c r="C33" s="27">
        <v>39</v>
      </c>
      <c r="D33" s="28" t="s">
        <v>232</v>
      </c>
      <c r="E33" s="28" t="s">
        <v>233</v>
      </c>
      <c r="F33" s="20" t="s">
        <v>63</v>
      </c>
      <c r="G33" s="19" t="s">
        <v>241</v>
      </c>
      <c r="H33" s="19" t="s">
        <v>242</v>
      </c>
      <c r="I33" s="18" t="s">
        <v>49</v>
      </c>
      <c r="J33" s="19" t="s">
        <v>243</v>
      </c>
      <c r="K33" s="23">
        <v>13</v>
      </c>
      <c r="L33" s="21">
        <v>44166</v>
      </c>
      <c r="M33" s="21">
        <v>44469</v>
      </c>
      <c r="N33" s="17">
        <v>13</v>
      </c>
      <c r="O33" s="22">
        <f t="shared" si="0"/>
        <v>1</v>
      </c>
      <c r="P33" s="114"/>
      <c r="Q33" s="114"/>
      <c r="R33" s="115"/>
      <c r="S33" s="19" t="s">
        <v>244</v>
      </c>
      <c r="T33" s="119"/>
      <c r="U33" s="98" t="s">
        <v>2497</v>
      </c>
      <c r="V33" s="17" t="s">
        <v>2629</v>
      </c>
    </row>
    <row r="34" spans="1:22" s="1" customFormat="1" ht="101.25" customHeight="1" x14ac:dyDescent="0.2">
      <c r="A34" s="17">
        <v>2018</v>
      </c>
      <c r="B34" s="18" t="s">
        <v>180</v>
      </c>
      <c r="C34" s="27">
        <v>41</v>
      </c>
      <c r="D34" s="28" t="s">
        <v>2701</v>
      </c>
      <c r="E34" s="28" t="s">
        <v>2702</v>
      </c>
      <c r="F34" s="20" t="s">
        <v>245</v>
      </c>
      <c r="G34" s="28" t="s">
        <v>2703</v>
      </c>
      <c r="H34" s="28" t="s">
        <v>2704</v>
      </c>
      <c r="I34" s="18" t="s">
        <v>246</v>
      </c>
      <c r="J34" s="26" t="s">
        <v>247</v>
      </c>
      <c r="K34" s="27">
        <v>1</v>
      </c>
      <c r="L34" s="21">
        <v>43661</v>
      </c>
      <c r="M34" s="21">
        <v>43738</v>
      </c>
      <c r="N34" s="17">
        <v>1</v>
      </c>
      <c r="O34" s="22">
        <f t="shared" si="0"/>
        <v>1</v>
      </c>
      <c r="P34" s="121">
        <f>AVERAGE(O34:O43)</f>
        <v>0.9</v>
      </c>
      <c r="Q34" s="121" t="s">
        <v>51</v>
      </c>
      <c r="R34" s="124" t="s">
        <v>52</v>
      </c>
      <c r="S34" s="19" t="s">
        <v>248</v>
      </c>
      <c r="T34" s="19" t="s">
        <v>249</v>
      </c>
      <c r="U34" s="98" t="s">
        <v>2602</v>
      </c>
      <c r="V34" s="17" t="s">
        <v>77</v>
      </c>
    </row>
    <row r="35" spans="1:22" s="1" customFormat="1" ht="191.25" customHeight="1" x14ac:dyDescent="0.2">
      <c r="A35" s="17">
        <v>2018</v>
      </c>
      <c r="B35" s="18" t="s">
        <v>180</v>
      </c>
      <c r="C35" s="27">
        <v>41</v>
      </c>
      <c r="D35" s="28" t="s">
        <v>2701</v>
      </c>
      <c r="E35" s="28" t="s">
        <v>2705</v>
      </c>
      <c r="F35" s="20" t="s">
        <v>250</v>
      </c>
      <c r="G35" s="28" t="s">
        <v>2706</v>
      </c>
      <c r="H35" s="28" t="s">
        <v>2707</v>
      </c>
      <c r="I35" s="18" t="s">
        <v>246</v>
      </c>
      <c r="J35" s="26" t="s">
        <v>251</v>
      </c>
      <c r="K35" s="27">
        <v>1</v>
      </c>
      <c r="L35" s="21">
        <v>43678</v>
      </c>
      <c r="M35" s="21">
        <v>44193</v>
      </c>
      <c r="N35" s="17">
        <v>1</v>
      </c>
      <c r="O35" s="22">
        <f t="shared" si="0"/>
        <v>1</v>
      </c>
      <c r="P35" s="122"/>
      <c r="Q35" s="122"/>
      <c r="R35" s="125"/>
      <c r="S35" s="19" t="s">
        <v>252</v>
      </c>
      <c r="T35" s="19" t="s">
        <v>253</v>
      </c>
      <c r="U35" s="98" t="s">
        <v>2602</v>
      </c>
      <c r="V35" s="17" t="s">
        <v>77</v>
      </c>
    </row>
    <row r="36" spans="1:22" s="1" customFormat="1" ht="409.5" customHeight="1" x14ac:dyDescent="0.2">
      <c r="A36" s="17">
        <v>2018</v>
      </c>
      <c r="B36" s="18" t="s">
        <v>180</v>
      </c>
      <c r="C36" s="27">
        <v>41</v>
      </c>
      <c r="D36" s="28" t="s">
        <v>2701</v>
      </c>
      <c r="E36" s="28" t="s">
        <v>254</v>
      </c>
      <c r="F36" s="20" t="s">
        <v>255</v>
      </c>
      <c r="G36" s="28" t="s">
        <v>256</v>
      </c>
      <c r="H36" s="28" t="s">
        <v>257</v>
      </c>
      <c r="I36" s="18" t="s">
        <v>246</v>
      </c>
      <c r="J36" s="26" t="s">
        <v>258</v>
      </c>
      <c r="K36" s="27">
        <v>1</v>
      </c>
      <c r="L36" s="21">
        <v>43770</v>
      </c>
      <c r="M36" s="21">
        <v>44012</v>
      </c>
      <c r="N36" s="17">
        <v>1</v>
      </c>
      <c r="O36" s="22">
        <f t="shared" si="0"/>
        <v>1</v>
      </c>
      <c r="P36" s="122"/>
      <c r="Q36" s="122"/>
      <c r="R36" s="125"/>
      <c r="S36" s="19" t="s">
        <v>259</v>
      </c>
      <c r="T36" s="19" t="s">
        <v>260</v>
      </c>
      <c r="U36" s="98" t="s">
        <v>2602</v>
      </c>
      <c r="V36" s="17" t="s">
        <v>77</v>
      </c>
    </row>
    <row r="37" spans="1:22" s="1" customFormat="1" ht="180" customHeight="1" x14ac:dyDescent="0.2">
      <c r="A37" s="17">
        <v>2018</v>
      </c>
      <c r="B37" s="18" t="s">
        <v>180</v>
      </c>
      <c r="C37" s="27">
        <v>41</v>
      </c>
      <c r="D37" s="28" t="s">
        <v>2701</v>
      </c>
      <c r="E37" s="28" t="s">
        <v>261</v>
      </c>
      <c r="F37" s="20" t="s">
        <v>262</v>
      </c>
      <c r="G37" s="28" t="s">
        <v>263</v>
      </c>
      <c r="H37" s="28" t="s">
        <v>264</v>
      </c>
      <c r="I37" s="18" t="s">
        <v>246</v>
      </c>
      <c r="J37" s="26" t="s">
        <v>60</v>
      </c>
      <c r="K37" s="27">
        <v>1</v>
      </c>
      <c r="L37" s="21">
        <v>43815</v>
      </c>
      <c r="M37" s="21">
        <v>44012</v>
      </c>
      <c r="N37" s="17">
        <v>1</v>
      </c>
      <c r="O37" s="22">
        <f t="shared" si="0"/>
        <v>1</v>
      </c>
      <c r="P37" s="122"/>
      <c r="Q37" s="122"/>
      <c r="R37" s="125"/>
      <c r="S37" s="19" t="s">
        <v>265</v>
      </c>
      <c r="T37" s="19" t="s">
        <v>266</v>
      </c>
      <c r="U37" s="98" t="s">
        <v>2602</v>
      </c>
      <c r="V37" s="17" t="s">
        <v>77</v>
      </c>
    </row>
    <row r="38" spans="1:22" s="1" customFormat="1" ht="409.5" customHeight="1" x14ac:dyDescent="0.2">
      <c r="A38" s="17">
        <v>2018</v>
      </c>
      <c r="B38" s="18" t="s">
        <v>180</v>
      </c>
      <c r="C38" s="27">
        <v>41</v>
      </c>
      <c r="D38" s="28" t="s">
        <v>2701</v>
      </c>
      <c r="E38" s="28" t="s">
        <v>261</v>
      </c>
      <c r="F38" s="20" t="s">
        <v>267</v>
      </c>
      <c r="G38" s="28" t="s">
        <v>268</v>
      </c>
      <c r="H38" s="28" t="s">
        <v>269</v>
      </c>
      <c r="I38" s="18" t="s">
        <v>246</v>
      </c>
      <c r="J38" s="26" t="s">
        <v>65</v>
      </c>
      <c r="K38" s="27">
        <v>1</v>
      </c>
      <c r="L38" s="21">
        <v>43678</v>
      </c>
      <c r="M38" s="21">
        <v>44012</v>
      </c>
      <c r="N38" s="17">
        <v>1</v>
      </c>
      <c r="O38" s="22">
        <f t="shared" si="0"/>
        <v>1</v>
      </c>
      <c r="P38" s="122"/>
      <c r="Q38" s="122"/>
      <c r="R38" s="125"/>
      <c r="S38" s="19" t="s">
        <v>270</v>
      </c>
      <c r="T38" s="19" t="s">
        <v>271</v>
      </c>
      <c r="U38" s="98" t="s">
        <v>2602</v>
      </c>
      <c r="V38" s="17" t="s">
        <v>77</v>
      </c>
    </row>
    <row r="39" spans="1:22" s="1" customFormat="1" ht="409.5" customHeight="1" x14ac:dyDescent="0.2">
      <c r="A39" s="17">
        <v>2018</v>
      </c>
      <c r="B39" s="18" t="s">
        <v>180</v>
      </c>
      <c r="C39" s="27">
        <v>41</v>
      </c>
      <c r="D39" s="28" t="s">
        <v>2701</v>
      </c>
      <c r="E39" s="28" t="s">
        <v>261</v>
      </c>
      <c r="F39" s="20" t="s">
        <v>272</v>
      </c>
      <c r="G39" s="28" t="s">
        <v>268</v>
      </c>
      <c r="H39" s="28" t="s">
        <v>273</v>
      </c>
      <c r="I39" s="18" t="s">
        <v>246</v>
      </c>
      <c r="J39" s="26" t="s">
        <v>274</v>
      </c>
      <c r="K39" s="27">
        <v>3</v>
      </c>
      <c r="L39" s="21">
        <v>43678</v>
      </c>
      <c r="M39" s="21">
        <v>44012</v>
      </c>
      <c r="N39" s="17">
        <v>3</v>
      </c>
      <c r="O39" s="22">
        <f t="shared" si="0"/>
        <v>1</v>
      </c>
      <c r="P39" s="122"/>
      <c r="Q39" s="122"/>
      <c r="R39" s="125"/>
      <c r="S39" s="19" t="s">
        <v>275</v>
      </c>
      <c r="T39" s="19" t="s">
        <v>276</v>
      </c>
      <c r="U39" s="98" t="s">
        <v>2602</v>
      </c>
      <c r="V39" s="17" t="s">
        <v>77</v>
      </c>
    </row>
    <row r="40" spans="1:22" s="75" customFormat="1" ht="409.5" customHeight="1" x14ac:dyDescent="0.2">
      <c r="A40" s="17">
        <v>2018</v>
      </c>
      <c r="B40" s="18" t="s">
        <v>180</v>
      </c>
      <c r="C40" s="27">
        <v>41</v>
      </c>
      <c r="D40" s="28" t="s">
        <v>2701</v>
      </c>
      <c r="E40" s="28" t="s">
        <v>277</v>
      </c>
      <c r="F40" s="20" t="s">
        <v>278</v>
      </c>
      <c r="G40" s="28" t="s">
        <v>279</v>
      </c>
      <c r="H40" s="28" t="s">
        <v>280</v>
      </c>
      <c r="I40" s="18" t="s">
        <v>246</v>
      </c>
      <c r="J40" s="26" t="s">
        <v>281</v>
      </c>
      <c r="K40" s="27">
        <v>1</v>
      </c>
      <c r="L40" s="21">
        <v>43661</v>
      </c>
      <c r="M40" s="21">
        <v>44012</v>
      </c>
      <c r="N40" s="17">
        <v>1</v>
      </c>
      <c r="O40" s="22">
        <f t="shared" si="0"/>
        <v>1</v>
      </c>
      <c r="P40" s="122"/>
      <c r="Q40" s="122"/>
      <c r="R40" s="125"/>
      <c r="S40" s="19" t="s">
        <v>282</v>
      </c>
      <c r="T40" s="19" t="s">
        <v>283</v>
      </c>
      <c r="U40" s="98" t="s">
        <v>2602</v>
      </c>
      <c r="V40" s="17" t="s">
        <v>77</v>
      </c>
    </row>
    <row r="41" spans="1:22" s="75" customFormat="1" ht="247.5" customHeight="1" x14ac:dyDescent="0.2">
      <c r="A41" s="17">
        <v>2018</v>
      </c>
      <c r="B41" s="18" t="s">
        <v>180</v>
      </c>
      <c r="C41" s="27">
        <v>41</v>
      </c>
      <c r="D41" s="28" t="s">
        <v>2701</v>
      </c>
      <c r="E41" s="28" t="s">
        <v>277</v>
      </c>
      <c r="F41" s="20" t="s">
        <v>284</v>
      </c>
      <c r="G41" s="28" t="s">
        <v>279</v>
      </c>
      <c r="H41" s="28" t="s">
        <v>285</v>
      </c>
      <c r="I41" s="18" t="s">
        <v>246</v>
      </c>
      <c r="J41" s="26" t="s">
        <v>286</v>
      </c>
      <c r="K41" s="27">
        <v>1</v>
      </c>
      <c r="L41" s="21">
        <v>43770</v>
      </c>
      <c r="M41" s="21">
        <v>44012</v>
      </c>
      <c r="N41" s="17">
        <v>1</v>
      </c>
      <c r="O41" s="22">
        <f t="shared" si="0"/>
        <v>1</v>
      </c>
      <c r="P41" s="122"/>
      <c r="Q41" s="122"/>
      <c r="R41" s="125"/>
      <c r="S41" s="19" t="s">
        <v>287</v>
      </c>
      <c r="T41" s="19" t="s">
        <v>288</v>
      </c>
      <c r="U41" s="98" t="s">
        <v>2602</v>
      </c>
      <c r="V41" s="17" t="s">
        <v>77</v>
      </c>
    </row>
    <row r="42" spans="1:22" s="75" customFormat="1" ht="112.5" x14ac:dyDescent="0.2">
      <c r="A42" s="17">
        <v>2018</v>
      </c>
      <c r="B42" s="18" t="s">
        <v>180</v>
      </c>
      <c r="C42" s="27">
        <v>41</v>
      </c>
      <c r="D42" s="28" t="s">
        <v>2701</v>
      </c>
      <c r="E42" s="28" t="s">
        <v>277</v>
      </c>
      <c r="F42" s="20" t="s">
        <v>289</v>
      </c>
      <c r="G42" s="28" t="s">
        <v>290</v>
      </c>
      <c r="H42" s="54" t="s">
        <v>291</v>
      </c>
      <c r="I42" s="18" t="s">
        <v>74</v>
      </c>
      <c r="J42" s="54" t="s">
        <v>292</v>
      </c>
      <c r="K42" s="27">
        <v>1</v>
      </c>
      <c r="L42" s="101">
        <v>44378</v>
      </c>
      <c r="M42" s="21">
        <v>45657</v>
      </c>
      <c r="N42" s="17">
        <v>1</v>
      </c>
      <c r="O42" s="22">
        <f t="shared" si="0"/>
        <v>1</v>
      </c>
      <c r="P42" s="122"/>
      <c r="Q42" s="122"/>
      <c r="R42" s="125"/>
      <c r="S42" s="19" t="s">
        <v>2632</v>
      </c>
      <c r="T42" s="19" t="s">
        <v>2708</v>
      </c>
      <c r="U42" s="53" t="s">
        <v>2602</v>
      </c>
      <c r="V42" s="17" t="s">
        <v>77</v>
      </c>
    </row>
    <row r="43" spans="1:22" s="75" customFormat="1" ht="116.25" customHeight="1" x14ac:dyDescent="0.2">
      <c r="A43" s="17">
        <v>2018</v>
      </c>
      <c r="B43" s="18" t="s">
        <v>180</v>
      </c>
      <c r="C43" s="27">
        <v>41</v>
      </c>
      <c r="D43" s="28" t="s">
        <v>2701</v>
      </c>
      <c r="E43" s="28" t="s">
        <v>277</v>
      </c>
      <c r="F43" s="20" t="s">
        <v>293</v>
      </c>
      <c r="G43" s="28" t="s">
        <v>290</v>
      </c>
      <c r="H43" s="54" t="s">
        <v>294</v>
      </c>
      <c r="I43" s="18" t="s">
        <v>74</v>
      </c>
      <c r="J43" s="54" t="s">
        <v>295</v>
      </c>
      <c r="K43" s="27">
        <v>2</v>
      </c>
      <c r="L43" s="101">
        <v>44606</v>
      </c>
      <c r="M43" s="21">
        <v>45657</v>
      </c>
      <c r="N43" s="17">
        <v>0</v>
      </c>
      <c r="O43" s="22">
        <f t="shared" si="0"/>
        <v>0</v>
      </c>
      <c r="P43" s="123"/>
      <c r="Q43" s="123"/>
      <c r="R43" s="126"/>
      <c r="S43" s="19" t="s">
        <v>2634</v>
      </c>
      <c r="T43" s="19" t="s">
        <v>2633</v>
      </c>
      <c r="U43" s="98" t="s">
        <v>2602</v>
      </c>
      <c r="V43" s="17" t="s">
        <v>77</v>
      </c>
    </row>
    <row r="44" spans="1:22" s="1" customFormat="1" ht="225" customHeight="1" x14ac:dyDescent="0.2">
      <c r="A44" s="17">
        <v>2018</v>
      </c>
      <c r="B44" s="18" t="s">
        <v>180</v>
      </c>
      <c r="C44" s="27">
        <v>42</v>
      </c>
      <c r="D44" s="28" t="s">
        <v>296</v>
      </c>
      <c r="E44" s="28" t="s">
        <v>233</v>
      </c>
      <c r="F44" s="20" t="s">
        <v>101</v>
      </c>
      <c r="G44" s="28" t="s">
        <v>297</v>
      </c>
      <c r="H44" s="28" t="s">
        <v>298</v>
      </c>
      <c r="I44" s="18" t="s">
        <v>49</v>
      </c>
      <c r="J44" s="26" t="s">
        <v>299</v>
      </c>
      <c r="K44" s="27">
        <v>1</v>
      </c>
      <c r="L44" s="21">
        <v>43678</v>
      </c>
      <c r="M44" s="21">
        <v>43830</v>
      </c>
      <c r="N44" s="17">
        <v>1</v>
      </c>
      <c r="O44" s="22">
        <f t="shared" si="0"/>
        <v>1</v>
      </c>
      <c r="P44" s="114">
        <f>+AVERAGE(O44:O45)</f>
        <v>1</v>
      </c>
      <c r="Q44" s="114" t="s">
        <v>1078</v>
      </c>
      <c r="R44" s="115" t="s">
        <v>52</v>
      </c>
      <c r="S44" s="19" t="s">
        <v>300</v>
      </c>
      <c r="T44" s="118" t="s">
        <v>2859</v>
      </c>
      <c r="U44" s="98" t="s">
        <v>2497</v>
      </c>
      <c r="V44" s="17" t="s">
        <v>2629</v>
      </c>
    </row>
    <row r="45" spans="1:22" s="1" customFormat="1" ht="409.5" customHeight="1" x14ac:dyDescent="0.2">
      <c r="A45" s="17">
        <v>2018</v>
      </c>
      <c r="B45" s="18" t="s">
        <v>180</v>
      </c>
      <c r="C45" s="27">
        <v>42</v>
      </c>
      <c r="D45" s="28" t="s">
        <v>296</v>
      </c>
      <c r="E45" s="28" t="s">
        <v>301</v>
      </c>
      <c r="F45" s="20" t="s">
        <v>108</v>
      </c>
      <c r="G45" s="28" t="s">
        <v>302</v>
      </c>
      <c r="H45" s="28" t="s">
        <v>303</v>
      </c>
      <c r="I45" s="18" t="s">
        <v>49</v>
      </c>
      <c r="J45" s="26" t="s">
        <v>304</v>
      </c>
      <c r="K45" s="27">
        <v>24</v>
      </c>
      <c r="L45" s="21">
        <v>43983</v>
      </c>
      <c r="M45" s="21">
        <v>44561</v>
      </c>
      <c r="N45" s="17">
        <v>24</v>
      </c>
      <c r="O45" s="22">
        <f t="shared" si="0"/>
        <v>1</v>
      </c>
      <c r="P45" s="114"/>
      <c r="Q45" s="114"/>
      <c r="R45" s="115"/>
      <c r="S45" s="19" t="s">
        <v>2860</v>
      </c>
      <c r="T45" s="119"/>
      <c r="U45" s="98" t="s">
        <v>2497</v>
      </c>
      <c r="V45" s="17" t="s">
        <v>2629</v>
      </c>
    </row>
    <row r="46" spans="1:22" s="1" customFormat="1" ht="292.5" customHeight="1" x14ac:dyDescent="0.2">
      <c r="A46" s="17">
        <v>2018</v>
      </c>
      <c r="B46" s="18" t="s">
        <v>180</v>
      </c>
      <c r="C46" s="27">
        <v>43</v>
      </c>
      <c r="D46" s="28" t="s">
        <v>305</v>
      </c>
      <c r="E46" s="28" t="s">
        <v>306</v>
      </c>
      <c r="F46" s="20" t="s">
        <v>46</v>
      </c>
      <c r="G46" s="28" t="s">
        <v>307</v>
      </c>
      <c r="H46" s="28" t="s">
        <v>308</v>
      </c>
      <c r="I46" s="18" t="s">
        <v>49</v>
      </c>
      <c r="J46" s="26" t="s">
        <v>309</v>
      </c>
      <c r="K46" s="27">
        <v>2</v>
      </c>
      <c r="L46" s="21">
        <v>43678</v>
      </c>
      <c r="M46" s="21">
        <v>43830</v>
      </c>
      <c r="N46" s="17">
        <v>2</v>
      </c>
      <c r="O46" s="22">
        <f t="shared" si="0"/>
        <v>1</v>
      </c>
      <c r="P46" s="114">
        <f>+AVERAGE(O46:O48)</f>
        <v>1</v>
      </c>
      <c r="Q46" s="114" t="s">
        <v>51</v>
      </c>
      <c r="R46" s="115" t="s">
        <v>52</v>
      </c>
      <c r="S46" s="19" t="s">
        <v>53</v>
      </c>
      <c r="T46" s="19" t="s">
        <v>310</v>
      </c>
      <c r="U46" s="98" t="s">
        <v>2607</v>
      </c>
      <c r="V46" s="17" t="s">
        <v>55</v>
      </c>
    </row>
    <row r="47" spans="1:22" s="1" customFormat="1" ht="258.75" x14ac:dyDescent="0.2">
      <c r="A47" s="17">
        <v>2018</v>
      </c>
      <c r="B47" s="18" t="s">
        <v>180</v>
      </c>
      <c r="C47" s="27">
        <v>43</v>
      </c>
      <c r="D47" s="28" t="s">
        <v>305</v>
      </c>
      <c r="E47" s="28" t="s">
        <v>56</v>
      </c>
      <c r="F47" s="20" t="s">
        <v>57</v>
      </c>
      <c r="G47" s="28" t="s">
        <v>58</v>
      </c>
      <c r="H47" s="28" t="s">
        <v>64</v>
      </c>
      <c r="I47" s="18" t="s">
        <v>49</v>
      </c>
      <c r="J47" s="26" t="s">
        <v>65</v>
      </c>
      <c r="K47" s="27">
        <v>8</v>
      </c>
      <c r="L47" s="21">
        <v>43983</v>
      </c>
      <c r="M47" s="21">
        <v>44196</v>
      </c>
      <c r="N47" s="17">
        <v>8</v>
      </c>
      <c r="O47" s="22">
        <f t="shared" si="0"/>
        <v>1</v>
      </c>
      <c r="P47" s="114"/>
      <c r="Q47" s="114"/>
      <c r="R47" s="115"/>
      <c r="S47" s="19" t="s">
        <v>66</v>
      </c>
      <c r="T47" s="19" t="s">
        <v>67</v>
      </c>
      <c r="U47" s="98" t="s">
        <v>2607</v>
      </c>
      <c r="V47" s="17" t="s">
        <v>55</v>
      </c>
    </row>
    <row r="48" spans="1:22" s="1" customFormat="1" ht="371.25" customHeight="1" x14ac:dyDescent="0.2">
      <c r="A48" s="17">
        <v>2018</v>
      </c>
      <c r="B48" s="18" t="s">
        <v>180</v>
      </c>
      <c r="C48" s="27">
        <v>43</v>
      </c>
      <c r="D48" s="28" t="s">
        <v>305</v>
      </c>
      <c r="E48" s="28" t="s">
        <v>56</v>
      </c>
      <c r="F48" s="20" t="s">
        <v>63</v>
      </c>
      <c r="G48" s="28" t="s">
        <v>58</v>
      </c>
      <c r="H48" s="28" t="s">
        <v>59</v>
      </c>
      <c r="I48" s="18" t="s">
        <v>49</v>
      </c>
      <c r="J48" s="26" t="s">
        <v>60</v>
      </c>
      <c r="K48" s="27">
        <v>4</v>
      </c>
      <c r="L48" s="21">
        <v>44105</v>
      </c>
      <c r="M48" s="21">
        <v>44561</v>
      </c>
      <c r="N48" s="17">
        <v>4</v>
      </c>
      <c r="O48" s="22">
        <f t="shared" si="0"/>
        <v>1</v>
      </c>
      <c r="P48" s="114"/>
      <c r="Q48" s="114"/>
      <c r="R48" s="115"/>
      <c r="S48" s="19" t="s">
        <v>61</v>
      </c>
      <c r="T48" s="19" t="s">
        <v>2861</v>
      </c>
      <c r="U48" s="98" t="s">
        <v>2607</v>
      </c>
      <c r="V48" s="17" t="s">
        <v>55</v>
      </c>
    </row>
    <row r="49" spans="1:22" s="1" customFormat="1" ht="303.75" customHeight="1" x14ac:dyDescent="0.2">
      <c r="A49" s="17">
        <v>2018</v>
      </c>
      <c r="B49" s="18" t="s">
        <v>180</v>
      </c>
      <c r="C49" s="27">
        <v>44</v>
      </c>
      <c r="D49" s="28" t="s">
        <v>311</v>
      </c>
      <c r="E49" s="28" t="s">
        <v>312</v>
      </c>
      <c r="F49" s="20" t="s">
        <v>46</v>
      </c>
      <c r="G49" s="28" t="s">
        <v>313</v>
      </c>
      <c r="H49" s="28" t="s">
        <v>314</v>
      </c>
      <c r="I49" s="18" t="s">
        <v>49</v>
      </c>
      <c r="J49" s="26" t="s">
        <v>315</v>
      </c>
      <c r="K49" s="27">
        <v>2</v>
      </c>
      <c r="L49" s="21">
        <v>43678</v>
      </c>
      <c r="M49" s="21">
        <v>43830</v>
      </c>
      <c r="N49" s="17">
        <v>2</v>
      </c>
      <c r="O49" s="22">
        <f>+N49/K49</f>
        <v>1</v>
      </c>
      <c r="P49" s="114">
        <f>+AVERAGE(O49:O51)</f>
        <v>1</v>
      </c>
      <c r="Q49" s="114" t="s">
        <v>51</v>
      </c>
      <c r="R49" s="115" t="s">
        <v>52</v>
      </c>
      <c r="S49" s="19" t="s">
        <v>53</v>
      </c>
      <c r="T49" s="19" t="s">
        <v>310</v>
      </c>
      <c r="U49" s="98" t="s">
        <v>2607</v>
      </c>
      <c r="V49" s="17" t="s">
        <v>55</v>
      </c>
    </row>
    <row r="50" spans="1:22" s="1" customFormat="1" ht="258.75" x14ac:dyDescent="0.2">
      <c r="A50" s="17">
        <v>2018</v>
      </c>
      <c r="B50" s="18" t="s">
        <v>180</v>
      </c>
      <c r="C50" s="27">
        <v>44</v>
      </c>
      <c r="D50" s="28" t="s">
        <v>311</v>
      </c>
      <c r="E50" s="28" t="s">
        <v>56</v>
      </c>
      <c r="F50" s="20" t="s">
        <v>57</v>
      </c>
      <c r="G50" s="28" t="s">
        <v>58</v>
      </c>
      <c r="H50" s="28" t="s">
        <v>64</v>
      </c>
      <c r="I50" s="18" t="s">
        <v>49</v>
      </c>
      <c r="J50" s="26" t="s">
        <v>65</v>
      </c>
      <c r="K50" s="27">
        <v>8</v>
      </c>
      <c r="L50" s="21">
        <v>43983</v>
      </c>
      <c r="M50" s="21">
        <v>44196</v>
      </c>
      <c r="N50" s="17">
        <v>8</v>
      </c>
      <c r="O50" s="22">
        <f>+N50/K50</f>
        <v>1</v>
      </c>
      <c r="P50" s="114"/>
      <c r="Q50" s="114"/>
      <c r="R50" s="115"/>
      <c r="S50" s="19" t="s">
        <v>66</v>
      </c>
      <c r="T50" s="19" t="s">
        <v>67</v>
      </c>
      <c r="U50" s="98" t="s">
        <v>2607</v>
      </c>
      <c r="V50" s="17" t="s">
        <v>55</v>
      </c>
    </row>
    <row r="51" spans="1:22" s="1" customFormat="1" ht="371.25" customHeight="1" x14ac:dyDescent="0.2">
      <c r="A51" s="17">
        <v>2018</v>
      </c>
      <c r="B51" s="18" t="s">
        <v>180</v>
      </c>
      <c r="C51" s="27">
        <v>44</v>
      </c>
      <c r="D51" s="28" t="s">
        <v>311</v>
      </c>
      <c r="E51" s="28" t="s">
        <v>56</v>
      </c>
      <c r="F51" s="20" t="s">
        <v>63</v>
      </c>
      <c r="G51" s="28" t="s">
        <v>58</v>
      </c>
      <c r="H51" s="28" t="s">
        <v>59</v>
      </c>
      <c r="I51" s="18" t="s">
        <v>49</v>
      </c>
      <c r="J51" s="26" t="s">
        <v>60</v>
      </c>
      <c r="K51" s="27">
        <v>4</v>
      </c>
      <c r="L51" s="21">
        <v>44105</v>
      </c>
      <c r="M51" s="21">
        <v>44561</v>
      </c>
      <c r="N51" s="17">
        <v>4</v>
      </c>
      <c r="O51" s="22">
        <f>+N51/K51</f>
        <v>1</v>
      </c>
      <c r="P51" s="114"/>
      <c r="Q51" s="114"/>
      <c r="R51" s="115"/>
      <c r="S51" s="19" t="s">
        <v>61</v>
      </c>
      <c r="T51" s="19" t="s">
        <v>2861</v>
      </c>
      <c r="U51" s="98" t="s">
        <v>2607</v>
      </c>
      <c r="V51" s="17" t="s">
        <v>55</v>
      </c>
    </row>
    <row r="52" spans="1:22" s="1" customFormat="1" ht="146.25" customHeight="1" x14ac:dyDescent="0.2">
      <c r="A52" s="17" t="s">
        <v>10</v>
      </c>
      <c r="B52" s="18" t="s">
        <v>316</v>
      </c>
      <c r="C52" s="27" t="s">
        <v>343</v>
      </c>
      <c r="D52" s="28" t="s">
        <v>344</v>
      </c>
      <c r="E52" s="28" t="s">
        <v>345</v>
      </c>
      <c r="F52" s="20" t="s">
        <v>346</v>
      </c>
      <c r="G52" s="28" t="s">
        <v>347</v>
      </c>
      <c r="H52" s="28" t="s">
        <v>348</v>
      </c>
      <c r="I52" s="18" t="s">
        <v>74</v>
      </c>
      <c r="J52" s="18" t="s">
        <v>349</v>
      </c>
      <c r="K52" s="26">
        <v>1</v>
      </c>
      <c r="L52" s="21">
        <v>43697</v>
      </c>
      <c r="M52" s="21">
        <v>44042</v>
      </c>
      <c r="N52" s="17">
        <v>1</v>
      </c>
      <c r="O52" s="22">
        <f t="shared" si="0"/>
        <v>1</v>
      </c>
      <c r="P52" s="114">
        <f>AVERAGE(O52:O56)</f>
        <v>0.8</v>
      </c>
      <c r="Q52" s="114" t="s">
        <v>51</v>
      </c>
      <c r="R52" s="115" t="s">
        <v>52</v>
      </c>
      <c r="S52" s="28" t="s">
        <v>350</v>
      </c>
      <c r="T52" s="19" t="s">
        <v>351</v>
      </c>
      <c r="U52" s="98" t="s">
        <v>2602</v>
      </c>
      <c r="V52" s="17" t="s">
        <v>77</v>
      </c>
    </row>
    <row r="53" spans="1:22" s="1" customFormat="1" ht="225" customHeight="1" x14ac:dyDescent="0.2">
      <c r="A53" s="17" t="s">
        <v>10</v>
      </c>
      <c r="B53" s="18" t="s">
        <v>316</v>
      </c>
      <c r="C53" s="27" t="s">
        <v>343</v>
      </c>
      <c r="D53" s="28" t="s">
        <v>344</v>
      </c>
      <c r="E53" s="28" t="s">
        <v>345</v>
      </c>
      <c r="F53" s="20" t="s">
        <v>352</v>
      </c>
      <c r="G53" s="28" t="s">
        <v>347</v>
      </c>
      <c r="H53" s="28" t="s">
        <v>353</v>
      </c>
      <c r="I53" s="18" t="s">
        <v>74</v>
      </c>
      <c r="J53" s="18" t="s">
        <v>354</v>
      </c>
      <c r="K53" s="26">
        <v>1</v>
      </c>
      <c r="L53" s="21">
        <v>43769</v>
      </c>
      <c r="M53" s="21">
        <v>44286</v>
      </c>
      <c r="N53" s="17">
        <v>1</v>
      </c>
      <c r="O53" s="22">
        <f t="shared" si="0"/>
        <v>1</v>
      </c>
      <c r="P53" s="114"/>
      <c r="Q53" s="114"/>
      <c r="R53" s="115"/>
      <c r="S53" s="28" t="s">
        <v>355</v>
      </c>
      <c r="T53" s="19" t="s">
        <v>356</v>
      </c>
      <c r="U53" s="98" t="s">
        <v>2602</v>
      </c>
      <c r="V53" s="17" t="s">
        <v>77</v>
      </c>
    </row>
    <row r="54" spans="1:22" s="1" customFormat="1" ht="157.5" customHeight="1" x14ac:dyDescent="0.2">
      <c r="A54" s="17" t="s">
        <v>10</v>
      </c>
      <c r="B54" s="18" t="s">
        <v>316</v>
      </c>
      <c r="C54" s="27" t="s">
        <v>343</v>
      </c>
      <c r="D54" s="28" t="s">
        <v>344</v>
      </c>
      <c r="E54" s="28" t="s">
        <v>345</v>
      </c>
      <c r="F54" s="20" t="s">
        <v>357</v>
      </c>
      <c r="G54" s="28" t="s">
        <v>358</v>
      </c>
      <c r="H54" s="28" t="s">
        <v>359</v>
      </c>
      <c r="I54" s="18" t="s">
        <v>74</v>
      </c>
      <c r="J54" s="18" t="s">
        <v>360</v>
      </c>
      <c r="K54" s="26">
        <v>1</v>
      </c>
      <c r="L54" s="21">
        <v>43769</v>
      </c>
      <c r="M54" s="21">
        <v>43830</v>
      </c>
      <c r="N54" s="17">
        <v>1</v>
      </c>
      <c r="O54" s="22">
        <f>+N54/K54</f>
        <v>1</v>
      </c>
      <c r="P54" s="114"/>
      <c r="Q54" s="114"/>
      <c r="R54" s="115"/>
      <c r="S54" s="28" t="s">
        <v>361</v>
      </c>
      <c r="T54" s="19" t="s">
        <v>362</v>
      </c>
      <c r="U54" s="98" t="s">
        <v>2602</v>
      </c>
      <c r="V54" s="17" t="s">
        <v>77</v>
      </c>
    </row>
    <row r="55" spans="1:22" s="1" customFormat="1" ht="101.25" customHeight="1" x14ac:dyDescent="0.2">
      <c r="A55" s="17" t="s">
        <v>10</v>
      </c>
      <c r="B55" s="18" t="s">
        <v>316</v>
      </c>
      <c r="C55" s="27" t="s">
        <v>343</v>
      </c>
      <c r="D55" s="28" t="s">
        <v>344</v>
      </c>
      <c r="E55" s="28" t="s">
        <v>345</v>
      </c>
      <c r="F55" s="20" t="s">
        <v>363</v>
      </c>
      <c r="G55" s="28" t="s">
        <v>358</v>
      </c>
      <c r="H55" s="28" t="s">
        <v>364</v>
      </c>
      <c r="I55" s="18" t="s">
        <v>74</v>
      </c>
      <c r="J55" s="18" t="s">
        <v>365</v>
      </c>
      <c r="K55" s="26">
        <v>1</v>
      </c>
      <c r="L55" s="21">
        <v>43769</v>
      </c>
      <c r="M55" s="21">
        <v>43830</v>
      </c>
      <c r="N55" s="17">
        <v>1</v>
      </c>
      <c r="O55" s="22">
        <f>+N55/K55</f>
        <v>1</v>
      </c>
      <c r="P55" s="114"/>
      <c r="Q55" s="114"/>
      <c r="R55" s="115"/>
      <c r="S55" s="28" t="s">
        <v>366</v>
      </c>
      <c r="T55" s="19" t="s">
        <v>367</v>
      </c>
      <c r="U55" s="98" t="s">
        <v>2602</v>
      </c>
      <c r="V55" s="17" t="s">
        <v>77</v>
      </c>
    </row>
    <row r="56" spans="1:22" s="1" customFormat="1" ht="326.25" customHeight="1" x14ac:dyDescent="0.2">
      <c r="A56" s="17" t="s">
        <v>10</v>
      </c>
      <c r="B56" s="18" t="s">
        <v>316</v>
      </c>
      <c r="C56" s="27" t="s">
        <v>343</v>
      </c>
      <c r="D56" s="28" t="s">
        <v>344</v>
      </c>
      <c r="E56" s="28" t="s">
        <v>345</v>
      </c>
      <c r="F56" s="20" t="s">
        <v>368</v>
      </c>
      <c r="G56" s="28" t="s">
        <v>178</v>
      </c>
      <c r="H56" s="28" t="s">
        <v>179</v>
      </c>
      <c r="I56" s="18" t="s">
        <v>74</v>
      </c>
      <c r="J56" s="18" t="s">
        <v>81</v>
      </c>
      <c r="K56" s="26">
        <v>1</v>
      </c>
      <c r="L56" s="21">
        <v>44197</v>
      </c>
      <c r="M56" s="21">
        <v>45657</v>
      </c>
      <c r="N56" s="17">
        <v>0</v>
      </c>
      <c r="O56" s="22">
        <f t="shared" ref="O56:O119" si="1">+N56/K56</f>
        <v>0</v>
      </c>
      <c r="P56" s="114"/>
      <c r="Q56" s="114"/>
      <c r="R56" s="115"/>
      <c r="S56" s="19" t="s">
        <v>2709</v>
      </c>
      <c r="T56" s="19" t="s">
        <v>2695</v>
      </c>
      <c r="U56" s="98" t="s">
        <v>2602</v>
      </c>
      <c r="V56" s="17" t="s">
        <v>77</v>
      </c>
    </row>
    <row r="57" spans="1:22" s="1" customFormat="1" ht="191.25" customHeight="1" x14ac:dyDescent="0.2">
      <c r="A57" s="17" t="s">
        <v>10</v>
      </c>
      <c r="B57" s="18" t="s">
        <v>316</v>
      </c>
      <c r="C57" s="27" t="s">
        <v>369</v>
      </c>
      <c r="D57" s="28" t="s">
        <v>370</v>
      </c>
      <c r="E57" s="28" t="s">
        <v>371</v>
      </c>
      <c r="F57" s="20" t="s">
        <v>101</v>
      </c>
      <c r="G57" s="28" t="s">
        <v>372</v>
      </c>
      <c r="H57" s="28" t="s">
        <v>373</v>
      </c>
      <c r="I57" s="18" t="s">
        <v>49</v>
      </c>
      <c r="J57" s="18" t="s">
        <v>374</v>
      </c>
      <c r="K57" s="26">
        <v>1</v>
      </c>
      <c r="L57" s="21">
        <v>43739</v>
      </c>
      <c r="M57" s="21">
        <v>44012</v>
      </c>
      <c r="N57" s="17">
        <v>1</v>
      </c>
      <c r="O57" s="22">
        <f t="shared" si="1"/>
        <v>1</v>
      </c>
      <c r="P57" s="114">
        <f>AVERAGE(O57:O58)</f>
        <v>1</v>
      </c>
      <c r="Q57" s="114" t="s">
        <v>1078</v>
      </c>
      <c r="R57" s="115" t="s">
        <v>52</v>
      </c>
      <c r="S57" s="19" t="s">
        <v>2862</v>
      </c>
      <c r="T57" s="116" t="s">
        <v>2863</v>
      </c>
      <c r="U57" s="98" t="s">
        <v>2497</v>
      </c>
      <c r="V57" s="17" t="s">
        <v>2629</v>
      </c>
    </row>
    <row r="58" spans="1:22" s="1" customFormat="1" ht="191.25" customHeight="1" x14ac:dyDescent="0.2">
      <c r="A58" s="17" t="s">
        <v>10</v>
      </c>
      <c r="B58" s="18" t="s">
        <v>316</v>
      </c>
      <c r="C58" s="27" t="s">
        <v>369</v>
      </c>
      <c r="D58" s="28" t="s">
        <v>370</v>
      </c>
      <c r="E58" s="28" t="s">
        <v>371</v>
      </c>
      <c r="F58" s="20" t="s">
        <v>108</v>
      </c>
      <c r="G58" s="28" t="s">
        <v>375</v>
      </c>
      <c r="H58" s="28" t="s">
        <v>376</v>
      </c>
      <c r="I58" s="18" t="s">
        <v>49</v>
      </c>
      <c r="J58" s="18" t="s">
        <v>377</v>
      </c>
      <c r="K58" s="26">
        <v>1</v>
      </c>
      <c r="L58" s="21">
        <v>43739</v>
      </c>
      <c r="M58" s="21">
        <v>44012</v>
      </c>
      <c r="N58" s="17">
        <v>1</v>
      </c>
      <c r="O58" s="22">
        <f t="shared" si="1"/>
        <v>1</v>
      </c>
      <c r="P58" s="114"/>
      <c r="Q58" s="114"/>
      <c r="R58" s="115"/>
      <c r="S58" s="19" t="s">
        <v>378</v>
      </c>
      <c r="T58" s="117"/>
      <c r="U58" s="98" t="s">
        <v>2497</v>
      </c>
      <c r="V58" s="17" t="s">
        <v>2629</v>
      </c>
    </row>
    <row r="59" spans="1:22" s="1" customFormat="1" ht="292.5" customHeight="1" x14ac:dyDescent="0.2">
      <c r="A59" s="17" t="s">
        <v>10</v>
      </c>
      <c r="B59" s="18" t="s">
        <v>316</v>
      </c>
      <c r="C59" s="27" t="s">
        <v>379</v>
      </c>
      <c r="D59" s="28" t="s">
        <v>380</v>
      </c>
      <c r="E59" s="28" t="s">
        <v>381</v>
      </c>
      <c r="F59" s="20" t="s">
        <v>382</v>
      </c>
      <c r="G59" s="28" t="s">
        <v>383</v>
      </c>
      <c r="H59" s="28" t="s">
        <v>383</v>
      </c>
      <c r="I59" s="18" t="s">
        <v>49</v>
      </c>
      <c r="J59" s="18" t="s">
        <v>75</v>
      </c>
      <c r="K59" s="26">
        <v>1</v>
      </c>
      <c r="L59" s="21">
        <v>43709</v>
      </c>
      <c r="M59" s="21">
        <v>44104</v>
      </c>
      <c r="N59" s="17">
        <v>1</v>
      </c>
      <c r="O59" s="22">
        <f t="shared" si="1"/>
        <v>1</v>
      </c>
      <c r="P59" s="25">
        <f>+O59</f>
        <v>1</v>
      </c>
      <c r="Q59" s="25" t="s">
        <v>51</v>
      </c>
      <c r="R59" s="67" t="s">
        <v>52</v>
      </c>
      <c r="S59" s="19" t="s">
        <v>384</v>
      </c>
      <c r="T59" s="19" t="s">
        <v>2864</v>
      </c>
      <c r="U59" s="98" t="s">
        <v>2603</v>
      </c>
      <c r="V59" s="17" t="s">
        <v>89</v>
      </c>
    </row>
    <row r="60" spans="1:22" s="75" customFormat="1" ht="393.75" customHeight="1" x14ac:dyDescent="0.2">
      <c r="A60" s="18" t="s">
        <v>385</v>
      </c>
      <c r="B60" s="18" t="s">
        <v>386</v>
      </c>
      <c r="C60" s="27">
        <v>1</v>
      </c>
      <c r="D60" s="28" t="s">
        <v>387</v>
      </c>
      <c r="E60" s="28" t="s">
        <v>388</v>
      </c>
      <c r="F60" s="20" t="s">
        <v>46</v>
      </c>
      <c r="G60" s="28" t="s">
        <v>389</v>
      </c>
      <c r="H60" s="28" t="s">
        <v>390</v>
      </c>
      <c r="I60" s="18" t="s">
        <v>74</v>
      </c>
      <c r="J60" s="18" t="s">
        <v>391</v>
      </c>
      <c r="K60" s="26">
        <v>1</v>
      </c>
      <c r="L60" s="21">
        <v>43876</v>
      </c>
      <c r="M60" s="21">
        <v>45626</v>
      </c>
      <c r="N60" s="17">
        <v>1</v>
      </c>
      <c r="O60" s="22">
        <f t="shared" si="1"/>
        <v>1</v>
      </c>
      <c r="P60" s="114">
        <f>+AVERAGE(O60:O62)</f>
        <v>0.66666666666666663</v>
      </c>
      <c r="Q60" s="127" t="s">
        <v>51</v>
      </c>
      <c r="R60" s="128" t="s">
        <v>52</v>
      </c>
      <c r="S60" s="28" t="s">
        <v>392</v>
      </c>
      <c r="T60" s="19" t="s">
        <v>2710</v>
      </c>
      <c r="U60" s="98" t="s">
        <v>2602</v>
      </c>
      <c r="V60" s="17" t="s">
        <v>77</v>
      </c>
    </row>
    <row r="61" spans="1:22" s="75" customFormat="1" ht="337.5" customHeight="1" x14ac:dyDescent="0.2">
      <c r="A61" s="18" t="s">
        <v>385</v>
      </c>
      <c r="B61" s="18" t="s">
        <v>386</v>
      </c>
      <c r="C61" s="27">
        <v>1</v>
      </c>
      <c r="D61" s="28" t="s">
        <v>387</v>
      </c>
      <c r="E61" s="28" t="s">
        <v>393</v>
      </c>
      <c r="F61" s="20" t="s">
        <v>57</v>
      </c>
      <c r="G61" s="28" t="s">
        <v>394</v>
      </c>
      <c r="H61" s="28" t="s">
        <v>395</v>
      </c>
      <c r="I61" s="18" t="s">
        <v>74</v>
      </c>
      <c r="J61" s="18" t="s">
        <v>396</v>
      </c>
      <c r="K61" s="26">
        <v>1</v>
      </c>
      <c r="L61" s="21">
        <v>43876</v>
      </c>
      <c r="M61" s="21">
        <v>45657</v>
      </c>
      <c r="N61" s="17">
        <v>0</v>
      </c>
      <c r="O61" s="22">
        <f t="shared" si="1"/>
        <v>0</v>
      </c>
      <c r="P61" s="127"/>
      <c r="Q61" s="127"/>
      <c r="R61" s="128"/>
      <c r="S61" s="19" t="s">
        <v>2711</v>
      </c>
      <c r="T61" s="19" t="s">
        <v>2695</v>
      </c>
      <c r="U61" s="98" t="s">
        <v>2602</v>
      </c>
      <c r="V61" s="17" t="s">
        <v>77</v>
      </c>
    </row>
    <row r="62" spans="1:22" s="75" customFormat="1" ht="315" customHeight="1" x14ac:dyDescent="0.2">
      <c r="A62" s="18" t="s">
        <v>385</v>
      </c>
      <c r="B62" s="18" t="s">
        <v>386</v>
      </c>
      <c r="C62" s="27">
        <v>1</v>
      </c>
      <c r="D62" s="28" t="s">
        <v>387</v>
      </c>
      <c r="E62" s="28" t="s">
        <v>397</v>
      </c>
      <c r="F62" s="20" t="s">
        <v>63</v>
      </c>
      <c r="G62" s="28" t="s">
        <v>398</v>
      </c>
      <c r="H62" s="28" t="s">
        <v>399</v>
      </c>
      <c r="I62" s="18" t="s">
        <v>74</v>
      </c>
      <c r="J62" s="18" t="s">
        <v>400</v>
      </c>
      <c r="K62" s="26">
        <v>4</v>
      </c>
      <c r="L62" s="21">
        <v>43876</v>
      </c>
      <c r="M62" s="21">
        <v>44196</v>
      </c>
      <c r="N62" s="17">
        <v>4</v>
      </c>
      <c r="O62" s="22">
        <f t="shared" si="1"/>
        <v>1</v>
      </c>
      <c r="P62" s="127"/>
      <c r="Q62" s="127"/>
      <c r="R62" s="128"/>
      <c r="S62" s="19" t="s">
        <v>401</v>
      </c>
      <c r="T62" s="19" t="s">
        <v>2635</v>
      </c>
      <c r="U62" s="98" t="s">
        <v>2602</v>
      </c>
      <c r="V62" s="17" t="s">
        <v>77</v>
      </c>
    </row>
    <row r="63" spans="1:22" s="1" customFormat="1" ht="337.5" customHeight="1" x14ac:dyDescent="0.2">
      <c r="A63" s="18" t="s">
        <v>385</v>
      </c>
      <c r="B63" s="18" t="s">
        <v>386</v>
      </c>
      <c r="C63" s="27">
        <v>2</v>
      </c>
      <c r="D63" s="28" t="s">
        <v>403</v>
      </c>
      <c r="E63" s="28" t="s">
        <v>404</v>
      </c>
      <c r="F63" s="20" t="s">
        <v>46</v>
      </c>
      <c r="G63" s="28" t="s">
        <v>405</v>
      </c>
      <c r="H63" s="28" t="s">
        <v>406</v>
      </c>
      <c r="I63" s="18" t="s">
        <v>74</v>
      </c>
      <c r="J63" s="18" t="s">
        <v>391</v>
      </c>
      <c r="K63" s="26">
        <v>1</v>
      </c>
      <c r="L63" s="21">
        <v>43876</v>
      </c>
      <c r="M63" s="21">
        <v>45626</v>
      </c>
      <c r="N63" s="17">
        <v>0</v>
      </c>
      <c r="O63" s="22">
        <f t="shared" si="1"/>
        <v>0</v>
      </c>
      <c r="P63" s="114">
        <f>+AVERAGE(O63:O65)</f>
        <v>0.66666666666666663</v>
      </c>
      <c r="Q63" s="127" t="s">
        <v>1078</v>
      </c>
      <c r="R63" s="128" t="s">
        <v>52</v>
      </c>
      <c r="S63" s="28" t="s">
        <v>2637</v>
      </c>
      <c r="T63" s="19" t="s">
        <v>2712</v>
      </c>
      <c r="U63" s="98" t="s">
        <v>2497</v>
      </c>
      <c r="V63" s="17" t="s">
        <v>2629</v>
      </c>
    </row>
    <row r="64" spans="1:22" s="1" customFormat="1" ht="269.25" customHeight="1" x14ac:dyDescent="0.2">
      <c r="A64" s="18" t="s">
        <v>385</v>
      </c>
      <c r="B64" s="18" t="s">
        <v>386</v>
      </c>
      <c r="C64" s="27">
        <v>2</v>
      </c>
      <c r="D64" s="28" t="s">
        <v>403</v>
      </c>
      <c r="E64" s="28" t="s">
        <v>393</v>
      </c>
      <c r="F64" s="20" t="s">
        <v>57</v>
      </c>
      <c r="G64" s="28" t="s">
        <v>394</v>
      </c>
      <c r="H64" s="28" t="s">
        <v>407</v>
      </c>
      <c r="I64" s="18" t="s">
        <v>74</v>
      </c>
      <c r="J64" s="18" t="s">
        <v>396</v>
      </c>
      <c r="K64" s="26">
        <v>1</v>
      </c>
      <c r="L64" s="21">
        <v>43876</v>
      </c>
      <c r="M64" s="21">
        <v>45260</v>
      </c>
      <c r="N64" s="17">
        <v>1</v>
      </c>
      <c r="O64" s="22">
        <f t="shared" si="1"/>
        <v>1</v>
      </c>
      <c r="P64" s="127"/>
      <c r="Q64" s="127"/>
      <c r="R64" s="128"/>
      <c r="S64" s="19" t="s">
        <v>2636</v>
      </c>
      <c r="T64" s="19" t="s">
        <v>2639</v>
      </c>
      <c r="U64" s="98" t="s">
        <v>2497</v>
      </c>
      <c r="V64" s="17" t="s">
        <v>2629</v>
      </c>
    </row>
    <row r="65" spans="1:22" s="1" customFormat="1" ht="315" customHeight="1" x14ac:dyDescent="0.2">
      <c r="A65" s="18" t="s">
        <v>385</v>
      </c>
      <c r="B65" s="18" t="s">
        <v>386</v>
      </c>
      <c r="C65" s="27">
        <v>2</v>
      </c>
      <c r="D65" s="28" t="s">
        <v>403</v>
      </c>
      <c r="E65" s="28" t="s">
        <v>397</v>
      </c>
      <c r="F65" s="20" t="s">
        <v>63</v>
      </c>
      <c r="G65" s="28" t="s">
        <v>398</v>
      </c>
      <c r="H65" s="28" t="s">
        <v>408</v>
      </c>
      <c r="I65" s="18" t="s">
        <v>74</v>
      </c>
      <c r="J65" s="18" t="s">
        <v>400</v>
      </c>
      <c r="K65" s="26">
        <v>4</v>
      </c>
      <c r="L65" s="21">
        <v>43876</v>
      </c>
      <c r="M65" s="21">
        <v>44196</v>
      </c>
      <c r="N65" s="17">
        <v>4</v>
      </c>
      <c r="O65" s="22">
        <f t="shared" si="1"/>
        <v>1</v>
      </c>
      <c r="P65" s="127"/>
      <c r="Q65" s="127"/>
      <c r="R65" s="128"/>
      <c r="S65" s="19" t="s">
        <v>401</v>
      </c>
      <c r="T65" s="19" t="s">
        <v>2640</v>
      </c>
      <c r="U65" s="98" t="s">
        <v>2497</v>
      </c>
      <c r="V65" s="17" t="s">
        <v>2629</v>
      </c>
    </row>
    <row r="66" spans="1:22" s="75" customFormat="1" ht="371.25" customHeight="1" x14ac:dyDescent="0.2">
      <c r="A66" s="18" t="s">
        <v>385</v>
      </c>
      <c r="B66" s="18" t="s">
        <v>386</v>
      </c>
      <c r="C66" s="27">
        <v>3</v>
      </c>
      <c r="D66" s="28" t="s">
        <v>409</v>
      </c>
      <c r="E66" s="28" t="s">
        <v>410</v>
      </c>
      <c r="F66" s="20" t="s">
        <v>46</v>
      </c>
      <c r="G66" s="28" t="s">
        <v>411</v>
      </c>
      <c r="H66" s="28" t="s">
        <v>412</v>
      </c>
      <c r="I66" s="18" t="s">
        <v>74</v>
      </c>
      <c r="J66" s="18" t="s">
        <v>391</v>
      </c>
      <c r="K66" s="26">
        <v>1</v>
      </c>
      <c r="L66" s="21">
        <v>43876</v>
      </c>
      <c r="M66" s="21">
        <v>45626</v>
      </c>
      <c r="N66" s="17">
        <v>1</v>
      </c>
      <c r="O66" s="22">
        <f t="shared" si="1"/>
        <v>1</v>
      </c>
      <c r="P66" s="114">
        <f>+AVERAGE(O66:O68)</f>
        <v>0.66666666666666663</v>
      </c>
      <c r="Q66" s="127" t="s">
        <v>51</v>
      </c>
      <c r="R66" s="128" t="s">
        <v>52</v>
      </c>
      <c r="S66" s="28" t="s">
        <v>413</v>
      </c>
      <c r="T66" s="19" t="s">
        <v>2713</v>
      </c>
      <c r="U66" s="98" t="s">
        <v>2602</v>
      </c>
      <c r="V66" s="17" t="s">
        <v>77</v>
      </c>
    </row>
    <row r="67" spans="1:22" s="75" customFormat="1" ht="337.5" customHeight="1" x14ac:dyDescent="0.2">
      <c r="A67" s="18" t="s">
        <v>385</v>
      </c>
      <c r="B67" s="18" t="s">
        <v>386</v>
      </c>
      <c r="C67" s="27">
        <v>3</v>
      </c>
      <c r="D67" s="28" t="s">
        <v>409</v>
      </c>
      <c r="E67" s="28" t="s">
        <v>393</v>
      </c>
      <c r="F67" s="20" t="s">
        <v>57</v>
      </c>
      <c r="G67" s="28" t="s">
        <v>394</v>
      </c>
      <c r="H67" s="28" t="s">
        <v>414</v>
      </c>
      <c r="I67" s="18" t="s">
        <v>74</v>
      </c>
      <c r="J67" s="18" t="s">
        <v>396</v>
      </c>
      <c r="K67" s="26">
        <v>1</v>
      </c>
      <c r="L67" s="21">
        <v>43876</v>
      </c>
      <c r="M67" s="21">
        <v>45657</v>
      </c>
      <c r="N67" s="17">
        <v>0</v>
      </c>
      <c r="O67" s="22">
        <f t="shared" si="1"/>
        <v>0</v>
      </c>
      <c r="P67" s="127"/>
      <c r="Q67" s="127"/>
      <c r="R67" s="128"/>
      <c r="S67" s="19" t="s">
        <v>2641</v>
      </c>
      <c r="T67" s="19" t="s">
        <v>2714</v>
      </c>
      <c r="U67" s="98" t="s">
        <v>2602</v>
      </c>
      <c r="V67" s="17" t="s">
        <v>77</v>
      </c>
    </row>
    <row r="68" spans="1:22" s="75" customFormat="1" ht="315" customHeight="1" x14ac:dyDescent="0.2">
      <c r="A68" s="18" t="s">
        <v>385</v>
      </c>
      <c r="B68" s="18" t="s">
        <v>386</v>
      </c>
      <c r="C68" s="27">
        <v>3</v>
      </c>
      <c r="D68" s="28" t="s">
        <v>409</v>
      </c>
      <c r="E68" s="28" t="s">
        <v>397</v>
      </c>
      <c r="F68" s="20" t="s">
        <v>63</v>
      </c>
      <c r="G68" s="28" t="s">
        <v>398</v>
      </c>
      <c r="H68" s="28" t="s">
        <v>415</v>
      </c>
      <c r="I68" s="18" t="s">
        <v>74</v>
      </c>
      <c r="J68" s="18" t="s">
        <v>416</v>
      </c>
      <c r="K68" s="26">
        <v>4</v>
      </c>
      <c r="L68" s="21">
        <v>43876</v>
      </c>
      <c r="M68" s="21">
        <v>44196</v>
      </c>
      <c r="N68" s="17">
        <v>4</v>
      </c>
      <c r="O68" s="22">
        <f t="shared" si="1"/>
        <v>1</v>
      </c>
      <c r="P68" s="127"/>
      <c r="Q68" s="127"/>
      <c r="R68" s="128"/>
      <c r="S68" s="19" t="s">
        <v>401</v>
      </c>
      <c r="T68" s="19" t="s">
        <v>402</v>
      </c>
      <c r="U68" s="98" t="s">
        <v>2602</v>
      </c>
      <c r="V68" s="17" t="s">
        <v>77</v>
      </c>
    </row>
    <row r="69" spans="1:22" s="1" customFormat="1" ht="371.25" customHeight="1" x14ac:dyDescent="0.2">
      <c r="A69" s="18" t="s">
        <v>385</v>
      </c>
      <c r="B69" s="18" t="s">
        <v>386</v>
      </c>
      <c r="C69" s="27">
        <v>5</v>
      </c>
      <c r="D69" s="28" t="s">
        <v>417</v>
      </c>
      <c r="E69" s="28" t="s">
        <v>418</v>
      </c>
      <c r="F69" s="20" t="s">
        <v>382</v>
      </c>
      <c r="G69" s="28" t="s">
        <v>419</v>
      </c>
      <c r="H69" s="28" t="s">
        <v>420</v>
      </c>
      <c r="I69" s="18" t="s">
        <v>74</v>
      </c>
      <c r="J69" s="18" t="s">
        <v>391</v>
      </c>
      <c r="K69" s="26">
        <v>1</v>
      </c>
      <c r="L69" s="21">
        <v>43876</v>
      </c>
      <c r="M69" s="21">
        <v>45626</v>
      </c>
      <c r="N69" s="17">
        <v>1</v>
      </c>
      <c r="O69" s="22">
        <f t="shared" si="1"/>
        <v>1</v>
      </c>
      <c r="P69" s="25">
        <f>+O69</f>
        <v>1</v>
      </c>
      <c r="Q69" s="25" t="s">
        <v>51</v>
      </c>
      <c r="R69" s="67" t="s">
        <v>52</v>
      </c>
      <c r="S69" s="28" t="s">
        <v>413</v>
      </c>
      <c r="T69" s="19" t="s">
        <v>2715</v>
      </c>
      <c r="U69" s="98" t="s">
        <v>2603</v>
      </c>
      <c r="V69" s="17" t="s">
        <v>89</v>
      </c>
    </row>
    <row r="70" spans="1:22" s="75" customFormat="1" ht="405" customHeight="1" x14ac:dyDescent="0.2">
      <c r="A70" s="18" t="s">
        <v>385</v>
      </c>
      <c r="B70" s="18" t="s">
        <v>386</v>
      </c>
      <c r="C70" s="27">
        <v>7</v>
      </c>
      <c r="D70" s="28" t="s">
        <v>421</v>
      </c>
      <c r="E70" s="28" t="s">
        <v>422</v>
      </c>
      <c r="F70" s="20" t="s">
        <v>101</v>
      </c>
      <c r="G70" s="28" t="s">
        <v>423</v>
      </c>
      <c r="H70" s="28" t="s">
        <v>424</v>
      </c>
      <c r="I70" s="18" t="s">
        <v>74</v>
      </c>
      <c r="J70" s="18" t="s">
        <v>391</v>
      </c>
      <c r="K70" s="26">
        <v>3</v>
      </c>
      <c r="L70" s="21">
        <v>43876</v>
      </c>
      <c r="M70" s="21">
        <v>45626</v>
      </c>
      <c r="N70" s="17">
        <v>2</v>
      </c>
      <c r="O70" s="22">
        <f t="shared" si="1"/>
        <v>0.66666666666666663</v>
      </c>
      <c r="P70" s="112">
        <f>AVERAGE(O70:O71)</f>
        <v>0.83333333333333326</v>
      </c>
      <c r="Q70" s="112" t="s">
        <v>51</v>
      </c>
      <c r="R70" s="113" t="s">
        <v>52</v>
      </c>
      <c r="S70" s="28" t="s">
        <v>425</v>
      </c>
      <c r="T70" s="19" t="s">
        <v>2716</v>
      </c>
      <c r="U70" s="98" t="s">
        <v>2602</v>
      </c>
      <c r="V70" s="17" t="s">
        <v>77</v>
      </c>
    </row>
    <row r="71" spans="1:22" s="75" customFormat="1" ht="168.75" x14ac:dyDescent="0.2">
      <c r="A71" s="18" t="s">
        <v>385</v>
      </c>
      <c r="B71" s="18" t="s">
        <v>386</v>
      </c>
      <c r="C71" s="27">
        <v>7</v>
      </c>
      <c r="D71" s="28" t="s">
        <v>421</v>
      </c>
      <c r="E71" s="28" t="s">
        <v>422</v>
      </c>
      <c r="F71" s="20" t="s">
        <v>108</v>
      </c>
      <c r="G71" s="28" t="s">
        <v>426</v>
      </c>
      <c r="H71" s="28" t="s">
        <v>427</v>
      </c>
      <c r="I71" s="18" t="s">
        <v>74</v>
      </c>
      <c r="J71" s="18" t="s">
        <v>428</v>
      </c>
      <c r="K71" s="26">
        <v>3</v>
      </c>
      <c r="L71" s="21">
        <v>44377</v>
      </c>
      <c r="M71" s="21">
        <v>44742</v>
      </c>
      <c r="N71" s="17">
        <v>3</v>
      </c>
      <c r="O71" s="22">
        <f t="shared" si="1"/>
        <v>1</v>
      </c>
      <c r="P71" s="112"/>
      <c r="Q71" s="112"/>
      <c r="R71" s="113"/>
      <c r="S71" s="19" t="s">
        <v>429</v>
      </c>
      <c r="T71" s="19" t="s">
        <v>2642</v>
      </c>
      <c r="U71" s="53" t="s">
        <v>2602</v>
      </c>
      <c r="V71" s="17" t="s">
        <v>77</v>
      </c>
    </row>
    <row r="72" spans="1:22" s="75" customFormat="1" ht="326.25" customHeight="1" x14ac:dyDescent="0.2">
      <c r="A72" s="18" t="s">
        <v>385</v>
      </c>
      <c r="B72" s="18" t="s">
        <v>386</v>
      </c>
      <c r="C72" s="27">
        <v>8</v>
      </c>
      <c r="D72" s="28" t="s">
        <v>430</v>
      </c>
      <c r="E72" s="28" t="s">
        <v>431</v>
      </c>
      <c r="F72" s="20" t="s">
        <v>101</v>
      </c>
      <c r="G72" s="28" t="s">
        <v>432</v>
      </c>
      <c r="H72" s="28" t="s">
        <v>433</v>
      </c>
      <c r="I72" s="18" t="s">
        <v>74</v>
      </c>
      <c r="J72" s="18" t="s">
        <v>434</v>
      </c>
      <c r="K72" s="26">
        <v>3</v>
      </c>
      <c r="L72" s="21">
        <v>43876</v>
      </c>
      <c r="M72" s="21">
        <v>45657</v>
      </c>
      <c r="N72" s="17">
        <v>1</v>
      </c>
      <c r="O72" s="22">
        <f t="shared" si="1"/>
        <v>0.33333333333333331</v>
      </c>
      <c r="P72" s="112">
        <f>AVERAGE(O72:O73)</f>
        <v>0.16666666666666666</v>
      </c>
      <c r="Q72" s="112" t="s">
        <v>51</v>
      </c>
      <c r="R72" s="113" t="s">
        <v>52</v>
      </c>
      <c r="S72" s="19" t="s">
        <v>2643</v>
      </c>
      <c r="T72" s="19" t="s">
        <v>2717</v>
      </c>
      <c r="U72" s="98" t="s">
        <v>2602</v>
      </c>
      <c r="V72" s="17" t="s">
        <v>77</v>
      </c>
    </row>
    <row r="73" spans="1:22" s="75" customFormat="1" ht="405" customHeight="1" x14ac:dyDescent="0.2">
      <c r="A73" s="18" t="s">
        <v>385</v>
      </c>
      <c r="B73" s="18" t="s">
        <v>386</v>
      </c>
      <c r="C73" s="27">
        <v>8</v>
      </c>
      <c r="D73" s="28" t="s">
        <v>430</v>
      </c>
      <c r="E73" s="28" t="s">
        <v>435</v>
      </c>
      <c r="F73" s="20" t="s">
        <v>108</v>
      </c>
      <c r="G73" s="28" t="s">
        <v>423</v>
      </c>
      <c r="H73" s="28" t="s">
        <v>436</v>
      </c>
      <c r="I73" s="18" t="s">
        <v>74</v>
      </c>
      <c r="J73" s="18" t="s">
        <v>391</v>
      </c>
      <c r="K73" s="26">
        <v>3</v>
      </c>
      <c r="L73" s="21">
        <v>43876</v>
      </c>
      <c r="M73" s="21">
        <v>45626</v>
      </c>
      <c r="N73" s="17">
        <v>0</v>
      </c>
      <c r="O73" s="22">
        <f t="shared" si="1"/>
        <v>0</v>
      </c>
      <c r="P73" s="112"/>
      <c r="Q73" s="112"/>
      <c r="R73" s="113"/>
      <c r="S73" s="28" t="s">
        <v>425</v>
      </c>
      <c r="T73" s="19" t="s">
        <v>2718</v>
      </c>
      <c r="U73" s="98" t="s">
        <v>2602</v>
      </c>
      <c r="V73" s="17" t="s">
        <v>77</v>
      </c>
    </row>
    <row r="74" spans="1:22" s="1" customFormat="1" ht="326.25" customHeight="1" x14ac:dyDescent="0.2">
      <c r="A74" s="18" t="s">
        <v>385</v>
      </c>
      <c r="B74" s="18" t="s">
        <v>386</v>
      </c>
      <c r="C74" s="27">
        <v>9</v>
      </c>
      <c r="D74" s="28" t="s">
        <v>437</v>
      </c>
      <c r="E74" s="28" t="s">
        <v>438</v>
      </c>
      <c r="F74" s="20" t="s">
        <v>382</v>
      </c>
      <c r="G74" s="28" t="s">
        <v>439</v>
      </c>
      <c r="H74" s="28" t="s">
        <v>440</v>
      </c>
      <c r="I74" s="18" t="s">
        <v>74</v>
      </c>
      <c r="J74" s="18" t="s">
        <v>434</v>
      </c>
      <c r="K74" s="26">
        <v>3</v>
      </c>
      <c r="L74" s="21">
        <v>43876</v>
      </c>
      <c r="M74" s="21">
        <v>45657</v>
      </c>
      <c r="N74" s="17">
        <v>1</v>
      </c>
      <c r="O74" s="22">
        <f t="shared" si="1"/>
        <v>0.33333333333333331</v>
      </c>
      <c r="P74" s="25">
        <f>+O74</f>
        <v>0.33333333333333331</v>
      </c>
      <c r="Q74" s="25" t="s">
        <v>51</v>
      </c>
      <c r="R74" s="67" t="s">
        <v>52</v>
      </c>
      <c r="S74" s="19" t="s">
        <v>2643</v>
      </c>
      <c r="T74" s="19" t="s">
        <v>2717</v>
      </c>
      <c r="U74" s="98" t="s">
        <v>2602</v>
      </c>
      <c r="V74" s="17" t="s">
        <v>77</v>
      </c>
    </row>
    <row r="75" spans="1:22" s="1" customFormat="1" ht="164.25" customHeight="1" x14ac:dyDescent="0.2">
      <c r="A75" s="18">
        <v>2019</v>
      </c>
      <c r="B75" s="18" t="s">
        <v>441</v>
      </c>
      <c r="C75" s="27">
        <v>2</v>
      </c>
      <c r="D75" s="28" t="s">
        <v>442</v>
      </c>
      <c r="E75" s="28" t="s">
        <v>443</v>
      </c>
      <c r="F75" s="20" t="s">
        <v>346</v>
      </c>
      <c r="G75" s="54" t="s">
        <v>444</v>
      </c>
      <c r="H75" s="54" t="s">
        <v>445</v>
      </c>
      <c r="I75" s="18" t="s">
        <v>74</v>
      </c>
      <c r="J75" s="55" t="s">
        <v>446</v>
      </c>
      <c r="K75" s="27">
        <v>1</v>
      </c>
      <c r="L75" s="21">
        <v>44044</v>
      </c>
      <c r="M75" s="21">
        <v>44408</v>
      </c>
      <c r="N75" s="17">
        <v>1</v>
      </c>
      <c r="O75" s="22">
        <f t="shared" si="1"/>
        <v>1</v>
      </c>
      <c r="P75" s="129">
        <f>+AVERAGE(O75:O79)</f>
        <v>1</v>
      </c>
      <c r="Q75" s="130" t="s">
        <v>1078</v>
      </c>
      <c r="R75" s="131" t="s">
        <v>52</v>
      </c>
      <c r="S75" s="19" t="s">
        <v>2644</v>
      </c>
      <c r="T75" s="19" t="s">
        <v>2719</v>
      </c>
      <c r="U75" s="98" t="s">
        <v>2497</v>
      </c>
      <c r="V75" s="17" t="s">
        <v>2629</v>
      </c>
    </row>
    <row r="76" spans="1:22" s="1" customFormat="1" ht="409.5" customHeight="1" x14ac:dyDescent="0.2">
      <c r="A76" s="18">
        <v>2019</v>
      </c>
      <c r="B76" s="18" t="s">
        <v>441</v>
      </c>
      <c r="C76" s="27">
        <v>2</v>
      </c>
      <c r="D76" s="28" t="s">
        <v>447</v>
      </c>
      <c r="E76" s="28" t="s">
        <v>448</v>
      </c>
      <c r="F76" s="20" t="s">
        <v>352</v>
      </c>
      <c r="G76" s="54" t="s">
        <v>449</v>
      </c>
      <c r="H76" s="54" t="s">
        <v>450</v>
      </c>
      <c r="I76" s="18" t="s">
        <v>74</v>
      </c>
      <c r="J76" s="55" t="s">
        <v>451</v>
      </c>
      <c r="K76" s="27">
        <v>12</v>
      </c>
      <c r="L76" s="21">
        <v>44044</v>
      </c>
      <c r="M76" s="21">
        <v>44408</v>
      </c>
      <c r="N76" s="17">
        <v>12</v>
      </c>
      <c r="O76" s="22">
        <f t="shared" si="1"/>
        <v>1</v>
      </c>
      <c r="P76" s="130"/>
      <c r="Q76" s="130"/>
      <c r="R76" s="131"/>
      <c r="S76" s="19" t="s">
        <v>2646</v>
      </c>
      <c r="T76" s="19" t="s">
        <v>2720</v>
      </c>
      <c r="U76" s="98" t="s">
        <v>2497</v>
      </c>
      <c r="V76" s="17" t="s">
        <v>2629</v>
      </c>
    </row>
    <row r="77" spans="1:22" s="1" customFormat="1" ht="157.5" customHeight="1" x14ac:dyDescent="0.2">
      <c r="A77" s="18">
        <v>2019</v>
      </c>
      <c r="B77" s="18" t="s">
        <v>441</v>
      </c>
      <c r="C77" s="27">
        <v>2</v>
      </c>
      <c r="D77" s="28" t="s">
        <v>453</v>
      </c>
      <c r="E77" s="28" t="s">
        <v>454</v>
      </c>
      <c r="F77" s="20" t="s">
        <v>357</v>
      </c>
      <c r="G77" s="54" t="s">
        <v>455</v>
      </c>
      <c r="H77" s="54" t="s">
        <v>456</v>
      </c>
      <c r="I77" s="18" t="s">
        <v>74</v>
      </c>
      <c r="J77" s="55" t="s">
        <v>457</v>
      </c>
      <c r="K77" s="27">
        <v>3</v>
      </c>
      <c r="L77" s="21">
        <v>44044</v>
      </c>
      <c r="M77" s="21">
        <v>44408</v>
      </c>
      <c r="N77" s="17">
        <v>3</v>
      </c>
      <c r="O77" s="22">
        <f t="shared" si="1"/>
        <v>1</v>
      </c>
      <c r="P77" s="130"/>
      <c r="Q77" s="130"/>
      <c r="R77" s="131"/>
      <c r="S77" s="19" t="s">
        <v>458</v>
      </c>
      <c r="T77" s="19" t="s">
        <v>459</v>
      </c>
      <c r="U77" s="98" t="s">
        <v>2497</v>
      </c>
      <c r="V77" s="17" t="s">
        <v>2629</v>
      </c>
    </row>
    <row r="78" spans="1:22" s="1" customFormat="1" ht="112.5" x14ac:dyDescent="0.2">
      <c r="A78" s="18">
        <v>2019</v>
      </c>
      <c r="B78" s="18" t="s">
        <v>441</v>
      </c>
      <c r="C78" s="27">
        <v>2</v>
      </c>
      <c r="D78" s="28" t="s">
        <v>460</v>
      </c>
      <c r="E78" s="28" t="s">
        <v>461</v>
      </c>
      <c r="F78" s="20" t="s">
        <v>363</v>
      </c>
      <c r="G78" s="54" t="s">
        <v>462</v>
      </c>
      <c r="H78" s="54" t="s">
        <v>463</v>
      </c>
      <c r="I78" s="18" t="s">
        <v>74</v>
      </c>
      <c r="J78" s="55" t="s">
        <v>464</v>
      </c>
      <c r="K78" s="27">
        <v>3</v>
      </c>
      <c r="L78" s="21">
        <v>44044</v>
      </c>
      <c r="M78" s="21">
        <v>44576</v>
      </c>
      <c r="N78" s="17">
        <v>3</v>
      </c>
      <c r="O78" s="22">
        <f t="shared" si="1"/>
        <v>1</v>
      </c>
      <c r="P78" s="130"/>
      <c r="Q78" s="130"/>
      <c r="R78" s="131"/>
      <c r="S78" s="19" t="s">
        <v>465</v>
      </c>
      <c r="T78" s="19" t="s">
        <v>466</v>
      </c>
      <c r="U78" s="98" t="s">
        <v>2497</v>
      </c>
      <c r="V78" s="17" t="s">
        <v>2629</v>
      </c>
    </row>
    <row r="79" spans="1:22" s="1" customFormat="1" ht="189" customHeight="1" x14ac:dyDescent="0.2">
      <c r="A79" s="18">
        <v>2019</v>
      </c>
      <c r="B79" s="18" t="s">
        <v>441</v>
      </c>
      <c r="C79" s="27">
        <v>2</v>
      </c>
      <c r="D79" s="28" t="s">
        <v>467</v>
      </c>
      <c r="E79" s="28" t="s">
        <v>468</v>
      </c>
      <c r="F79" s="20" t="s">
        <v>368</v>
      </c>
      <c r="G79" s="54" t="s">
        <v>469</v>
      </c>
      <c r="H79" s="54" t="s">
        <v>470</v>
      </c>
      <c r="I79" s="18" t="s">
        <v>74</v>
      </c>
      <c r="J79" s="55" t="s">
        <v>471</v>
      </c>
      <c r="K79" s="27">
        <v>1</v>
      </c>
      <c r="L79" s="21">
        <v>44044</v>
      </c>
      <c r="M79" s="21">
        <v>44803</v>
      </c>
      <c r="N79" s="17">
        <v>1</v>
      </c>
      <c r="O79" s="22">
        <f t="shared" si="1"/>
        <v>1</v>
      </c>
      <c r="P79" s="130"/>
      <c r="Q79" s="130"/>
      <c r="R79" s="131"/>
      <c r="S79" s="19" t="s">
        <v>472</v>
      </c>
      <c r="T79" s="19" t="s">
        <v>2721</v>
      </c>
      <c r="U79" s="98" t="s">
        <v>2497</v>
      </c>
      <c r="V79" s="17" t="s">
        <v>2629</v>
      </c>
    </row>
    <row r="80" spans="1:22" s="1" customFormat="1" ht="78.75" customHeight="1" x14ac:dyDescent="0.2">
      <c r="A80" s="18">
        <v>2019</v>
      </c>
      <c r="B80" s="18" t="s">
        <v>441</v>
      </c>
      <c r="C80" s="27">
        <v>7</v>
      </c>
      <c r="D80" s="28" t="s">
        <v>473</v>
      </c>
      <c r="E80" s="28" t="s">
        <v>474</v>
      </c>
      <c r="F80" s="20" t="s">
        <v>382</v>
      </c>
      <c r="G80" s="28" t="s">
        <v>475</v>
      </c>
      <c r="H80" s="28" t="s">
        <v>476</v>
      </c>
      <c r="I80" s="18" t="s">
        <v>74</v>
      </c>
      <c r="J80" s="28" t="s">
        <v>2722</v>
      </c>
      <c r="K80" s="27">
        <v>1</v>
      </c>
      <c r="L80" s="21">
        <v>45108</v>
      </c>
      <c r="M80" s="21">
        <v>45657</v>
      </c>
      <c r="N80" s="17">
        <v>0</v>
      </c>
      <c r="O80" s="22">
        <f t="shared" si="1"/>
        <v>0</v>
      </c>
      <c r="P80" s="25">
        <f>+O80</f>
        <v>0</v>
      </c>
      <c r="Q80" s="25" t="s">
        <v>51</v>
      </c>
      <c r="R80" s="67" t="s">
        <v>52</v>
      </c>
      <c r="S80" s="19" t="s">
        <v>477</v>
      </c>
      <c r="T80" s="19" t="s">
        <v>477</v>
      </c>
      <c r="U80" s="53" t="s">
        <v>2602</v>
      </c>
      <c r="V80" s="17" t="s">
        <v>77</v>
      </c>
    </row>
    <row r="81" spans="1:22" s="75" customFormat="1" ht="101.25" customHeight="1" x14ac:dyDescent="0.2">
      <c r="A81" s="18">
        <v>2019</v>
      </c>
      <c r="B81" s="18" t="s">
        <v>441</v>
      </c>
      <c r="C81" s="27">
        <v>10</v>
      </c>
      <c r="D81" s="28" t="s">
        <v>478</v>
      </c>
      <c r="E81" s="28" t="s">
        <v>479</v>
      </c>
      <c r="F81" s="20" t="s">
        <v>46</v>
      </c>
      <c r="G81" s="54" t="s">
        <v>480</v>
      </c>
      <c r="H81" s="54" t="s">
        <v>481</v>
      </c>
      <c r="I81" s="18" t="s">
        <v>74</v>
      </c>
      <c r="J81" s="55" t="s">
        <v>482</v>
      </c>
      <c r="K81" s="27">
        <v>1</v>
      </c>
      <c r="L81" s="21">
        <v>44044</v>
      </c>
      <c r="M81" s="21">
        <v>44166</v>
      </c>
      <c r="N81" s="17">
        <v>1</v>
      </c>
      <c r="O81" s="22">
        <f t="shared" si="1"/>
        <v>1</v>
      </c>
      <c r="P81" s="114">
        <f>+AVERAGE(O81:O83)</f>
        <v>0.66666666666666663</v>
      </c>
      <c r="Q81" s="127" t="s">
        <v>51</v>
      </c>
      <c r="R81" s="128" t="s">
        <v>52</v>
      </c>
      <c r="S81" s="19" t="s">
        <v>483</v>
      </c>
      <c r="T81" s="19" t="s">
        <v>484</v>
      </c>
      <c r="U81" s="98" t="s">
        <v>2604</v>
      </c>
      <c r="V81" s="17" t="s">
        <v>55</v>
      </c>
    </row>
    <row r="82" spans="1:22" s="1" customFormat="1" ht="247.5" customHeight="1" x14ac:dyDescent="0.2">
      <c r="A82" s="18">
        <v>2019</v>
      </c>
      <c r="B82" s="18" t="s">
        <v>441</v>
      </c>
      <c r="C82" s="27">
        <v>10</v>
      </c>
      <c r="D82" s="28" t="s">
        <v>478</v>
      </c>
      <c r="E82" s="28" t="s">
        <v>486</v>
      </c>
      <c r="F82" s="20" t="s">
        <v>57</v>
      </c>
      <c r="G82" s="54" t="s">
        <v>487</v>
      </c>
      <c r="H82" s="54" t="s">
        <v>488</v>
      </c>
      <c r="I82" s="18" t="s">
        <v>74</v>
      </c>
      <c r="J82" s="55" t="s">
        <v>489</v>
      </c>
      <c r="K82" s="27">
        <v>4</v>
      </c>
      <c r="L82" s="21">
        <v>44044</v>
      </c>
      <c r="M82" s="21">
        <v>44377</v>
      </c>
      <c r="N82" s="17">
        <v>4</v>
      </c>
      <c r="O82" s="22">
        <f t="shared" si="1"/>
        <v>1</v>
      </c>
      <c r="P82" s="127"/>
      <c r="Q82" s="127"/>
      <c r="R82" s="128"/>
      <c r="S82" s="19" t="s">
        <v>490</v>
      </c>
      <c r="T82" s="19" t="s">
        <v>491</v>
      </c>
      <c r="U82" s="98" t="s">
        <v>2604</v>
      </c>
      <c r="V82" s="17" t="s">
        <v>55</v>
      </c>
    </row>
    <row r="83" spans="1:22" s="1" customFormat="1" ht="118.5" customHeight="1" x14ac:dyDescent="0.2">
      <c r="A83" s="18">
        <v>2019</v>
      </c>
      <c r="B83" s="18" t="s">
        <v>441</v>
      </c>
      <c r="C83" s="27">
        <v>10</v>
      </c>
      <c r="D83" s="28" t="s">
        <v>478</v>
      </c>
      <c r="E83" s="28" t="s">
        <v>492</v>
      </c>
      <c r="F83" s="20" t="s">
        <v>63</v>
      </c>
      <c r="G83" s="54" t="s">
        <v>2499</v>
      </c>
      <c r="H83" s="54" t="s">
        <v>493</v>
      </c>
      <c r="I83" s="18" t="s">
        <v>74</v>
      </c>
      <c r="J83" s="28" t="s">
        <v>494</v>
      </c>
      <c r="K83" s="27">
        <v>4</v>
      </c>
      <c r="L83" s="21">
        <v>44378</v>
      </c>
      <c r="M83" s="21">
        <v>45657</v>
      </c>
      <c r="N83" s="17">
        <v>0</v>
      </c>
      <c r="O83" s="22">
        <f t="shared" si="1"/>
        <v>0</v>
      </c>
      <c r="P83" s="127"/>
      <c r="Q83" s="127"/>
      <c r="R83" s="128"/>
      <c r="S83" s="19" t="s">
        <v>495</v>
      </c>
      <c r="T83" s="19" t="s">
        <v>2601</v>
      </c>
      <c r="U83" s="98" t="s">
        <v>2604</v>
      </c>
      <c r="V83" s="17" t="s">
        <v>55</v>
      </c>
    </row>
    <row r="84" spans="1:22" s="1" customFormat="1" ht="202.5" customHeight="1" x14ac:dyDescent="0.2">
      <c r="A84" s="18">
        <v>2019</v>
      </c>
      <c r="B84" s="18" t="s">
        <v>441</v>
      </c>
      <c r="C84" s="27">
        <v>11</v>
      </c>
      <c r="D84" s="28" t="s">
        <v>496</v>
      </c>
      <c r="E84" s="28" t="s">
        <v>497</v>
      </c>
      <c r="F84" s="20" t="s">
        <v>101</v>
      </c>
      <c r="G84" s="54" t="s">
        <v>498</v>
      </c>
      <c r="H84" s="54" t="s">
        <v>499</v>
      </c>
      <c r="I84" s="18" t="s">
        <v>49</v>
      </c>
      <c r="J84" s="55" t="s">
        <v>482</v>
      </c>
      <c r="K84" s="27">
        <v>2</v>
      </c>
      <c r="L84" s="21">
        <v>44044</v>
      </c>
      <c r="M84" s="21">
        <v>44180</v>
      </c>
      <c r="N84" s="17">
        <v>2</v>
      </c>
      <c r="O84" s="22">
        <f t="shared" si="1"/>
        <v>1</v>
      </c>
      <c r="P84" s="114">
        <f>+AVERAGE(O84:O85)</f>
        <v>1</v>
      </c>
      <c r="Q84" s="127" t="s">
        <v>51</v>
      </c>
      <c r="R84" s="128" t="s">
        <v>210</v>
      </c>
      <c r="S84" s="19" t="s">
        <v>500</v>
      </c>
      <c r="T84" s="19" t="s">
        <v>501</v>
      </c>
      <c r="U84" s="98" t="s">
        <v>2607</v>
      </c>
      <c r="V84" s="17" t="s">
        <v>55</v>
      </c>
    </row>
    <row r="85" spans="1:22" s="1" customFormat="1" ht="409.5" customHeight="1" x14ac:dyDescent="0.2">
      <c r="A85" s="18">
        <v>2019</v>
      </c>
      <c r="B85" s="18" t="s">
        <v>441</v>
      </c>
      <c r="C85" s="27">
        <v>11</v>
      </c>
      <c r="D85" s="28" t="s">
        <v>502</v>
      </c>
      <c r="E85" s="28" t="s">
        <v>497</v>
      </c>
      <c r="F85" s="20" t="s">
        <v>108</v>
      </c>
      <c r="G85" s="54" t="s">
        <v>498</v>
      </c>
      <c r="H85" s="54" t="s">
        <v>503</v>
      </c>
      <c r="I85" s="18" t="s">
        <v>49</v>
      </c>
      <c r="J85" s="55" t="s">
        <v>504</v>
      </c>
      <c r="K85" s="27">
        <v>1</v>
      </c>
      <c r="L85" s="21">
        <v>44044</v>
      </c>
      <c r="M85" s="21">
        <v>44180</v>
      </c>
      <c r="N85" s="17">
        <v>1</v>
      </c>
      <c r="O85" s="22">
        <f t="shared" si="1"/>
        <v>1</v>
      </c>
      <c r="P85" s="127"/>
      <c r="Q85" s="127"/>
      <c r="R85" s="128"/>
      <c r="S85" s="19" t="s">
        <v>505</v>
      </c>
      <c r="T85" s="24" t="s">
        <v>2865</v>
      </c>
      <c r="U85" s="98" t="s">
        <v>2607</v>
      </c>
      <c r="V85" s="17" t="s">
        <v>55</v>
      </c>
    </row>
    <row r="86" spans="1:22" s="1" customFormat="1" ht="191.25" customHeight="1" x14ac:dyDescent="0.2">
      <c r="A86" s="18">
        <v>2019</v>
      </c>
      <c r="B86" s="18" t="s">
        <v>441</v>
      </c>
      <c r="C86" s="27">
        <v>17</v>
      </c>
      <c r="D86" s="28" t="s">
        <v>506</v>
      </c>
      <c r="E86" s="28" t="s">
        <v>507</v>
      </c>
      <c r="F86" s="20" t="s">
        <v>508</v>
      </c>
      <c r="G86" s="54" t="s">
        <v>509</v>
      </c>
      <c r="H86" s="54" t="s">
        <v>510</v>
      </c>
      <c r="I86" s="18" t="s">
        <v>49</v>
      </c>
      <c r="J86" s="55" t="s">
        <v>299</v>
      </c>
      <c r="K86" s="27">
        <v>1</v>
      </c>
      <c r="L86" s="21">
        <v>44044</v>
      </c>
      <c r="M86" s="21">
        <v>44438</v>
      </c>
      <c r="N86" s="17">
        <v>1</v>
      </c>
      <c r="O86" s="22">
        <f t="shared" si="1"/>
        <v>1</v>
      </c>
      <c r="P86" s="114">
        <f>+AVERAGE(O86:O89)</f>
        <v>1</v>
      </c>
      <c r="Q86" s="127" t="s">
        <v>51</v>
      </c>
      <c r="R86" s="128" t="s">
        <v>52</v>
      </c>
      <c r="S86" s="19" t="s">
        <v>511</v>
      </c>
      <c r="T86" s="19" t="s">
        <v>2866</v>
      </c>
      <c r="U86" s="98" t="s">
        <v>2607</v>
      </c>
      <c r="V86" s="17" t="s">
        <v>55</v>
      </c>
    </row>
    <row r="87" spans="1:22" s="1" customFormat="1" ht="213.75" x14ac:dyDescent="0.2">
      <c r="A87" s="18">
        <v>2019</v>
      </c>
      <c r="B87" s="18" t="s">
        <v>441</v>
      </c>
      <c r="C87" s="27">
        <v>17</v>
      </c>
      <c r="D87" s="28" t="s">
        <v>506</v>
      </c>
      <c r="E87" s="28" t="s">
        <v>507</v>
      </c>
      <c r="F87" s="20" t="s">
        <v>512</v>
      </c>
      <c r="G87" s="54" t="s">
        <v>513</v>
      </c>
      <c r="H87" s="54" t="s">
        <v>514</v>
      </c>
      <c r="I87" s="18" t="s">
        <v>49</v>
      </c>
      <c r="J87" s="55" t="s">
        <v>515</v>
      </c>
      <c r="K87" s="27">
        <v>1</v>
      </c>
      <c r="L87" s="21">
        <v>44044</v>
      </c>
      <c r="M87" s="21">
        <v>44286</v>
      </c>
      <c r="N87" s="17">
        <v>1</v>
      </c>
      <c r="O87" s="22">
        <f t="shared" si="1"/>
        <v>1</v>
      </c>
      <c r="P87" s="127"/>
      <c r="Q87" s="127"/>
      <c r="R87" s="128"/>
      <c r="S87" s="19" t="s">
        <v>516</v>
      </c>
      <c r="T87" s="19" t="s">
        <v>2867</v>
      </c>
      <c r="U87" s="98" t="s">
        <v>2607</v>
      </c>
      <c r="V87" s="17" t="s">
        <v>55</v>
      </c>
    </row>
    <row r="88" spans="1:22" s="75" customFormat="1" ht="409.5" customHeight="1" x14ac:dyDescent="0.2">
      <c r="A88" s="18">
        <v>2019</v>
      </c>
      <c r="B88" s="18" t="s">
        <v>441</v>
      </c>
      <c r="C88" s="27">
        <v>17</v>
      </c>
      <c r="D88" s="28" t="s">
        <v>506</v>
      </c>
      <c r="E88" s="28" t="s">
        <v>507</v>
      </c>
      <c r="F88" s="20" t="s">
        <v>517</v>
      </c>
      <c r="G88" s="54" t="s">
        <v>513</v>
      </c>
      <c r="H88" s="54" t="s">
        <v>518</v>
      </c>
      <c r="I88" s="18" t="s">
        <v>49</v>
      </c>
      <c r="J88" s="55" t="s">
        <v>519</v>
      </c>
      <c r="K88" s="27">
        <v>13</v>
      </c>
      <c r="L88" s="21">
        <v>44044</v>
      </c>
      <c r="M88" s="21">
        <v>44180</v>
      </c>
      <c r="N88" s="17">
        <v>13</v>
      </c>
      <c r="O88" s="22">
        <f t="shared" si="1"/>
        <v>1</v>
      </c>
      <c r="P88" s="127"/>
      <c r="Q88" s="127"/>
      <c r="R88" s="128"/>
      <c r="S88" s="19" t="s">
        <v>520</v>
      </c>
      <c r="T88" s="19" t="s">
        <v>2868</v>
      </c>
      <c r="U88" s="98" t="s">
        <v>2607</v>
      </c>
      <c r="V88" s="17" t="s">
        <v>55</v>
      </c>
    </row>
    <row r="89" spans="1:22" s="1" customFormat="1" ht="337.5" customHeight="1" x14ac:dyDescent="0.2">
      <c r="A89" s="18">
        <v>2019</v>
      </c>
      <c r="B89" s="18" t="s">
        <v>441</v>
      </c>
      <c r="C89" s="27">
        <v>17</v>
      </c>
      <c r="D89" s="28" t="s">
        <v>506</v>
      </c>
      <c r="E89" s="28" t="s">
        <v>507</v>
      </c>
      <c r="F89" s="20" t="s">
        <v>521</v>
      </c>
      <c r="G89" s="54" t="s">
        <v>522</v>
      </c>
      <c r="H89" s="54" t="s">
        <v>523</v>
      </c>
      <c r="I89" s="18" t="s">
        <v>49</v>
      </c>
      <c r="J89" s="55" t="s">
        <v>524</v>
      </c>
      <c r="K89" s="27">
        <v>1</v>
      </c>
      <c r="L89" s="21">
        <v>44044</v>
      </c>
      <c r="M89" s="21">
        <v>44180</v>
      </c>
      <c r="N89" s="17">
        <v>1</v>
      </c>
      <c r="O89" s="22">
        <f t="shared" si="1"/>
        <v>1</v>
      </c>
      <c r="P89" s="127"/>
      <c r="Q89" s="127"/>
      <c r="R89" s="128"/>
      <c r="S89" s="19" t="s">
        <v>525</v>
      </c>
      <c r="T89" s="19" t="s">
        <v>2869</v>
      </c>
      <c r="U89" s="98" t="s">
        <v>2607</v>
      </c>
      <c r="V89" s="17" t="s">
        <v>55</v>
      </c>
    </row>
    <row r="90" spans="1:22" s="1" customFormat="1" ht="371.25" customHeight="1" x14ac:dyDescent="0.2">
      <c r="A90" s="18">
        <v>2019</v>
      </c>
      <c r="B90" s="18" t="s">
        <v>441</v>
      </c>
      <c r="C90" s="27">
        <v>21</v>
      </c>
      <c r="D90" s="28" t="s">
        <v>526</v>
      </c>
      <c r="E90" s="28" t="s">
        <v>527</v>
      </c>
      <c r="F90" s="20" t="s">
        <v>346</v>
      </c>
      <c r="G90" s="54" t="s">
        <v>528</v>
      </c>
      <c r="H90" s="54" t="s">
        <v>529</v>
      </c>
      <c r="I90" s="18" t="s">
        <v>530</v>
      </c>
      <c r="J90" s="17" t="s">
        <v>531</v>
      </c>
      <c r="K90" s="17">
        <v>25</v>
      </c>
      <c r="L90" s="21">
        <v>44075</v>
      </c>
      <c r="M90" s="21">
        <v>44561</v>
      </c>
      <c r="N90" s="17">
        <v>25</v>
      </c>
      <c r="O90" s="22">
        <f t="shared" si="1"/>
        <v>1</v>
      </c>
      <c r="P90" s="112">
        <f>+AVERAGE(O90:O94)</f>
        <v>1</v>
      </c>
      <c r="Q90" s="112" t="s">
        <v>1078</v>
      </c>
      <c r="R90" s="113" t="s">
        <v>52</v>
      </c>
      <c r="S90" s="19" t="s">
        <v>532</v>
      </c>
      <c r="T90" s="118" t="s">
        <v>2920</v>
      </c>
      <c r="U90" s="98" t="s">
        <v>2497</v>
      </c>
      <c r="V90" s="17" t="s">
        <v>2629</v>
      </c>
    </row>
    <row r="91" spans="1:22" s="1" customFormat="1" ht="329.25" customHeight="1" x14ac:dyDescent="0.2">
      <c r="A91" s="18">
        <v>2019</v>
      </c>
      <c r="B91" s="18" t="s">
        <v>441</v>
      </c>
      <c r="C91" s="27">
        <v>21</v>
      </c>
      <c r="D91" s="28" t="s">
        <v>526</v>
      </c>
      <c r="E91" s="28" t="s">
        <v>527</v>
      </c>
      <c r="F91" s="20" t="s">
        <v>352</v>
      </c>
      <c r="G91" s="54" t="s">
        <v>528</v>
      </c>
      <c r="H91" s="54" t="s">
        <v>533</v>
      </c>
      <c r="I91" s="18" t="s">
        <v>530</v>
      </c>
      <c r="J91" s="17" t="s">
        <v>534</v>
      </c>
      <c r="K91" s="17">
        <v>116</v>
      </c>
      <c r="L91" s="21">
        <v>44075</v>
      </c>
      <c r="M91" s="21">
        <v>44561</v>
      </c>
      <c r="N91" s="17">
        <v>116</v>
      </c>
      <c r="O91" s="22">
        <f t="shared" si="1"/>
        <v>1</v>
      </c>
      <c r="P91" s="112"/>
      <c r="Q91" s="112"/>
      <c r="R91" s="113"/>
      <c r="S91" s="19" t="s">
        <v>535</v>
      </c>
      <c r="T91" s="120"/>
      <c r="U91" s="98" t="s">
        <v>2497</v>
      </c>
      <c r="V91" s="17" t="s">
        <v>2629</v>
      </c>
    </row>
    <row r="92" spans="1:22" s="1" customFormat="1" ht="371.25" customHeight="1" x14ac:dyDescent="0.2">
      <c r="A92" s="18">
        <v>2019</v>
      </c>
      <c r="B92" s="18" t="s">
        <v>441</v>
      </c>
      <c r="C92" s="27">
        <v>21</v>
      </c>
      <c r="D92" s="28" t="s">
        <v>526</v>
      </c>
      <c r="E92" s="28" t="s">
        <v>527</v>
      </c>
      <c r="F92" s="20" t="s">
        <v>357</v>
      </c>
      <c r="G92" s="54" t="s">
        <v>528</v>
      </c>
      <c r="H92" s="54" t="s">
        <v>536</v>
      </c>
      <c r="I92" s="18" t="s">
        <v>530</v>
      </c>
      <c r="J92" s="17" t="s">
        <v>531</v>
      </c>
      <c r="K92" s="17">
        <v>50</v>
      </c>
      <c r="L92" s="21">
        <v>44075</v>
      </c>
      <c r="M92" s="21">
        <v>44561</v>
      </c>
      <c r="N92" s="17">
        <v>50</v>
      </c>
      <c r="O92" s="22">
        <f t="shared" si="1"/>
        <v>1</v>
      </c>
      <c r="P92" s="112"/>
      <c r="Q92" s="112"/>
      <c r="R92" s="113"/>
      <c r="S92" s="19" t="s">
        <v>537</v>
      </c>
      <c r="T92" s="120"/>
      <c r="U92" s="98" t="s">
        <v>2497</v>
      </c>
      <c r="V92" s="17" t="s">
        <v>2629</v>
      </c>
    </row>
    <row r="93" spans="1:22" s="1" customFormat="1" ht="296.25" customHeight="1" x14ac:dyDescent="0.2">
      <c r="A93" s="18">
        <v>2019</v>
      </c>
      <c r="B93" s="18" t="s">
        <v>441</v>
      </c>
      <c r="C93" s="27">
        <v>21</v>
      </c>
      <c r="D93" s="28" t="s">
        <v>538</v>
      </c>
      <c r="E93" s="28" t="s">
        <v>539</v>
      </c>
      <c r="F93" s="20" t="s">
        <v>363</v>
      </c>
      <c r="G93" s="54" t="s">
        <v>540</v>
      </c>
      <c r="H93" s="54" t="s">
        <v>541</v>
      </c>
      <c r="I93" s="18" t="s">
        <v>74</v>
      </c>
      <c r="J93" s="55" t="s">
        <v>542</v>
      </c>
      <c r="K93" s="27">
        <v>2</v>
      </c>
      <c r="L93" s="21">
        <v>44044</v>
      </c>
      <c r="M93" s="21">
        <v>45291</v>
      </c>
      <c r="N93" s="17">
        <v>2</v>
      </c>
      <c r="O93" s="22">
        <f t="shared" si="1"/>
        <v>1</v>
      </c>
      <c r="P93" s="112"/>
      <c r="Q93" s="112"/>
      <c r="R93" s="113"/>
      <c r="S93" s="19" t="s">
        <v>2450</v>
      </c>
      <c r="T93" s="120"/>
      <c r="U93" s="98" t="s">
        <v>2497</v>
      </c>
      <c r="V93" s="17" t="s">
        <v>2629</v>
      </c>
    </row>
    <row r="94" spans="1:22" s="1" customFormat="1" ht="202.5" customHeight="1" x14ac:dyDescent="0.2">
      <c r="A94" s="18">
        <v>2019</v>
      </c>
      <c r="B94" s="18" t="s">
        <v>441</v>
      </c>
      <c r="C94" s="27">
        <v>21</v>
      </c>
      <c r="D94" s="28" t="s">
        <v>538</v>
      </c>
      <c r="E94" s="28" t="s">
        <v>543</v>
      </c>
      <c r="F94" s="20" t="s">
        <v>368</v>
      </c>
      <c r="G94" s="54" t="s">
        <v>544</v>
      </c>
      <c r="H94" s="54" t="s">
        <v>545</v>
      </c>
      <c r="I94" s="18" t="s">
        <v>74</v>
      </c>
      <c r="J94" s="55" t="s">
        <v>546</v>
      </c>
      <c r="K94" s="27">
        <v>1000</v>
      </c>
      <c r="L94" s="21">
        <v>44044</v>
      </c>
      <c r="M94" s="21">
        <v>44408</v>
      </c>
      <c r="N94" s="17">
        <v>1000</v>
      </c>
      <c r="O94" s="22">
        <f t="shared" si="1"/>
        <v>1</v>
      </c>
      <c r="P94" s="112"/>
      <c r="Q94" s="112"/>
      <c r="R94" s="113"/>
      <c r="S94" s="19" t="s">
        <v>547</v>
      </c>
      <c r="T94" s="119"/>
      <c r="U94" s="98" t="s">
        <v>2497</v>
      </c>
      <c r="V94" s="17" t="s">
        <v>2629</v>
      </c>
    </row>
    <row r="95" spans="1:22" s="75" customFormat="1" ht="101.25" customHeight="1" x14ac:dyDescent="0.2">
      <c r="A95" s="18">
        <v>2020</v>
      </c>
      <c r="B95" s="18" t="s">
        <v>548</v>
      </c>
      <c r="C95" s="27">
        <v>1</v>
      </c>
      <c r="D95" s="28" t="s">
        <v>549</v>
      </c>
      <c r="E95" s="28" t="s">
        <v>550</v>
      </c>
      <c r="F95" s="20" t="s">
        <v>551</v>
      </c>
      <c r="G95" s="54" t="s">
        <v>552</v>
      </c>
      <c r="H95" s="56" t="s">
        <v>553</v>
      </c>
      <c r="I95" s="18" t="s">
        <v>74</v>
      </c>
      <c r="J95" s="57" t="s">
        <v>554</v>
      </c>
      <c r="K95" s="17">
        <v>1</v>
      </c>
      <c r="L95" s="21">
        <v>44378</v>
      </c>
      <c r="M95" s="21">
        <v>44561</v>
      </c>
      <c r="N95" s="17">
        <v>1</v>
      </c>
      <c r="O95" s="22">
        <f t="shared" si="1"/>
        <v>1</v>
      </c>
      <c r="P95" s="114">
        <f>+AVERAGE(O95:O100)</f>
        <v>1</v>
      </c>
      <c r="Q95" s="127" t="s">
        <v>1078</v>
      </c>
      <c r="R95" s="128" t="s">
        <v>52</v>
      </c>
      <c r="S95" s="19" t="s">
        <v>555</v>
      </c>
      <c r="T95" s="19" t="s">
        <v>2654</v>
      </c>
      <c r="U95" s="98" t="s">
        <v>2497</v>
      </c>
      <c r="V95" s="17" t="s">
        <v>2629</v>
      </c>
    </row>
    <row r="96" spans="1:22" s="75" customFormat="1" ht="325.5" customHeight="1" x14ac:dyDescent="0.2">
      <c r="A96" s="18">
        <v>2020</v>
      </c>
      <c r="B96" s="18" t="s">
        <v>548</v>
      </c>
      <c r="C96" s="27">
        <v>1</v>
      </c>
      <c r="D96" s="28" t="s">
        <v>549</v>
      </c>
      <c r="E96" s="28" t="s">
        <v>556</v>
      </c>
      <c r="F96" s="20" t="s">
        <v>557</v>
      </c>
      <c r="G96" s="54" t="s">
        <v>109</v>
      </c>
      <c r="H96" s="56" t="s">
        <v>110</v>
      </c>
      <c r="I96" s="26" t="s">
        <v>558</v>
      </c>
      <c r="J96" s="57" t="s">
        <v>111</v>
      </c>
      <c r="K96" s="17">
        <v>6</v>
      </c>
      <c r="L96" s="21">
        <v>44378</v>
      </c>
      <c r="M96" s="21">
        <v>44620</v>
      </c>
      <c r="N96" s="17">
        <v>6</v>
      </c>
      <c r="O96" s="22">
        <v>1</v>
      </c>
      <c r="P96" s="127"/>
      <c r="Q96" s="127"/>
      <c r="R96" s="128"/>
      <c r="S96" s="19" t="s">
        <v>2723</v>
      </c>
      <c r="T96" s="19" t="s">
        <v>2724</v>
      </c>
      <c r="U96" s="98" t="s">
        <v>2497</v>
      </c>
      <c r="V96" s="17" t="s">
        <v>2629</v>
      </c>
    </row>
    <row r="97" spans="1:22" s="75" customFormat="1" ht="146.25" customHeight="1" x14ac:dyDescent="0.2">
      <c r="A97" s="18">
        <v>2020</v>
      </c>
      <c r="B97" s="18" t="s">
        <v>548</v>
      </c>
      <c r="C97" s="27">
        <v>1</v>
      </c>
      <c r="D97" s="28" t="s">
        <v>559</v>
      </c>
      <c r="E97" s="28" t="s">
        <v>2649</v>
      </c>
      <c r="F97" s="20" t="s">
        <v>560</v>
      </c>
      <c r="G97" s="54" t="s">
        <v>2451</v>
      </c>
      <c r="H97" s="56" t="s">
        <v>561</v>
      </c>
      <c r="I97" s="26" t="s">
        <v>558</v>
      </c>
      <c r="J97" s="57" t="s">
        <v>562</v>
      </c>
      <c r="K97" s="17">
        <v>4</v>
      </c>
      <c r="L97" s="21">
        <v>44378</v>
      </c>
      <c r="M97" s="21">
        <v>45138</v>
      </c>
      <c r="N97" s="17">
        <v>4</v>
      </c>
      <c r="O97" s="22">
        <f t="shared" si="1"/>
        <v>1</v>
      </c>
      <c r="P97" s="127"/>
      <c r="Q97" s="127"/>
      <c r="R97" s="128"/>
      <c r="S97" s="19" t="s">
        <v>563</v>
      </c>
      <c r="T97" s="19" t="s">
        <v>564</v>
      </c>
      <c r="U97" s="98" t="s">
        <v>2497</v>
      </c>
      <c r="V97" s="17" t="s">
        <v>2629</v>
      </c>
    </row>
    <row r="98" spans="1:22" s="75" customFormat="1" ht="371.25" x14ac:dyDescent="0.2">
      <c r="A98" s="18">
        <v>2020</v>
      </c>
      <c r="B98" s="18" t="s">
        <v>548</v>
      </c>
      <c r="C98" s="27">
        <v>1</v>
      </c>
      <c r="D98" s="28" t="s">
        <v>549</v>
      </c>
      <c r="E98" s="28" t="s">
        <v>2649</v>
      </c>
      <c r="F98" s="20" t="s">
        <v>565</v>
      </c>
      <c r="G98" s="54" t="s">
        <v>2452</v>
      </c>
      <c r="H98" s="56" t="s">
        <v>2453</v>
      </c>
      <c r="I98" s="18" t="s">
        <v>74</v>
      </c>
      <c r="J98" s="56" t="s">
        <v>566</v>
      </c>
      <c r="K98" s="17">
        <v>5</v>
      </c>
      <c r="L98" s="21">
        <v>44378</v>
      </c>
      <c r="M98" s="21">
        <v>45138</v>
      </c>
      <c r="N98" s="17">
        <v>5</v>
      </c>
      <c r="O98" s="22">
        <f t="shared" si="1"/>
        <v>1</v>
      </c>
      <c r="P98" s="127"/>
      <c r="Q98" s="127"/>
      <c r="R98" s="128"/>
      <c r="S98" s="19" t="s">
        <v>2725</v>
      </c>
      <c r="T98" s="19" t="s">
        <v>2651</v>
      </c>
      <c r="U98" s="98" t="s">
        <v>2497</v>
      </c>
      <c r="V98" s="17" t="s">
        <v>2629</v>
      </c>
    </row>
    <row r="99" spans="1:22" s="75" customFormat="1" ht="239.25" customHeight="1" x14ac:dyDescent="0.2">
      <c r="A99" s="18">
        <v>2020</v>
      </c>
      <c r="B99" s="18" t="s">
        <v>548</v>
      </c>
      <c r="C99" s="27">
        <v>1</v>
      </c>
      <c r="D99" s="28" t="s">
        <v>549</v>
      </c>
      <c r="E99" s="28" t="s">
        <v>568</v>
      </c>
      <c r="F99" s="20" t="s">
        <v>569</v>
      </c>
      <c r="G99" s="54" t="s">
        <v>570</v>
      </c>
      <c r="H99" s="56" t="s">
        <v>571</v>
      </c>
      <c r="I99" s="26" t="s">
        <v>104</v>
      </c>
      <c r="J99" s="57" t="s">
        <v>572</v>
      </c>
      <c r="K99" s="17">
        <v>1</v>
      </c>
      <c r="L99" s="21">
        <v>44378</v>
      </c>
      <c r="M99" s="21">
        <v>44530</v>
      </c>
      <c r="N99" s="17">
        <v>1</v>
      </c>
      <c r="O99" s="22">
        <f t="shared" si="1"/>
        <v>1</v>
      </c>
      <c r="P99" s="127"/>
      <c r="Q99" s="127"/>
      <c r="R99" s="128"/>
      <c r="S99" s="19" t="s">
        <v>573</v>
      </c>
      <c r="T99" s="19" t="s">
        <v>2657</v>
      </c>
      <c r="U99" s="98" t="s">
        <v>2497</v>
      </c>
      <c r="V99" s="17" t="s">
        <v>2629</v>
      </c>
    </row>
    <row r="100" spans="1:22" s="75" customFormat="1" ht="236.25" customHeight="1" x14ac:dyDescent="0.2">
      <c r="A100" s="18">
        <v>2020</v>
      </c>
      <c r="B100" s="18" t="s">
        <v>548</v>
      </c>
      <c r="C100" s="27">
        <v>1</v>
      </c>
      <c r="D100" s="28" t="s">
        <v>549</v>
      </c>
      <c r="E100" s="28" t="s">
        <v>574</v>
      </c>
      <c r="F100" s="20" t="s">
        <v>575</v>
      </c>
      <c r="G100" s="54" t="s">
        <v>576</v>
      </c>
      <c r="H100" s="56" t="s">
        <v>577</v>
      </c>
      <c r="I100" s="26" t="s">
        <v>558</v>
      </c>
      <c r="J100" s="57" t="s">
        <v>578</v>
      </c>
      <c r="K100" s="17">
        <v>2</v>
      </c>
      <c r="L100" s="21">
        <v>44378</v>
      </c>
      <c r="M100" s="21">
        <v>44591</v>
      </c>
      <c r="N100" s="17">
        <v>2</v>
      </c>
      <c r="O100" s="22">
        <f t="shared" si="1"/>
        <v>1</v>
      </c>
      <c r="P100" s="127"/>
      <c r="Q100" s="127"/>
      <c r="R100" s="128"/>
      <c r="S100" s="19" t="s">
        <v>2726</v>
      </c>
      <c r="T100" s="19" t="s">
        <v>2727</v>
      </c>
      <c r="U100" s="98" t="s">
        <v>2497</v>
      </c>
      <c r="V100" s="17" t="s">
        <v>2629</v>
      </c>
    </row>
    <row r="101" spans="1:22" s="75" customFormat="1" ht="138" customHeight="1" x14ac:dyDescent="0.2">
      <c r="A101" s="18">
        <v>2020</v>
      </c>
      <c r="B101" s="18" t="s">
        <v>548</v>
      </c>
      <c r="C101" s="27">
        <v>3</v>
      </c>
      <c r="D101" s="28" t="s">
        <v>579</v>
      </c>
      <c r="E101" s="28" t="s">
        <v>580</v>
      </c>
      <c r="F101" s="20" t="s">
        <v>101</v>
      </c>
      <c r="G101" s="54" t="s">
        <v>290</v>
      </c>
      <c r="H101" s="56" t="s">
        <v>581</v>
      </c>
      <c r="I101" s="18" t="s">
        <v>74</v>
      </c>
      <c r="J101" s="57" t="s">
        <v>292</v>
      </c>
      <c r="K101" s="17">
        <v>1</v>
      </c>
      <c r="L101" s="21">
        <v>44378</v>
      </c>
      <c r="M101" s="21">
        <v>45657</v>
      </c>
      <c r="N101" s="17">
        <v>1</v>
      </c>
      <c r="O101" s="22">
        <f t="shared" si="1"/>
        <v>1</v>
      </c>
      <c r="P101" s="114">
        <f>+AVERAGE(O101:O102)</f>
        <v>0.5</v>
      </c>
      <c r="Q101" s="127" t="s">
        <v>51</v>
      </c>
      <c r="R101" s="128" t="s">
        <v>52</v>
      </c>
      <c r="S101" s="19" t="s">
        <v>2632</v>
      </c>
      <c r="T101" s="19" t="s">
        <v>2708</v>
      </c>
      <c r="U101" s="53" t="s">
        <v>2602</v>
      </c>
      <c r="V101" s="17" t="s">
        <v>77</v>
      </c>
    </row>
    <row r="102" spans="1:22" s="75" customFormat="1" ht="101.25" customHeight="1" x14ac:dyDescent="0.2">
      <c r="A102" s="18">
        <v>2020</v>
      </c>
      <c r="B102" s="18" t="s">
        <v>548</v>
      </c>
      <c r="C102" s="27">
        <v>3</v>
      </c>
      <c r="D102" s="28" t="s">
        <v>579</v>
      </c>
      <c r="E102" s="28" t="s">
        <v>580</v>
      </c>
      <c r="F102" s="20" t="s">
        <v>108</v>
      </c>
      <c r="G102" s="54" t="s">
        <v>290</v>
      </c>
      <c r="H102" s="56" t="s">
        <v>294</v>
      </c>
      <c r="I102" s="18" t="s">
        <v>74</v>
      </c>
      <c r="J102" s="57" t="s">
        <v>295</v>
      </c>
      <c r="K102" s="17">
        <v>4</v>
      </c>
      <c r="L102" s="21">
        <v>45323</v>
      </c>
      <c r="M102" s="21">
        <v>45657</v>
      </c>
      <c r="N102" s="17">
        <v>0</v>
      </c>
      <c r="O102" s="22">
        <f t="shared" si="1"/>
        <v>0</v>
      </c>
      <c r="P102" s="127"/>
      <c r="Q102" s="127"/>
      <c r="R102" s="128"/>
      <c r="S102" s="19" t="s">
        <v>2634</v>
      </c>
      <c r="T102" s="19" t="s">
        <v>2659</v>
      </c>
      <c r="U102" s="98" t="s">
        <v>2602</v>
      </c>
      <c r="V102" s="17" t="s">
        <v>77</v>
      </c>
    </row>
    <row r="103" spans="1:22" s="75" customFormat="1" ht="101.25" x14ac:dyDescent="0.2">
      <c r="A103" s="18">
        <v>2020</v>
      </c>
      <c r="B103" s="18" t="s">
        <v>548</v>
      </c>
      <c r="C103" s="27">
        <v>4</v>
      </c>
      <c r="D103" s="28" t="s">
        <v>583</v>
      </c>
      <c r="E103" s="28" t="s">
        <v>584</v>
      </c>
      <c r="F103" s="20" t="s">
        <v>101</v>
      </c>
      <c r="G103" s="54" t="s">
        <v>585</v>
      </c>
      <c r="H103" s="56" t="s">
        <v>586</v>
      </c>
      <c r="I103" s="26" t="s">
        <v>104</v>
      </c>
      <c r="J103" s="57" t="s">
        <v>587</v>
      </c>
      <c r="K103" s="17">
        <v>3</v>
      </c>
      <c r="L103" s="21">
        <v>44531</v>
      </c>
      <c r="M103" s="21">
        <v>45291</v>
      </c>
      <c r="N103" s="17">
        <v>3</v>
      </c>
      <c r="O103" s="22">
        <f t="shared" si="1"/>
        <v>1</v>
      </c>
      <c r="P103" s="114">
        <f>+AVERAGE(O103:O104)</f>
        <v>0.5</v>
      </c>
      <c r="Q103" s="127" t="s">
        <v>51</v>
      </c>
      <c r="R103" s="128" t="s">
        <v>52</v>
      </c>
      <c r="S103" s="19" t="s">
        <v>563</v>
      </c>
      <c r="T103" s="19" t="s">
        <v>588</v>
      </c>
      <c r="U103" s="98" t="s">
        <v>2602</v>
      </c>
      <c r="V103" s="17" t="s">
        <v>77</v>
      </c>
    </row>
    <row r="104" spans="1:22" s="75" customFormat="1" ht="90" customHeight="1" x14ac:dyDescent="0.2">
      <c r="A104" s="18">
        <v>2020</v>
      </c>
      <c r="B104" s="18" t="s">
        <v>548</v>
      </c>
      <c r="C104" s="27">
        <v>4</v>
      </c>
      <c r="D104" s="28" t="s">
        <v>589</v>
      </c>
      <c r="E104" s="28" t="s">
        <v>590</v>
      </c>
      <c r="F104" s="20" t="s">
        <v>108</v>
      </c>
      <c r="G104" s="54" t="s">
        <v>591</v>
      </c>
      <c r="H104" s="56" t="s">
        <v>592</v>
      </c>
      <c r="I104" s="26" t="s">
        <v>558</v>
      </c>
      <c r="J104" s="57" t="s">
        <v>2870</v>
      </c>
      <c r="K104" s="17">
        <v>2</v>
      </c>
      <c r="L104" s="21">
        <v>44606</v>
      </c>
      <c r="M104" s="21">
        <v>45657</v>
      </c>
      <c r="N104" s="17">
        <v>0</v>
      </c>
      <c r="O104" s="22">
        <f t="shared" si="1"/>
        <v>0</v>
      </c>
      <c r="P104" s="127"/>
      <c r="Q104" s="127"/>
      <c r="R104" s="128"/>
      <c r="S104" s="19" t="s">
        <v>593</v>
      </c>
      <c r="T104" s="19" t="s">
        <v>582</v>
      </c>
      <c r="U104" s="98" t="s">
        <v>2602</v>
      </c>
      <c r="V104" s="17" t="s">
        <v>77</v>
      </c>
    </row>
    <row r="105" spans="1:22" s="75" customFormat="1" ht="409.5" x14ac:dyDescent="0.2">
      <c r="A105" s="18">
        <v>2020</v>
      </c>
      <c r="B105" s="18" t="s">
        <v>548</v>
      </c>
      <c r="C105" s="27">
        <v>8</v>
      </c>
      <c r="D105" s="28" t="s">
        <v>594</v>
      </c>
      <c r="E105" s="28" t="s">
        <v>595</v>
      </c>
      <c r="F105" s="20" t="s">
        <v>382</v>
      </c>
      <c r="G105" s="28" t="s">
        <v>596</v>
      </c>
      <c r="H105" s="28" t="s">
        <v>597</v>
      </c>
      <c r="I105" s="18" t="s">
        <v>49</v>
      </c>
      <c r="J105" s="57" t="s">
        <v>598</v>
      </c>
      <c r="K105" s="17">
        <v>1</v>
      </c>
      <c r="L105" s="21">
        <v>45030</v>
      </c>
      <c r="M105" s="21">
        <v>45199</v>
      </c>
      <c r="N105" s="22">
        <f>9/13</f>
        <v>0.69230769230769229</v>
      </c>
      <c r="O105" s="22">
        <f t="shared" si="1"/>
        <v>0.69230769230769229</v>
      </c>
      <c r="P105" s="25">
        <f>+O105</f>
        <v>0.69230769230769229</v>
      </c>
      <c r="Q105" s="17" t="s">
        <v>51</v>
      </c>
      <c r="R105" s="18" t="s">
        <v>52</v>
      </c>
      <c r="S105" s="19" t="s">
        <v>2871</v>
      </c>
      <c r="T105" s="19" t="s">
        <v>2872</v>
      </c>
      <c r="U105" s="98" t="s">
        <v>2669</v>
      </c>
      <c r="V105" s="17" t="s">
        <v>163</v>
      </c>
    </row>
    <row r="106" spans="1:22" s="75" customFormat="1" ht="185.25" customHeight="1" x14ac:dyDescent="0.2">
      <c r="A106" s="18" t="s">
        <v>16</v>
      </c>
      <c r="B106" s="18" t="s">
        <v>599</v>
      </c>
      <c r="C106" s="27">
        <v>1</v>
      </c>
      <c r="D106" s="28" t="s">
        <v>600</v>
      </c>
      <c r="E106" s="28" t="s">
        <v>601</v>
      </c>
      <c r="F106" s="20" t="s">
        <v>101</v>
      </c>
      <c r="G106" s="28" t="s">
        <v>188</v>
      </c>
      <c r="H106" s="28" t="s">
        <v>602</v>
      </c>
      <c r="I106" s="18" t="s">
        <v>49</v>
      </c>
      <c r="J106" s="28" t="s">
        <v>603</v>
      </c>
      <c r="K106" s="17">
        <v>48</v>
      </c>
      <c r="L106" s="21">
        <v>45108</v>
      </c>
      <c r="M106" s="21">
        <v>45504</v>
      </c>
      <c r="N106" s="17">
        <v>28</v>
      </c>
      <c r="O106" s="22">
        <f t="shared" si="1"/>
        <v>0.58333333333333337</v>
      </c>
      <c r="P106" s="114">
        <f>+AVERAGE(O106:O107)</f>
        <v>0.79166666666666674</v>
      </c>
      <c r="Q106" s="127" t="s">
        <v>51</v>
      </c>
      <c r="R106" s="128" t="s">
        <v>52</v>
      </c>
      <c r="S106" s="19" t="s">
        <v>2470</v>
      </c>
      <c r="T106" s="19" t="s">
        <v>2873</v>
      </c>
      <c r="U106" s="98" t="s">
        <v>2602</v>
      </c>
      <c r="V106" s="17" t="s">
        <v>77</v>
      </c>
    </row>
    <row r="107" spans="1:22" s="75" customFormat="1" ht="129.75" customHeight="1" x14ac:dyDescent="0.2">
      <c r="A107" s="18" t="s">
        <v>16</v>
      </c>
      <c r="B107" s="18" t="s">
        <v>599</v>
      </c>
      <c r="C107" s="27">
        <v>1</v>
      </c>
      <c r="D107" s="28" t="s">
        <v>605</v>
      </c>
      <c r="E107" s="28" t="s">
        <v>601</v>
      </c>
      <c r="F107" s="20" t="s">
        <v>108</v>
      </c>
      <c r="G107" s="28" t="s">
        <v>188</v>
      </c>
      <c r="H107" s="28" t="s">
        <v>606</v>
      </c>
      <c r="I107" s="18" t="s">
        <v>49</v>
      </c>
      <c r="J107" s="28" t="s">
        <v>607</v>
      </c>
      <c r="K107" s="17">
        <v>1</v>
      </c>
      <c r="L107" s="21">
        <v>45108</v>
      </c>
      <c r="M107" s="21">
        <v>45412</v>
      </c>
      <c r="N107" s="17">
        <v>1</v>
      </c>
      <c r="O107" s="22">
        <f t="shared" si="1"/>
        <v>1</v>
      </c>
      <c r="P107" s="127"/>
      <c r="Q107" s="127"/>
      <c r="R107" s="128"/>
      <c r="S107" s="19" t="s">
        <v>2874</v>
      </c>
      <c r="T107" s="19" t="s">
        <v>2875</v>
      </c>
      <c r="U107" s="98" t="s">
        <v>2602</v>
      </c>
      <c r="V107" s="17" t="s">
        <v>77</v>
      </c>
    </row>
    <row r="108" spans="1:22" s="75" customFormat="1" ht="214.5" customHeight="1" x14ac:dyDescent="0.2">
      <c r="A108" s="18" t="s">
        <v>18</v>
      </c>
      <c r="B108" s="18" t="s">
        <v>608</v>
      </c>
      <c r="C108" s="27">
        <v>3</v>
      </c>
      <c r="D108" s="28" t="s">
        <v>609</v>
      </c>
      <c r="E108" s="28" t="s">
        <v>610</v>
      </c>
      <c r="F108" s="20" t="s">
        <v>611</v>
      </c>
      <c r="G108" s="54" t="s">
        <v>612</v>
      </c>
      <c r="H108" s="56" t="s">
        <v>613</v>
      </c>
      <c r="I108" s="18" t="s">
        <v>49</v>
      </c>
      <c r="J108" s="57" t="s">
        <v>614</v>
      </c>
      <c r="K108" s="17">
        <v>4</v>
      </c>
      <c r="L108" s="21">
        <v>44529</v>
      </c>
      <c r="M108" s="21">
        <v>44620</v>
      </c>
      <c r="N108" s="17">
        <v>4</v>
      </c>
      <c r="O108" s="22">
        <f t="shared" si="1"/>
        <v>1</v>
      </c>
      <c r="P108" s="114">
        <f>+AVERAGE(O108:O114)</f>
        <v>0.71194083694083687</v>
      </c>
      <c r="Q108" s="127" t="s">
        <v>51</v>
      </c>
      <c r="R108" s="128" t="s">
        <v>52</v>
      </c>
      <c r="S108" s="19" t="s">
        <v>2728</v>
      </c>
      <c r="T108" s="19" t="s">
        <v>615</v>
      </c>
      <c r="U108" s="98" t="s">
        <v>2669</v>
      </c>
      <c r="V108" s="17" t="s">
        <v>163</v>
      </c>
    </row>
    <row r="109" spans="1:22" s="75" customFormat="1" ht="409.5" x14ac:dyDescent="0.2">
      <c r="A109" s="18" t="s">
        <v>18</v>
      </c>
      <c r="B109" s="18" t="s">
        <v>608</v>
      </c>
      <c r="C109" s="27">
        <v>3</v>
      </c>
      <c r="D109" s="28" t="s">
        <v>609</v>
      </c>
      <c r="E109" s="28" t="s">
        <v>610</v>
      </c>
      <c r="F109" s="20" t="s">
        <v>616</v>
      </c>
      <c r="G109" s="54" t="s">
        <v>617</v>
      </c>
      <c r="H109" s="56" t="s">
        <v>618</v>
      </c>
      <c r="I109" s="18" t="s">
        <v>49</v>
      </c>
      <c r="J109" s="57" t="s">
        <v>619</v>
      </c>
      <c r="K109" s="17">
        <v>4</v>
      </c>
      <c r="L109" s="21">
        <v>44529</v>
      </c>
      <c r="M109" s="21">
        <v>44620</v>
      </c>
      <c r="N109" s="17">
        <v>1</v>
      </c>
      <c r="O109" s="22">
        <f t="shared" si="1"/>
        <v>0.25</v>
      </c>
      <c r="P109" s="127"/>
      <c r="Q109" s="127"/>
      <c r="R109" s="128"/>
      <c r="S109" s="19" t="s">
        <v>2729</v>
      </c>
      <c r="T109" s="19" t="s">
        <v>2876</v>
      </c>
      <c r="U109" s="98" t="s">
        <v>2669</v>
      </c>
      <c r="V109" s="17" t="s">
        <v>163</v>
      </c>
    </row>
    <row r="110" spans="1:22" s="75" customFormat="1" ht="313.5" customHeight="1" x14ac:dyDescent="0.2">
      <c r="A110" s="18" t="s">
        <v>18</v>
      </c>
      <c r="B110" s="18" t="s">
        <v>608</v>
      </c>
      <c r="C110" s="27">
        <v>3</v>
      </c>
      <c r="D110" s="28" t="s">
        <v>609</v>
      </c>
      <c r="E110" s="28" t="s">
        <v>610</v>
      </c>
      <c r="F110" s="20" t="s">
        <v>620</v>
      </c>
      <c r="G110" s="54" t="s">
        <v>621</v>
      </c>
      <c r="H110" s="56" t="s">
        <v>622</v>
      </c>
      <c r="I110" s="18" t="s">
        <v>49</v>
      </c>
      <c r="J110" s="57" t="s">
        <v>614</v>
      </c>
      <c r="K110" s="17">
        <v>8</v>
      </c>
      <c r="L110" s="21">
        <v>44529</v>
      </c>
      <c r="M110" s="21">
        <v>44910</v>
      </c>
      <c r="N110" s="17">
        <v>1</v>
      </c>
      <c r="O110" s="22">
        <f t="shared" si="1"/>
        <v>0.125</v>
      </c>
      <c r="P110" s="127"/>
      <c r="Q110" s="127"/>
      <c r="R110" s="128"/>
      <c r="S110" s="19" t="s">
        <v>2471</v>
      </c>
      <c r="T110" s="19" t="s">
        <v>2877</v>
      </c>
      <c r="U110" s="98" t="s">
        <v>2669</v>
      </c>
      <c r="V110" s="17" t="s">
        <v>163</v>
      </c>
    </row>
    <row r="111" spans="1:22" s="75" customFormat="1" ht="135" x14ac:dyDescent="0.2">
      <c r="A111" s="18" t="s">
        <v>18</v>
      </c>
      <c r="B111" s="18" t="s">
        <v>608</v>
      </c>
      <c r="C111" s="27">
        <v>3</v>
      </c>
      <c r="D111" s="28" t="s">
        <v>609</v>
      </c>
      <c r="E111" s="28" t="s">
        <v>610</v>
      </c>
      <c r="F111" s="20" t="s">
        <v>623</v>
      </c>
      <c r="G111" s="54" t="s">
        <v>624</v>
      </c>
      <c r="H111" s="56" t="s">
        <v>625</v>
      </c>
      <c r="I111" s="18" t="s">
        <v>49</v>
      </c>
      <c r="J111" s="57" t="s">
        <v>626</v>
      </c>
      <c r="K111" s="17">
        <v>11</v>
      </c>
      <c r="L111" s="21">
        <v>44529</v>
      </c>
      <c r="M111" s="21">
        <v>44910</v>
      </c>
      <c r="N111" s="17">
        <v>7</v>
      </c>
      <c r="O111" s="22">
        <f t="shared" si="1"/>
        <v>0.63636363636363635</v>
      </c>
      <c r="P111" s="127"/>
      <c r="Q111" s="127"/>
      <c r="R111" s="128"/>
      <c r="S111" s="19" t="s">
        <v>627</v>
      </c>
      <c r="T111" s="19" t="s">
        <v>628</v>
      </c>
      <c r="U111" s="98" t="s">
        <v>2669</v>
      </c>
      <c r="V111" s="17" t="s">
        <v>163</v>
      </c>
    </row>
    <row r="112" spans="1:22" s="75" customFormat="1" ht="409.5" x14ac:dyDescent="0.2">
      <c r="A112" s="18" t="s">
        <v>18</v>
      </c>
      <c r="B112" s="18" t="s">
        <v>608</v>
      </c>
      <c r="C112" s="27">
        <v>3</v>
      </c>
      <c r="D112" s="28" t="s">
        <v>609</v>
      </c>
      <c r="E112" s="28" t="s">
        <v>610</v>
      </c>
      <c r="F112" s="20" t="s">
        <v>629</v>
      </c>
      <c r="G112" s="54" t="s">
        <v>630</v>
      </c>
      <c r="H112" s="56" t="s">
        <v>631</v>
      </c>
      <c r="I112" s="18" t="s">
        <v>49</v>
      </c>
      <c r="J112" s="57" t="s">
        <v>632</v>
      </c>
      <c r="K112" s="17">
        <v>36</v>
      </c>
      <c r="L112" s="21">
        <v>44529</v>
      </c>
      <c r="M112" s="21">
        <v>44910</v>
      </c>
      <c r="N112" s="17">
        <v>35</v>
      </c>
      <c r="O112" s="22">
        <f t="shared" si="1"/>
        <v>0.97222222222222221</v>
      </c>
      <c r="P112" s="127"/>
      <c r="Q112" s="127"/>
      <c r="R112" s="128"/>
      <c r="S112" s="19" t="s">
        <v>2472</v>
      </c>
      <c r="T112" s="24" t="s">
        <v>2473</v>
      </c>
      <c r="U112" s="98" t="s">
        <v>2669</v>
      </c>
      <c r="V112" s="17" t="s">
        <v>163</v>
      </c>
    </row>
    <row r="113" spans="1:22" s="75" customFormat="1" ht="189.6" customHeight="1" x14ac:dyDescent="0.2">
      <c r="A113" s="18" t="s">
        <v>18</v>
      </c>
      <c r="B113" s="18" t="s">
        <v>608</v>
      </c>
      <c r="C113" s="27">
        <v>3</v>
      </c>
      <c r="D113" s="28" t="s">
        <v>609</v>
      </c>
      <c r="E113" s="28" t="s">
        <v>633</v>
      </c>
      <c r="F113" s="20" t="s">
        <v>634</v>
      </c>
      <c r="G113" s="54" t="s">
        <v>635</v>
      </c>
      <c r="H113" s="56" t="s">
        <v>636</v>
      </c>
      <c r="I113" s="18" t="s">
        <v>49</v>
      </c>
      <c r="J113" s="57" t="s">
        <v>637</v>
      </c>
      <c r="K113" s="17">
        <v>1</v>
      </c>
      <c r="L113" s="21">
        <v>44529</v>
      </c>
      <c r="M113" s="21">
        <v>44910</v>
      </c>
      <c r="N113" s="17">
        <v>1</v>
      </c>
      <c r="O113" s="22">
        <f t="shared" si="1"/>
        <v>1</v>
      </c>
      <c r="P113" s="127"/>
      <c r="Q113" s="127"/>
      <c r="R113" s="128"/>
      <c r="S113" s="19" t="s">
        <v>638</v>
      </c>
      <c r="T113" s="19" t="s">
        <v>639</v>
      </c>
      <c r="U113" s="98" t="s">
        <v>2669</v>
      </c>
      <c r="V113" s="17" t="s">
        <v>163</v>
      </c>
    </row>
    <row r="114" spans="1:22" s="75" customFormat="1" ht="90" customHeight="1" x14ac:dyDescent="0.2">
      <c r="A114" s="18" t="s">
        <v>18</v>
      </c>
      <c r="B114" s="18" t="s">
        <v>608</v>
      </c>
      <c r="C114" s="27">
        <v>3</v>
      </c>
      <c r="D114" s="28" t="s">
        <v>609</v>
      </c>
      <c r="E114" s="28" t="s">
        <v>633</v>
      </c>
      <c r="F114" s="20" t="s">
        <v>640</v>
      </c>
      <c r="G114" s="54" t="s">
        <v>641</v>
      </c>
      <c r="H114" s="56" t="s">
        <v>642</v>
      </c>
      <c r="I114" s="18" t="s">
        <v>49</v>
      </c>
      <c r="J114" s="57" t="s">
        <v>519</v>
      </c>
      <c r="K114" s="17">
        <v>1</v>
      </c>
      <c r="L114" s="21">
        <v>44529</v>
      </c>
      <c r="M114" s="21">
        <v>44910</v>
      </c>
      <c r="N114" s="17">
        <v>1</v>
      </c>
      <c r="O114" s="22">
        <f t="shared" si="1"/>
        <v>1</v>
      </c>
      <c r="P114" s="127"/>
      <c r="Q114" s="127"/>
      <c r="R114" s="128"/>
      <c r="S114" s="19" t="s">
        <v>643</v>
      </c>
      <c r="T114" s="19" t="s">
        <v>2878</v>
      </c>
      <c r="U114" s="98" t="s">
        <v>2669</v>
      </c>
      <c r="V114" s="17" t="s">
        <v>163</v>
      </c>
    </row>
    <row r="115" spans="1:22" s="75" customFormat="1" ht="123.75" customHeight="1" x14ac:dyDescent="0.2">
      <c r="A115" s="18" t="s">
        <v>19</v>
      </c>
      <c r="B115" s="18" t="s">
        <v>644</v>
      </c>
      <c r="C115" s="27">
        <v>3</v>
      </c>
      <c r="D115" s="28" t="s">
        <v>655</v>
      </c>
      <c r="E115" s="28" t="s">
        <v>656</v>
      </c>
      <c r="F115" s="20" t="s">
        <v>508</v>
      </c>
      <c r="G115" s="54" t="s">
        <v>657</v>
      </c>
      <c r="H115" s="56" t="s">
        <v>658</v>
      </c>
      <c r="I115" s="18" t="s">
        <v>74</v>
      </c>
      <c r="J115" s="57" t="s">
        <v>659</v>
      </c>
      <c r="K115" s="17">
        <v>1</v>
      </c>
      <c r="L115" s="21">
        <v>44599</v>
      </c>
      <c r="M115" s="21">
        <v>45657</v>
      </c>
      <c r="N115" s="17">
        <v>0</v>
      </c>
      <c r="O115" s="22">
        <f t="shared" si="1"/>
        <v>0</v>
      </c>
      <c r="P115" s="132">
        <f>+AVERAGE(O115:O118)</f>
        <v>0.5</v>
      </c>
      <c r="Q115" s="132" t="s">
        <v>51</v>
      </c>
      <c r="R115" s="135" t="s">
        <v>210</v>
      </c>
      <c r="S115" s="19" t="s">
        <v>567</v>
      </c>
      <c r="T115" s="19" t="s">
        <v>2605</v>
      </c>
      <c r="U115" s="98" t="s">
        <v>2602</v>
      </c>
      <c r="V115" s="17" t="s">
        <v>77</v>
      </c>
    </row>
    <row r="116" spans="1:22" s="75" customFormat="1" ht="123.75" customHeight="1" x14ac:dyDescent="0.2">
      <c r="A116" s="18" t="s">
        <v>19</v>
      </c>
      <c r="B116" s="18" t="s">
        <v>644</v>
      </c>
      <c r="C116" s="27">
        <v>3</v>
      </c>
      <c r="D116" s="28" t="s">
        <v>655</v>
      </c>
      <c r="E116" s="28" t="s">
        <v>660</v>
      </c>
      <c r="F116" s="20" t="s">
        <v>512</v>
      </c>
      <c r="G116" s="54" t="s">
        <v>661</v>
      </c>
      <c r="H116" s="56" t="s">
        <v>662</v>
      </c>
      <c r="I116" s="18" t="s">
        <v>74</v>
      </c>
      <c r="J116" s="57" t="s">
        <v>663</v>
      </c>
      <c r="K116" s="17">
        <v>1</v>
      </c>
      <c r="L116" s="21">
        <v>44599</v>
      </c>
      <c r="M116" s="21">
        <v>45657</v>
      </c>
      <c r="N116" s="17">
        <v>0</v>
      </c>
      <c r="O116" s="22">
        <f t="shared" si="1"/>
        <v>0</v>
      </c>
      <c r="P116" s="133"/>
      <c r="Q116" s="133"/>
      <c r="R116" s="136"/>
      <c r="S116" s="19" t="s">
        <v>567</v>
      </c>
      <c r="T116" s="19" t="s">
        <v>2605</v>
      </c>
      <c r="U116" s="98" t="s">
        <v>2602</v>
      </c>
      <c r="V116" s="17" t="s">
        <v>77</v>
      </c>
    </row>
    <row r="117" spans="1:22" s="75" customFormat="1" ht="213.75" x14ac:dyDescent="0.2">
      <c r="A117" s="18" t="s">
        <v>19</v>
      </c>
      <c r="B117" s="18" t="s">
        <v>644</v>
      </c>
      <c r="C117" s="27">
        <v>3</v>
      </c>
      <c r="D117" s="28" t="s">
        <v>655</v>
      </c>
      <c r="E117" s="28" t="s">
        <v>664</v>
      </c>
      <c r="F117" s="20" t="s">
        <v>517</v>
      </c>
      <c r="G117" s="54" t="s">
        <v>665</v>
      </c>
      <c r="H117" s="56" t="s">
        <v>666</v>
      </c>
      <c r="I117" s="18" t="s">
        <v>74</v>
      </c>
      <c r="J117" s="57" t="s">
        <v>667</v>
      </c>
      <c r="K117" s="17">
        <v>1</v>
      </c>
      <c r="L117" s="21">
        <v>44599</v>
      </c>
      <c r="M117" s="21">
        <v>45412</v>
      </c>
      <c r="N117" s="17">
        <v>1</v>
      </c>
      <c r="O117" s="22">
        <f t="shared" si="1"/>
        <v>1</v>
      </c>
      <c r="P117" s="133"/>
      <c r="Q117" s="133"/>
      <c r="R117" s="136"/>
      <c r="S117" s="19" t="s">
        <v>668</v>
      </c>
      <c r="T117" s="19" t="s">
        <v>669</v>
      </c>
      <c r="U117" s="98" t="s">
        <v>2602</v>
      </c>
      <c r="V117" s="17" t="s">
        <v>77</v>
      </c>
    </row>
    <row r="118" spans="1:22" s="75" customFormat="1" ht="123.75" customHeight="1" x14ac:dyDescent="0.2">
      <c r="A118" s="18" t="s">
        <v>19</v>
      </c>
      <c r="B118" s="18" t="s">
        <v>644</v>
      </c>
      <c r="C118" s="27">
        <v>3</v>
      </c>
      <c r="D118" s="28" t="s">
        <v>655</v>
      </c>
      <c r="E118" s="28" t="s">
        <v>664</v>
      </c>
      <c r="F118" s="20" t="s">
        <v>521</v>
      </c>
      <c r="G118" s="54" t="s">
        <v>670</v>
      </c>
      <c r="H118" s="56" t="s">
        <v>671</v>
      </c>
      <c r="I118" s="18" t="s">
        <v>74</v>
      </c>
      <c r="J118" s="57" t="s">
        <v>672</v>
      </c>
      <c r="K118" s="17">
        <v>1</v>
      </c>
      <c r="L118" s="21">
        <v>44599</v>
      </c>
      <c r="M118" s="21">
        <v>44727</v>
      </c>
      <c r="N118" s="17">
        <v>1</v>
      </c>
      <c r="O118" s="22">
        <f t="shared" si="1"/>
        <v>1</v>
      </c>
      <c r="P118" s="134"/>
      <c r="Q118" s="134"/>
      <c r="R118" s="137"/>
      <c r="S118" s="19" t="s">
        <v>673</v>
      </c>
      <c r="T118" s="19" t="s">
        <v>674</v>
      </c>
      <c r="U118" s="98" t="s">
        <v>2602</v>
      </c>
      <c r="V118" s="17" t="s">
        <v>77</v>
      </c>
    </row>
    <row r="119" spans="1:22" s="75" customFormat="1" ht="153.75" customHeight="1" x14ac:dyDescent="0.2">
      <c r="A119" s="18" t="s">
        <v>19</v>
      </c>
      <c r="B119" s="18" t="s">
        <v>644</v>
      </c>
      <c r="C119" s="27">
        <v>4</v>
      </c>
      <c r="D119" s="28" t="s">
        <v>675</v>
      </c>
      <c r="E119" s="28" t="s">
        <v>2610</v>
      </c>
      <c r="F119" s="20" t="s">
        <v>382</v>
      </c>
      <c r="G119" s="54" t="s">
        <v>2611</v>
      </c>
      <c r="H119" s="54" t="s">
        <v>2612</v>
      </c>
      <c r="I119" s="18" t="s">
        <v>74</v>
      </c>
      <c r="J119" s="54" t="s">
        <v>2613</v>
      </c>
      <c r="K119" s="25">
        <v>1</v>
      </c>
      <c r="L119" s="21">
        <v>45474</v>
      </c>
      <c r="M119" s="21">
        <v>45657</v>
      </c>
      <c r="N119" s="17">
        <v>0</v>
      </c>
      <c r="O119" s="22">
        <f t="shared" si="1"/>
        <v>0</v>
      </c>
      <c r="P119" s="42">
        <f>+AVERAGE(O119:O119)</f>
        <v>0</v>
      </c>
      <c r="Q119" s="42" t="s">
        <v>51</v>
      </c>
      <c r="R119" s="78" t="s">
        <v>52</v>
      </c>
      <c r="S119" s="19" t="s">
        <v>676</v>
      </c>
      <c r="T119" s="19" t="s">
        <v>2614</v>
      </c>
      <c r="U119" s="98" t="s">
        <v>2602</v>
      </c>
      <c r="V119" s="17" t="s">
        <v>77</v>
      </c>
    </row>
    <row r="120" spans="1:22" s="75" customFormat="1" ht="169.5" customHeight="1" x14ac:dyDescent="0.2">
      <c r="A120" s="18" t="s">
        <v>19</v>
      </c>
      <c r="B120" s="18" t="s">
        <v>644</v>
      </c>
      <c r="C120" s="27">
        <v>5</v>
      </c>
      <c r="D120" s="28" t="s">
        <v>677</v>
      </c>
      <c r="E120" s="28" t="s">
        <v>678</v>
      </c>
      <c r="F120" s="20" t="s">
        <v>101</v>
      </c>
      <c r="G120" s="28" t="s">
        <v>2616</v>
      </c>
      <c r="H120" s="28" t="s">
        <v>2617</v>
      </c>
      <c r="I120" s="18" t="s">
        <v>74</v>
      </c>
      <c r="J120" s="28" t="s">
        <v>2730</v>
      </c>
      <c r="K120" s="102">
        <v>1</v>
      </c>
      <c r="L120" s="21">
        <v>45474</v>
      </c>
      <c r="M120" s="21">
        <v>45657</v>
      </c>
      <c r="N120" s="17">
        <v>0</v>
      </c>
      <c r="O120" s="22">
        <f t="shared" ref="O120:O177" si="2">+N120/K120</f>
        <v>0</v>
      </c>
      <c r="P120" s="132">
        <v>0</v>
      </c>
      <c r="Q120" s="132" t="s">
        <v>51</v>
      </c>
      <c r="R120" s="135" t="s">
        <v>52</v>
      </c>
      <c r="S120" s="19" t="s">
        <v>676</v>
      </c>
      <c r="T120" s="19" t="s">
        <v>2614</v>
      </c>
      <c r="U120" s="98" t="s">
        <v>2602</v>
      </c>
      <c r="V120" s="17" t="s">
        <v>77</v>
      </c>
    </row>
    <row r="121" spans="1:22" s="75" customFormat="1" ht="236.25" customHeight="1" x14ac:dyDescent="0.2">
      <c r="A121" s="18" t="s">
        <v>19</v>
      </c>
      <c r="B121" s="18" t="s">
        <v>644</v>
      </c>
      <c r="C121" s="27">
        <v>5</v>
      </c>
      <c r="D121" s="28" t="s">
        <v>677</v>
      </c>
      <c r="E121" s="28" t="s">
        <v>2615</v>
      </c>
      <c r="F121" s="20" t="s">
        <v>108</v>
      </c>
      <c r="G121" s="28" t="s">
        <v>2618</v>
      </c>
      <c r="H121" s="28" t="s">
        <v>2619</v>
      </c>
      <c r="I121" s="18" t="s">
        <v>74</v>
      </c>
      <c r="J121" s="28" t="s">
        <v>2620</v>
      </c>
      <c r="K121" s="17">
        <v>2</v>
      </c>
      <c r="L121" s="21">
        <v>45474</v>
      </c>
      <c r="M121" s="21">
        <v>45688</v>
      </c>
      <c r="N121" s="17">
        <v>0</v>
      </c>
      <c r="O121" s="22">
        <f t="shared" si="2"/>
        <v>0</v>
      </c>
      <c r="P121" s="134"/>
      <c r="Q121" s="134"/>
      <c r="R121" s="137"/>
      <c r="S121" s="19" t="s">
        <v>676</v>
      </c>
      <c r="T121" s="19" t="s">
        <v>2621</v>
      </c>
      <c r="U121" s="98" t="s">
        <v>2602</v>
      </c>
      <c r="V121" s="17" t="s">
        <v>77</v>
      </c>
    </row>
    <row r="122" spans="1:22" s="75" customFormat="1" ht="123.75" customHeight="1" x14ac:dyDescent="0.2">
      <c r="A122" s="18" t="s">
        <v>19</v>
      </c>
      <c r="B122" s="18" t="s">
        <v>644</v>
      </c>
      <c r="C122" s="27">
        <v>6</v>
      </c>
      <c r="D122" s="28" t="s">
        <v>679</v>
      </c>
      <c r="E122" s="28" t="s">
        <v>680</v>
      </c>
      <c r="F122" s="20" t="s">
        <v>101</v>
      </c>
      <c r="G122" s="54" t="s">
        <v>681</v>
      </c>
      <c r="H122" s="56" t="s">
        <v>682</v>
      </c>
      <c r="I122" s="26" t="s">
        <v>104</v>
      </c>
      <c r="J122" s="57" t="s">
        <v>683</v>
      </c>
      <c r="K122" s="17">
        <v>1</v>
      </c>
      <c r="L122" s="21">
        <v>44651</v>
      </c>
      <c r="M122" s="21">
        <v>44742</v>
      </c>
      <c r="N122" s="17">
        <v>1</v>
      </c>
      <c r="O122" s="22">
        <f t="shared" si="2"/>
        <v>1</v>
      </c>
      <c r="P122" s="132">
        <f>+AVERAGE(O122:O123)</f>
        <v>0.5</v>
      </c>
      <c r="Q122" s="132" t="s">
        <v>51</v>
      </c>
      <c r="R122" s="135" t="s">
        <v>52</v>
      </c>
      <c r="S122" s="19" t="s">
        <v>684</v>
      </c>
      <c r="T122" s="19" t="s">
        <v>685</v>
      </c>
      <c r="U122" s="98" t="s">
        <v>2669</v>
      </c>
      <c r="V122" s="17" t="s">
        <v>163</v>
      </c>
    </row>
    <row r="123" spans="1:22" s="75" customFormat="1" ht="123.75" customHeight="1" x14ac:dyDescent="0.2">
      <c r="A123" s="18" t="s">
        <v>19</v>
      </c>
      <c r="B123" s="18" t="s">
        <v>644</v>
      </c>
      <c r="C123" s="27">
        <v>6</v>
      </c>
      <c r="D123" s="28" t="s">
        <v>679</v>
      </c>
      <c r="E123" s="28" t="s">
        <v>680</v>
      </c>
      <c r="F123" s="20" t="s">
        <v>108</v>
      </c>
      <c r="G123" s="54" t="s">
        <v>686</v>
      </c>
      <c r="H123" s="56" t="s">
        <v>2731</v>
      </c>
      <c r="I123" s="26" t="s">
        <v>687</v>
      </c>
      <c r="J123" s="57" t="s">
        <v>683</v>
      </c>
      <c r="K123" s="17">
        <v>1</v>
      </c>
      <c r="L123" s="21">
        <v>44651</v>
      </c>
      <c r="M123" s="21">
        <v>45473</v>
      </c>
      <c r="N123" s="17">
        <v>0</v>
      </c>
      <c r="O123" s="22">
        <f t="shared" si="2"/>
        <v>0</v>
      </c>
      <c r="P123" s="134"/>
      <c r="Q123" s="134"/>
      <c r="R123" s="137"/>
      <c r="S123" s="19" t="s">
        <v>604</v>
      </c>
      <c r="T123" s="19" t="s">
        <v>688</v>
      </c>
      <c r="U123" s="98" t="s">
        <v>2669</v>
      </c>
      <c r="V123" s="17" t="s">
        <v>163</v>
      </c>
    </row>
    <row r="124" spans="1:22" s="75" customFormat="1" ht="123.75" customHeight="1" x14ac:dyDescent="0.2">
      <c r="A124" s="18" t="s">
        <v>19</v>
      </c>
      <c r="B124" s="18" t="s">
        <v>644</v>
      </c>
      <c r="C124" s="27">
        <v>7</v>
      </c>
      <c r="D124" s="28" t="s">
        <v>689</v>
      </c>
      <c r="E124" s="28" t="s">
        <v>690</v>
      </c>
      <c r="F124" s="20" t="s">
        <v>382</v>
      </c>
      <c r="G124" s="54" t="s">
        <v>686</v>
      </c>
      <c r="H124" s="56" t="s">
        <v>2731</v>
      </c>
      <c r="I124" s="26" t="s">
        <v>687</v>
      </c>
      <c r="J124" s="57" t="s">
        <v>683</v>
      </c>
      <c r="K124" s="17">
        <v>1</v>
      </c>
      <c r="L124" s="21">
        <v>44651</v>
      </c>
      <c r="M124" s="21">
        <v>45473</v>
      </c>
      <c r="N124" s="17">
        <v>0</v>
      </c>
      <c r="O124" s="22">
        <f>+N124/K124</f>
        <v>0</v>
      </c>
      <c r="P124" s="42">
        <f>+AVERAGE(O124:O124)</f>
        <v>0</v>
      </c>
      <c r="Q124" s="42" t="s">
        <v>51</v>
      </c>
      <c r="R124" s="78" t="s">
        <v>198</v>
      </c>
      <c r="S124" s="19" t="s">
        <v>604</v>
      </c>
      <c r="T124" s="19" t="s">
        <v>688</v>
      </c>
      <c r="U124" s="98" t="s">
        <v>2669</v>
      </c>
      <c r="V124" s="17" t="s">
        <v>163</v>
      </c>
    </row>
    <row r="125" spans="1:22" s="75" customFormat="1" ht="123.75" customHeight="1" x14ac:dyDescent="0.2">
      <c r="A125" s="18" t="s">
        <v>19</v>
      </c>
      <c r="B125" s="18" t="s">
        <v>644</v>
      </c>
      <c r="C125" s="27">
        <v>8</v>
      </c>
      <c r="D125" s="28" t="s">
        <v>691</v>
      </c>
      <c r="E125" s="28" t="s">
        <v>692</v>
      </c>
      <c r="F125" s="20" t="s">
        <v>118</v>
      </c>
      <c r="G125" s="54" t="s">
        <v>693</v>
      </c>
      <c r="H125" s="56" t="s">
        <v>694</v>
      </c>
      <c r="I125" s="18" t="s">
        <v>74</v>
      </c>
      <c r="J125" s="57" t="s">
        <v>695</v>
      </c>
      <c r="K125" s="17">
        <v>27</v>
      </c>
      <c r="L125" s="21">
        <v>44600</v>
      </c>
      <c r="M125" s="21">
        <v>44620</v>
      </c>
      <c r="N125" s="17">
        <v>27</v>
      </c>
      <c r="O125" s="22">
        <f>+N125/K125</f>
        <v>1</v>
      </c>
      <c r="P125" s="138">
        <f>+AVERAGE(O125:O132)</f>
        <v>1</v>
      </c>
      <c r="Q125" s="138" t="s">
        <v>1078</v>
      </c>
      <c r="R125" s="141" t="s">
        <v>52</v>
      </c>
      <c r="S125" s="19" t="s">
        <v>696</v>
      </c>
      <c r="T125" s="19" t="s">
        <v>2662</v>
      </c>
      <c r="U125" s="98" t="s">
        <v>2497</v>
      </c>
      <c r="V125" s="17" t="s">
        <v>2629</v>
      </c>
    </row>
    <row r="126" spans="1:22" s="75" customFormat="1" ht="123.75" customHeight="1" x14ac:dyDescent="0.2">
      <c r="A126" s="18" t="s">
        <v>19</v>
      </c>
      <c r="B126" s="18" t="s">
        <v>644</v>
      </c>
      <c r="C126" s="27">
        <v>8</v>
      </c>
      <c r="D126" s="28" t="s">
        <v>691</v>
      </c>
      <c r="E126" s="28" t="s">
        <v>697</v>
      </c>
      <c r="F126" s="20" t="s">
        <v>124</v>
      </c>
      <c r="G126" s="54" t="s">
        <v>693</v>
      </c>
      <c r="H126" s="56" t="s">
        <v>698</v>
      </c>
      <c r="I126" s="18" t="s">
        <v>74</v>
      </c>
      <c r="J126" s="57" t="s">
        <v>699</v>
      </c>
      <c r="K126" s="17">
        <v>1</v>
      </c>
      <c r="L126" s="21">
        <v>44600</v>
      </c>
      <c r="M126" s="21">
        <v>44630</v>
      </c>
      <c r="N126" s="17">
        <v>1</v>
      </c>
      <c r="O126" s="22">
        <f t="shared" si="2"/>
        <v>1</v>
      </c>
      <c r="P126" s="139"/>
      <c r="Q126" s="139"/>
      <c r="R126" s="142"/>
      <c r="S126" s="19" t="s">
        <v>700</v>
      </c>
      <c r="T126" s="19" t="s">
        <v>701</v>
      </c>
      <c r="U126" s="98" t="s">
        <v>2497</v>
      </c>
      <c r="V126" s="17" t="s">
        <v>2629</v>
      </c>
    </row>
    <row r="127" spans="1:22" s="75" customFormat="1" ht="123.75" customHeight="1" x14ac:dyDescent="0.2">
      <c r="A127" s="18" t="s">
        <v>19</v>
      </c>
      <c r="B127" s="18" t="s">
        <v>644</v>
      </c>
      <c r="C127" s="27">
        <v>8</v>
      </c>
      <c r="D127" s="28" t="s">
        <v>691</v>
      </c>
      <c r="E127" s="28" t="s">
        <v>697</v>
      </c>
      <c r="F127" s="20" t="s">
        <v>129</v>
      </c>
      <c r="G127" s="54" t="s">
        <v>693</v>
      </c>
      <c r="H127" s="56" t="s">
        <v>702</v>
      </c>
      <c r="I127" s="26" t="s">
        <v>703</v>
      </c>
      <c r="J127" s="57" t="s">
        <v>704</v>
      </c>
      <c r="K127" s="17">
        <v>1</v>
      </c>
      <c r="L127" s="21">
        <v>44621</v>
      </c>
      <c r="M127" s="21">
        <v>45229</v>
      </c>
      <c r="N127" s="17">
        <v>1</v>
      </c>
      <c r="O127" s="22">
        <f t="shared" si="2"/>
        <v>1</v>
      </c>
      <c r="P127" s="139"/>
      <c r="Q127" s="139"/>
      <c r="R127" s="142"/>
      <c r="S127" s="19" t="s">
        <v>2732</v>
      </c>
      <c r="T127" s="19" t="s">
        <v>2461</v>
      </c>
      <c r="U127" s="98" t="s">
        <v>2497</v>
      </c>
      <c r="V127" s="17" t="s">
        <v>2629</v>
      </c>
    </row>
    <row r="128" spans="1:22" s="75" customFormat="1" ht="123.75" customHeight="1" x14ac:dyDescent="0.2">
      <c r="A128" s="18" t="s">
        <v>19</v>
      </c>
      <c r="B128" s="18" t="s">
        <v>644</v>
      </c>
      <c r="C128" s="27">
        <v>8</v>
      </c>
      <c r="D128" s="28" t="s">
        <v>691</v>
      </c>
      <c r="E128" s="28" t="s">
        <v>697</v>
      </c>
      <c r="F128" s="20" t="s">
        <v>134</v>
      </c>
      <c r="G128" s="54" t="s">
        <v>693</v>
      </c>
      <c r="H128" s="56" t="s">
        <v>705</v>
      </c>
      <c r="I128" s="26" t="s">
        <v>703</v>
      </c>
      <c r="J128" s="57" t="s">
        <v>706</v>
      </c>
      <c r="K128" s="17">
        <v>1</v>
      </c>
      <c r="L128" s="21">
        <v>44652</v>
      </c>
      <c r="M128" s="21">
        <v>45412</v>
      </c>
      <c r="N128" s="17">
        <v>1</v>
      </c>
      <c r="O128" s="22">
        <f t="shared" si="2"/>
        <v>1</v>
      </c>
      <c r="P128" s="139"/>
      <c r="Q128" s="139"/>
      <c r="R128" s="142"/>
      <c r="S128" s="19" t="s">
        <v>2660</v>
      </c>
      <c r="T128" s="19" t="s">
        <v>2661</v>
      </c>
      <c r="U128" s="98" t="s">
        <v>2497</v>
      </c>
      <c r="V128" s="17" t="s">
        <v>2629</v>
      </c>
    </row>
    <row r="129" spans="1:22" s="75" customFormat="1" ht="315" x14ac:dyDescent="0.2">
      <c r="A129" s="18" t="s">
        <v>19</v>
      </c>
      <c r="B129" s="18" t="s">
        <v>644</v>
      </c>
      <c r="C129" s="27">
        <v>8</v>
      </c>
      <c r="D129" s="28" t="s">
        <v>707</v>
      </c>
      <c r="E129" s="28" t="s">
        <v>708</v>
      </c>
      <c r="F129" s="20" t="s">
        <v>137</v>
      </c>
      <c r="G129" s="54" t="s">
        <v>709</v>
      </c>
      <c r="H129" s="56" t="s">
        <v>710</v>
      </c>
      <c r="I129" s="18" t="s">
        <v>74</v>
      </c>
      <c r="J129" s="57" t="s">
        <v>711</v>
      </c>
      <c r="K129" s="17">
        <v>11</v>
      </c>
      <c r="L129" s="21">
        <v>44621</v>
      </c>
      <c r="M129" s="21">
        <v>44895</v>
      </c>
      <c r="N129" s="17">
        <v>11</v>
      </c>
      <c r="O129" s="22">
        <f t="shared" si="2"/>
        <v>1</v>
      </c>
      <c r="P129" s="139"/>
      <c r="Q129" s="139"/>
      <c r="R129" s="142"/>
      <c r="S129" s="19" t="s">
        <v>712</v>
      </c>
      <c r="T129" s="19" t="s">
        <v>713</v>
      </c>
      <c r="U129" s="98" t="s">
        <v>2497</v>
      </c>
      <c r="V129" s="17" t="s">
        <v>2629</v>
      </c>
    </row>
    <row r="130" spans="1:22" s="75" customFormat="1" ht="382.5" x14ac:dyDescent="0.2">
      <c r="A130" s="18" t="s">
        <v>19</v>
      </c>
      <c r="B130" s="18" t="s">
        <v>644</v>
      </c>
      <c r="C130" s="27">
        <v>8</v>
      </c>
      <c r="D130" s="28" t="s">
        <v>707</v>
      </c>
      <c r="E130" s="28" t="s">
        <v>708</v>
      </c>
      <c r="F130" s="20" t="s">
        <v>141</v>
      </c>
      <c r="G130" s="54" t="s">
        <v>709</v>
      </c>
      <c r="H130" s="56" t="s">
        <v>714</v>
      </c>
      <c r="I130" s="18" t="s">
        <v>74</v>
      </c>
      <c r="J130" s="57" t="s">
        <v>715</v>
      </c>
      <c r="K130" s="17">
        <v>30</v>
      </c>
      <c r="L130" s="21">
        <v>44621</v>
      </c>
      <c r="M130" s="21">
        <v>44910</v>
      </c>
      <c r="N130" s="17">
        <v>30</v>
      </c>
      <c r="O130" s="22">
        <f t="shared" si="2"/>
        <v>1</v>
      </c>
      <c r="P130" s="139"/>
      <c r="Q130" s="139"/>
      <c r="R130" s="142"/>
      <c r="S130" s="19" t="s">
        <v>716</v>
      </c>
      <c r="T130" s="19" t="s">
        <v>2663</v>
      </c>
      <c r="U130" s="98" t="s">
        <v>2497</v>
      </c>
      <c r="V130" s="17" t="s">
        <v>2629</v>
      </c>
    </row>
    <row r="131" spans="1:22" s="75" customFormat="1" ht="172.5" customHeight="1" x14ac:dyDescent="0.2">
      <c r="A131" s="18" t="s">
        <v>19</v>
      </c>
      <c r="B131" s="18" t="s">
        <v>644</v>
      </c>
      <c r="C131" s="27">
        <v>8</v>
      </c>
      <c r="D131" s="28" t="s">
        <v>707</v>
      </c>
      <c r="E131" s="28" t="s">
        <v>697</v>
      </c>
      <c r="F131" s="20" t="s">
        <v>147</v>
      </c>
      <c r="G131" s="54" t="s">
        <v>717</v>
      </c>
      <c r="H131" s="56" t="s">
        <v>718</v>
      </c>
      <c r="I131" s="18" t="s">
        <v>719</v>
      </c>
      <c r="J131" s="57" t="s">
        <v>637</v>
      </c>
      <c r="K131" s="17">
        <v>1</v>
      </c>
      <c r="L131" s="21">
        <v>44958</v>
      </c>
      <c r="M131" s="21">
        <v>45122</v>
      </c>
      <c r="N131" s="17">
        <v>1</v>
      </c>
      <c r="O131" s="22">
        <f>+N131/K131</f>
        <v>1</v>
      </c>
      <c r="P131" s="139"/>
      <c r="Q131" s="139"/>
      <c r="R131" s="142"/>
      <c r="S131" s="19" t="s">
        <v>2458</v>
      </c>
      <c r="T131" s="19" t="s">
        <v>2459</v>
      </c>
      <c r="U131" s="98" t="s">
        <v>2497</v>
      </c>
      <c r="V131" s="17" t="s">
        <v>2629</v>
      </c>
    </row>
    <row r="132" spans="1:22" s="75" customFormat="1" ht="112.5" x14ac:dyDescent="0.2">
      <c r="A132" s="18" t="s">
        <v>19</v>
      </c>
      <c r="B132" s="18" t="s">
        <v>644</v>
      </c>
      <c r="C132" s="27">
        <v>8</v>
      </c>
      <c r="D132" s="28" t="s">
        <v>707</v>
      </c>
      <c r="E132" s="28" t="s">
        <v>697</v>
      </c>
      <c r="F132" s="20" t="s">
        <v>151</v>
      </c>
      <c r="G132" s="54" t="s">
        <v>717</v>
      </c>
      <c r="H132" s="56" t="s">
        <v>720</v>
      </c>
      <c r="I132" s="18" t="s">
        <v>719</v>
      </c>
      <c r="J132" s="57" t="s">
        <v>721</v>
      </c>
      <c r="K132" s="17">
        <v>1</v>
      </c>
      <c r="L132" s="21">
        <v>45123</v>
      </c>
      <c r="M132" s="21">
        <v>45199</v>
      </c>
      <c r="N132" s="17">
        <v>1</v>
      </c>
      <c r="O132" s="22">
        <f>+N132/K132</f>
        <v>1</v>
      </c>
      <c r="P132" s="140"/>
      <c r="Q132" s="140"/>
      <c r="R132" s="143"/>
      <c r="S132" s="19" t="s">
        <v>2456</v>
      </c>
      <c r="T132" s="19" t="s">
        <v>2733</v>
      </c>
      <c r="U132" s="98" t="s">
        <v>2497</v>
      </c>
      <c r="V132" s="17" t="s">
        <v>2629</v>
      </c>
    </row>
    <row r="133" spans="1:22" s="75" customFormat="1" ht="123.75" customHeight="1" x14ac:dyDescent="0.2">
      <c r="A133" s="18" t="s">
        <v>19</v>
      </c>
      <c r="B133" s="18" t="s">
        <v>644</v>
      </c>
      <c r="C133" s="27">
        <v>9</v>
      </c>
      <c r="D133" s="28" t="s">
        <v>722</v>
      </c>
      <c r="E133" s="28" t="s">
        <v>723</v>
      </c>
      <c r="F133" s="20" t="s">
        <v>46</v>
      </c>
      <c r="G133" s="54" t="s">
        <v>724</v>
      </c>
      <c r="H133" s="56" t="s">
        <v>725</v>
      </c>
      <c r="I133" s="18" t="s">
        <v>74</v>
      </c>
      <c r="J133" s="57" t="s">
        <v>726</v>
      </c>
      <c r="K133" s="17">
        <v>1</v>
      </c>
      <c r="L133" s="21">
        <v>44607</v>
      </c>
      <c r="M133" s="21">
        <v>44757</v>
      </c>
      <c r="N133" s="17">
        <v>1</v>
      </c>
      <c r="O133" s="22">
        <f t="shared" si="2"/>
        <v>1</v>
      </c>
      <c r="P133" s="132">
        <f>+AVERAGE(O133:O135)</f>
        <v>0.83333333333333337</v>
      </c>
      <c r="Q133" s="132" t="s">
        <v>51</v>
      </c>
      <c r="R133" s="135" t="s">
        <v>52</v>
      </c>
      <c r="S133" s="19" t="s">
        <v>727</v>
      </c>
      <c r="T133" s="19" t="s">
        <v>728</v>
      </c>
      <c r="U133" s="98" t="s">
        <v>2602</v>
      </c>
      <c r="V133" s="17" t="s">
        <v>77</v>
      </c>
    </row>
    <row r="134" spans="1:22" s="75" customFormat="1" ht="138" customHeight="1" x14ac:dyDescent="0.2">
      <c r="A134" s="18" t="s">
        <v>19</v>
      </c>
      <c r="B134" s="18" t="s">
        <v>644</v>
      </c>
      <c r="C134" s="27">
        <v>9</v>
      </c>
      <c r="D134" s="28" t="s">
        <v>722</v>
      </c>
      <c r="E134" s="28" t="s">
        <v>723</v>
      </c>
      <c r="F134" s="20" t="s">
        <v>57</v>
      </c>
      <c r="G134" s="54" t="s">
        <v>729</v>
      </c>
      <c r="H134" s="56" t="s">
        <v>730</v>
      </c>
      <c r="I134" s="18" t="s">
        <v>74</v>
      </c>
      <c r="J134" s="57" t="s">
        <v>731</v>
      </c>
      <c r="K134" s="17">
        <v>2</v>
      </c>
      <c r="L134" s="21">
        <v>44758</v>
      </c>
      <c r="M134" s="21">
        <v>44864</v>
      </c>
      <c r="N134" s="17">
        <v>2</v>
      </c>
      <c r="O134" s="22">
        <f t="shared" si="2"/>
        <v>1</v>
      </c>
      <c r="P134" s="133"/>
      <c r="Q134" s="133"/>
      <c r="R134" s="136"/>
      <c r="S134" s="19" t="s">
        <v>732</v>
      </c>
      <c r="T134" s="19" t="s">
        <v>2664</v>
      </c>
      <c r="U134" s="98" t="s">
        <v>2602</v>
      </c>
      <c r="V134" s="17" t="s">
        <v>77</v>
      </c>
    </row>
    <row r="135" spans="1:22" s="75" customFormat="1" ht="326.25" x14ac:dyDescent="0.2">
      <c r="A135" s="18" t="s">
        <v>19</v>
      </c>
      <c r="B135" s="18" t="s">
        <v>644</v>
      </c>
      <c r="C135" s="27">
        <v>9</v>
      </c>
      <c r="D135" s="28" t="s">
        <v>722</v>
      </c>
      <c r="E135" s="28" t="s">
        <v>723</v>
      </c>
      <c r="F135" s="20" t="s">
        <v>63</v>
      </c>
      <c r="G135" s="54" t="s">
        <v>733</v>
      </c>
      <c r="H135" s="56" t="s">
        <v>734</v>
      </c>
      <c r="I135" s="18" t="s">
        <v>74</v>
      </c>
      <c r="J135" s="57" t="s">
        <v>735</v>
      </c>
      <c r="K135" s="17">
        <v>4</v>
      </c>
      <c r="L135" s="21">
        <v>44835</v>
      </c>
      <c r="M135" s="21">
        <v>45657</v>
      </c>
      <c r="N135" s="17">
        <v>2</v>
      </c>
      <c r="O135" s="22">
        <f t="shared" si="2"/>
        <v>0.5</v>
      </c>
      <c r="P135" s="134"/>
      <c r="Q135" s="134"/>
      <c r="R135" s="137"/>
      <c r="S135" s="19" t="s">
        <v>2734</v>
      </c>
      <c r="T135" s="19" t="s">
        <v>2665</v>
      </c>
      <c r="U135" s="98" t="s">
        <v>2602</v>
      </c>
      <c r="V135" s="17" t="s">
        <v>77</v>
      </c>
    </row>
    <row r="136" spans="1:22" s="75" customFormat="1" ht="163.5" customHeight="1" x14ac:dyDescent="0.2">
      <c r="A136" s="18" t="s">
        <v>19</v>
      </c>
      <c r="B136" s="18" t="s">
        <v>644</v>
      </c>
      <c r="C136" s="27">
        <v>10</v>
      </c>
      <c r="D136" s="28" t="s">
        <v>736</v>
      </c>
      <c r="E136" s="28" t="s">
        <v>737</v>
      </c>
      <c r="F136" s="20" t="s">
        <v>46</v>
      </c>
      <c r="G136" s="54" t="s">
        <v>738</v>
      </c>
      <c r="H136" s="56" t="s">
        <v>739</v>
      </c>
      <c r="I136" s="26" t="s">
        <v>246</v>
      </c>
      <c r="J136" s="57" t="s">
        <v>740</v>
      </c>
      <c r="K136" s="17">
        <v>22</v>
      </c>
      <c r="L136" s="21">
        <v>44602</v>
      </c>
      <c r="M136" s="21">
        <v>44630</v>
      </c>
      <c r="N136" s="17">
        <v>22</v>
      </c>
      <c r="O136" s="22">
        <f t="shared" si="2"/>
        <v>1</v>
      </c>
      <c r="P136" s="132">
        <f>+AVERAGE(O136:O138)</f>
        <v>1</v>
      </c>
      <c r="Q136" s="132" t="s">
        <v>1078</v>
      </c>
      <c r="R136" s="135" t="s">
        <v>741</v>
      </c>
      <c r="S136" s="19" t="s">
        <v>742</v>
      </c>
      <c r="T136" s="19" t="s">
        <v>743</v>
      </c>
      <c r="U136" s="98" t="s">
        <v>2497</v>
      </c>
      <c r="V136" s="17" t="s">
        <v>2629</v>
      </c>
    </row>
    <row r="137" spans="1:22" s="75" customFormat="1" ht="170.25" customHeight="1" x14ac:dyDescent="0.2">
      <c r="A137" s="18" t="s">
        <v>19</v>
      </c>
      <c r="B137" s="18" t="s">
        <v>644</v>
      </c>
      <c r="C137" s="27">
        <v>10</v>
      </c>
      <c r="D137" s="28" t="s">
        <v>736</v>
      </c>
      <c r="E137" s="28" t="s">
        <v>744</v>
      </c>
      <c r="F137" s="20" t="s">
        <v>57</v>
      </c>
      <c r="G137" s="54" t="s">
        <v>745</v>
      </c>
      <c r="H137" s="56" t="s">
        <v>746</v>
      </c>
      <c r="I137" s="26" t="s">
        <v>246</v>
      </c>
      <c r="J137" s="57" t="s">
        <v>747</v>
      </c>
      <c r="K137" s="17">
        <v>1</v>
      </c>
      <c r="L137" s="21">
        <v>44914</v>
      </c>
      <c r="M137" s="21">
        <v>44957</v>
      </c>
      <c r="N137" s="17">
        <v>1</v>
      </c>
      <c r="O137" s="22">
        <f t="shared" si="2"/>
        <v>1</v>
      </c>
      <c r="P137" s="133"/>
      <c r="Q137" s="133"/>
      <c r="R137" s="136"/>
      <c r="S137" s="19" t="s">
        <v>2916</v>
      </c>
      <c r="T137" s="19" t="s">
        <v>748</v>
      </c>
      <c r="U137" s="98" t="s">
        <v>2497</v>
      </c>
      <c r="V137" s="17" t="s">
        <v>2629</v>
      </c>
    </row>
    <row r="138" spans="1:22" s="75" customFormat="1" ht="123.75" customHeight="1" x14ac:dyDescent="0.2">
      <c r="A138" s="18" t="s">
        <v>19</v>
      </c>
      <c r="B138" s="18" t="s">
        <v>644</v>
      </c>
      <c r="C138" s="27">
        <v>10</v>
      </c>
      <c r="D138" s="28" t="s">
        <v>736</v>
      </c>
      <c r="E138" s="28" t="s">
        <v>744</v>
      </c>
      <c r="F138" s="20" t="s">
        <v>63</v>
      </c>
      <c r="G138" s="54" t="s">
        <v>749</v>
      </c>
      <c r="H138" s="56" t="s">
        <v>750</v>
      </c>
      <c r="I138" s="26" t="s">
        <v>246</v>
      </c>
      <c r="J138" s="57" t="s">
        <v>751</v>
      </c>
      <c r="K138" s="17">
        <v>1</v>
      </c>
      <c r="L138" s="21">
        <v>44914</v>
      </c>
      <c r="M138" s="21">
        <v>45000</v>
      </c>
      <c r="N138" s="17">
        <v>1</v>
      </c>
      <c r="O138" s="22">
        <f t="shared" si="2"/>
        <v>1</v>
      </c>
      <c r="P138" s="134"/>
      <c r="Q138" s="134"/>
      <c r="R138" s="137"/>
      <c r="S138" s="19" t="s">
        <v>2915</v>
      </c>
      <c r="T138" s="19" t="s">
        <v>2917</v>
      </c>
      <c r="U138" s="98" t="s">
        <v>2497</v>
      </c>
      <c r="V138" s="17" t="s">
        <v>2629</v>
      </c>
    </row>
    <row r="139" spans="1:22" s="75" customFormat="1" ht="156" customHeight="1" x14ac:dyDescent="0.2">
      <c r="A139" s="18" t="s">
        <v>19</v>
      </c>
      <c r="B139" s="18" t="s">
        <v>644</v>
      </c>
      <c r="C139" s="27">
        <v>11</v>
      </c>
      <c r="D139" s="28" t="s">
        <v>753</v>
      </c>
      <c r="E139" s="28" t="s">
        <v>754</v>
      </c>
      <c r="F139" s="20" t="s">
        <v>46</v>
      </c>
      <c r="G139" s="54" t="s">
        <v>755</v>
      </c>
      <c r="H139" s="56" t="s">
        <v>756</v>
      </c>
      <c r="I139" s="18" t="s">
        <v>74</v>
      </c>
      <c r="J139" s="57" t="s">
        <v>757</v>
      </c>
      <c r="K139" s="17">
        <v>2</v>
      </c>
      <c r="L139" s="21">
        <v>44593</v>
      </c>
      <c r="M139" s="21">
        <v>44895</v>
      </c>
      <c r="N139" s="17">
        <v>2</v>
      </c>
      <c r="O139" s="22">
        <f t="shared" si="2"/>
        <v>1</v>
      </c>
      <c r="P139" s="138">
        <f>+AVERAGE(O139:O141)</f>
        <v>1</v>
      </c>
      <c r="Q139" s="138" t="s">
        <v>1078</v>
      </c>
      <c r="R139" s="144" t="s">
        <v>210</v>
      </c>
      <c r="S139" s="19" t="s">
        <v>2666</v>
      </c>
      <c r="T139" s="118" t="s">
        <v>2735</v>
      </c>
      <c r="U139" s="98" t="s">
        <v>2497</v>
      </c>
      <c r="V139" s="17" t="s">
        <v>2629</v>
      </c>
    </row>
    <row r="140" spans="1:22" s="75" customFormat="1" ht="314.25" customHeight="1" x14ac:dyDescent="0.2">
      <c r="A140" s="18" t="s">
        <v>19</v>
      </c>
      <c r="B140" s="18" t="s">
        <v>644</v>
      </c>
      <c r="C140" s="27">
        <v>11</v>
      </c>
      <c r="D140" s="28" t="s">
        <v>753</v>
      </c>
      <c r="E140" s="28" t="s">
        <v>758</v>
      </c>
      <c r="F140" s="20" t="s">
        <v>57</v>
      </c>
      <c r="G140" s="54" t="s">
        <v>755</v>
      </c>
      <c r="H140" s="56" t="s">
        <v>759</v>
      </c>
      <c r="I140" s="18" t="s">
        <v>74</v>
      </c>
      <c r="J140" s="57" t="s">
        <v>731</v>
      </c>
      <c r="K140" s="17">
        <v>10</v>
      </c>
      <c r="L140" s="21">
        <v>44599</v>
      </c>
      <c r="M140" s="21">
        <v>44910</v>
      </c>
      <c r="N140" s="17">
        <v>10</v>
      </c>
      <c r="O140" s="22">
        <f t="shared" si="2"/>
        <v>1</v>
      </c>
      <c r="P140" s="139"/>
      <c r="Q140" s="139"/>
      <c r="R140" s="145"/>
      <c r="S140" s="19" t="s">
        <v>2667</v>
      </c>
      <c r="T140" s="120"/>
      <c r="U140" s="98" t="s">
        <v>2497</v>
      </c>
      <c r="V140" s="17" t="s">
        <v>2629</v>
      </c>
    </row>
    <row r="141" spans="1:22" s="75" customFormat="1" ht="291.75" customHeight="1" x14ac:dyDescent="0.2">
      <c r="A141" s="18" t="s">
        <v>19</v>
      </c>
      <c r="B141" s="18" t="s">
        <v>644</v>
      </c>
      <c r="C141" s="27">
        <v>11</v>
      </c>
      <c r="D141" s="28" t="s">
        <v>753</v>
      </c>
      <c r="E141" s="28" t="s">
        <v>760</v>
      </c>
      <c r="F141" s="20" t="s">
        <v>63</v>
      </c>
      <c r="G141" s="54" t="s">
        <v>755</v>
      </c>
      <c r="H141" s="56" t="s">
        <v>761</v>
      </c>
      <c r="I141" s="18" t="s">
        <v>74</v>
      </c>
      <c r="J141" s="57" t="s">
        <v>762</v>
      </c>
      <c r="K141" s="17">
        <v>10</v>
      </c>
      <c r="L141" s="21">
        <v>44593</v>
      </c>
      <c r="M141" s="21">
        <v>44895</v>
      </c>
      <c r="N141" s="17">
        <v>10</v>
      </c>
      <c r="O141" s="22">
        <f t="shared" si="2"/>
        <v>1</v>
      </c>
      <c r="P141" s="140"/>
      <c r="Q141" s="140"/>
      <c r="R141" s="146"/>
      <c r="S141" s="19" t="s">
        <v>2668</v>
      </c>
      <c r="T141" s="119"/>
      <c r="U141" s="98" t="s">
        <v>2497</v>
      </c>
      <c r="V141" s="17" t="s">
        <v>2629</v>
      </c>
    </row>
    <row r="142" spans="1:22" s="75" customFormat="1" ht="153.75" customHeight="1" x14ac:dyDescent="0.2">
      <c r="A142" s="18" t="s">
        <v>19</v>
      </c>
      <c r="B142" s="18" t="s">
        <v>644</v>
      </c>
      <c r="C142" s="27">
        <v>12</v>
      </c>
      <c r="D142" s="28" t="s">
        <v>763</v>
      </c>
      <c r="E142" s="28" t="s">
        <v>764</v>
      </c>
      <c r="F142" s="20" t="s">
        <v>551</v>
      </c>
      <c r="G142" s="54" t="s">
        <v>765</v>
      </c>
      <c r="H142" s="56" t="s">
        <v>766</v>
      </c>
      <c r="I142" s="18" t="s">
        <v>74</v>
      </c>
      <c r="J142" s="57" t="s">
        <v>767</v>
      </c>
      <c r="K142" s="17">
        <v>2</v>
      </c>
      <c r="L142" s="21">
        <v>44600</v>
      </c>
      <c r="M142" s="21">
        <v>44956</v>
      </c>
      <c r="N142" s="17">
        <v>2</v>
      </c>
      <c r="O142" s="22">
        <f t="shared" si="2"/>
        <v>1</v>
      </c>
      <c r="P142" s="132">
        <f>+AVERAGE(O142:O147)</f>
        <v>0.83333333333333337</v>
      </c>
      <c r="Q142" s="132" t="s">
        <v>51</v>
      </c>
      <c r="R142" s="135" t="s">
        <v>52</v>
      </c>
      <c r="S142" s="19" t="s">
        <v>2462</v>
      </c>
      <c r="T142" s="19" t="s">
        <v>2463</v>
      </c>
      <c r="U142" s="98" t="s">
        <v>2669</v>
      </c>
      <c r="V142" s="17" t="s">
        <v>163</v>
      </c>
    </row>
    <row r="143" spans="1:22" s="75" customFormat="1" ht="140.25" customHeight="1" x14ac:dyDescent="0.2">
      <c r="A143" s="18" t="s">
        <v>19</v>
      </c>
      <c r="B143" s="18" t="s">
        <v>644</v>
      </c>
      <c r="C143" s="27">
        <v>12</v>
      </c>
      <c r="D143" s="28" t="s">
        <v>763</v>
      </c>
      <c r="E143" s="28" t="s">
        <v>768</v>
      </c>
      <c r="F143" s="20" t="s">
        <v>557</v>
      </c>
      <c r="G143" s="54" t="s">
        <v>769</v>
      </c>
      <c r="H143" s="56" t="s">
        <v>770</v>
      </c>
      <c r="I143" s="18" t="s">
        <v>74</v>
      </c>
      <c r="J143" s="57" t="s">
        <v>771</v>
      </c>
      <c r="K143" s="17">
        <v>2</v>
      </c>
      <c r="L143" s="21">
        <v>44601</v>
      </c>
      <c r="M143" s="21">
        <v>44956</v>
      </c>
      <c r="N143" s="17">
        <v>2</v>
      </c>
      <c r="O143" s="22">
        <f t="shared" si="2"/>
        <v>1</v>
      </c>
      <c r="P143" s="133"/>
      <c r="Q143" s="133"/>
      <c r="R143" s="136"/>
      <c r="S143" s="19" t="s">
        <v>2462</v>
      </c>
      <c r="T143" s="19" t="s">
        <v>2736</v>
      </c>
      <c r="U143" s="98" t="s">
        <v>2669</v>
      </c>
      <c r="V143" s="17" t="s">
        <v>163</v>
      </c>
    </row>
    <row r="144" spans="1:22" s="75" customFormat="1" ht="141" customHeight="1" x14ac:dyDescent="0.2">
      <c r="A144" s="18" t="s">
        <v>19</v>
      </c>
      <c r="B144" s="18" t="s">
        <v>644</v>
      </c>
      <c r="C144" s="27">
        <v>12</v>
      </c>
      <c r="D144" s="28" t="s">
        <v>763</v>
      </c>
      <c r="E144" s="28" t="s">
        <v>768</v>
      </c>
      <c r="F144" s="20" t="s">
        <v>560</v>
      </c>
      <c r="G144" s="54" t="s">
        <v>772</v>
      </c>
      <c r="H144" s="56" t="s">
        <v>773</v>
      </c>
      <c r="I144" s="18" t="s">
        <v>74</v>
      </c>
      <c r="J144" s="57" t="s">
        <v>774</v>
      </c>
      <c r="K144" s="17">
        <v>2</v>
      </c>
      <c r="L144" s="21">
        <v>44602</v>
      </c>
      <c r="M144" s="21">
        <v>44956</v>
      </c>
      <c r="N144" s="17">
        <v>0</v>
      </c>
      <c r="O144" s="22">
        <f t="shared" si="2"/>
        <v>0</v>
      </c>
      <c r="P144" s="133"/>
      <c r="Q144" s="133"/>
      <c r="R144" s="136"/>
      <c r="S144" s="19" t="s">
        <v>2462</v>
      </c>
      <c r="T144" s="19" t="s">
        <v>2737</v>
      </c>
      <c r="U144" s="98" t="s">
        <v>2669</v>
      </c>
      <c r="V144" s="17" t="s">
        <v>163</v>
      </c>
    </row>
    <row r="145" spans="1:22" s="75" customFormat="1" ht="329.25" customHeight="1" x14ac:dyDescent="0.2">
      <c r="A145" s="18" t="s">
        <v>19</v>
      </c>
      <c r="B145" s="18" t="s">
        <v>644</v>
      </c>
      <c r="C145" s="27">
        <v>12</v>
      </c>
      <c r="D145" s="28" t="s">
        <v>763</v>
      </c>
      <c r="E145" s="28" t="s">
        <v>775</v>
      </c>
      <c r="F145" s="20" t="s">
        <v>565</v>
      </c>
      <c r="G145" s="54" t="s">
        <v>776</v>
      </c>
      <c r="H145" s="56" t="s">
        <v>777</v>
      </c>
      <c r="I145" s="18" t="s">
        <v>74</v>
      </c>
      <c r="J145" s="57" t="s">
        <v>778</v>
      </c>
      <c r="K145" s="17">
        <v>11</v>
      </c>
      <c r="L145" s="21">
        <v>44621</v>
      </c>
      <c r="M145" s="21">
        <v>44895</v>
      </c>
      <c r="N145" s="17">
        <v>11</v>
      </c>
      <c r="O145" s="22">
        <f t="shared" si="2"/>
        <v>1</v>
      </c>
      <c r="P145" s="133"/>
      <c r="Q145" s="133"/>
      <c r="R145" s="136"/>
      <c r="S145" s="19" t="s">
        <v>712</v>
      </c>
      <c r="T145" s="19" t="s">
        <v>779</v>
      </c>
      <c r="U145" s="98" t="s">
        <v>2669</v>
      </c>
      <c r="V145" s="17" t="s">
        <v>163</v>
      </c>
    </row>
    <row r="146" spans="1:22" s="75" customFormat="1" ht="123.75" customHeight="1" x14ac:dyDescent="0.2">
      <c r="A146" s="18" t="s">
        <v>19</v>
      </c>
      <c r="B146" s="18" t="s">
        <v>644</v>
      </c>
      <c r="C146" s="27">
        <v>12</v>
      </c>
      <c r="D146" s="28" t="s">
        <v>763</v>
      </c>
      <c r="E146" s="28" t="s">
        <v>780</v>
      </c>
      <c r="F146" s="20" t="s">
        <v>569</v>
      </c>
      <c r="G146" s="54" t="s">
        <v>781</v>
      </c>
      <c r="H146" s="56" t="s">
        <v>782</v>
      </c>
      <c r="I146" s="18" t="s">
        <v>74</v>
      </c>
      <c r="J146" s="57" t="s">
        <v>783</v>
      </c>
      <c r="K146" s="17">
        <v>1</v>
      </c>
      <c r="L146" s="21">
        <v>44621</v>
      </c>
      <c r="M146" s="21">
        <v>44865</v>
      </c>
      <c r="N146" s="17">
        <v>1</v>
      </c>
      <c r="O146" s="22">
        <f t="shared" si="2"/>
        <v>1</v>
      </c>
      <c r="P146" s="133"/>
      <c r="Q146" s="133"/>
      <c r="R146" s="136"/>
      <c r="S146" s="19" t="s">
        <v>784</v>
      </c>
      <c r="T146" s="19" t="s">
        <v>2738</v>
      </c>
      <c r="U146" s="98" t="s">
        <v>2669</v>
      </c>
      <c r="V146" s="17" t="s">
        <v>163</v>
      </c>
    </row>
    <row r="147" spans="1:22" s="75" customFormat="1" ht="267.75" customHeight="1" x14ac:dyDescent="0.2">
      <c r="A147" s="18" t="s">
        <v>19</v>
      </c>
      <c r="B147" s="18" t="s">
        <v>644</v>
      </c>
      <c r="C147" s="27">
        <v>12</v>
      </c>
      <c r="D147" s="28" t="s">
        <v>763</v>
      </c>
      <c r="E147" s="28" t="s">
        <v>780</v>
      </c>
      <c r="F147" s="20" t="s">
        <v>575</v>
      </c>
      <c r="G147" s="54" t="s">
        <v>781</v>
      </c>
      <c r="H147" s="56" t="s">
        <v>785</v>
      </c>
      <c r="I147" s="18" t="s">
        <v>74</v>
      </c>
      <c r="J147" s="57" t="s">
        <v>786</v>
      </c>
      <c r="K147" s="17">
        <v>1</v>
      </c>
      <c r="L147" s="21">
        <v>44805</v>
      </c>
      <c r="M147" s="21">
        <v>45015</v>
      </c>
      <c r="N147" s="17">
        <v>1</v>
      </c>
      <c r="O147" s="22">
        <f t="shared" si="2"/>
        <v>1</v>
      </c>
      <c r="P147" s="134"/>
      <c r="Q147" s="134"/>
      <c r="R147" s="137"/>
      <c r="S147" s="19" t="s">
        <v>2739</v>
      </c>
      <c r="T147" s="19" t="s">
        <v>2740</v>
      </c>
      <c r="U147" s="98" t="s">
        <v>2669</v>
      </c>
      <c r="V147" s="17" t="s">
        <v>163</v>
      </c>
    </row>
    <row r="148" spans="1:22" s="75" customFormat="1" ht="409.5" x14ac:dyDescent="0.2">
      <c r="A148" s="18" t="s">
        <v>19</v>
      </c>
      <c r="B148" s="18" t="s">
        <v>644</v>
      </c>
      <c r="C148" s="27">
        <v>14</v>
      </c>
      <c r="D148" s="28" t="s">
        <v>787</v>
      </c>
      <c r="E148" s="28" t="s">
        <v>788</v>
      </c>
      <c r="F148" s="20" t="s">
        <v>101</v>
      </c>
      <c r="G148" s="54" t="s">
        <v>789</v>
      </c>
      <c r="H148" s="56" t="s">
        <v>790</v>
      </c>
      <c r="I148" s="18" t="s">
        <v>74</v>
      </c>
      <c r="J148" s="57" t="s">
        <v>791</v>
      </c>
      <c r="K148" s="17">
        <v>30</v>
      </c>
      <c r="L148" s="21">
        <v>44607</v>
      </c>
      <c r="M148" s="21">
        <v>44910</v>
      </c>
      <c r="N148" s="17">
        <v>30</v>
      </c>
      <c r="O148" s="22">
        <f t="shared" si="2"/>
        <v>1</v>
      </c>
      <c r="P148" s="132">
        <f>+AVERAGE(O148:O149)</f>
        <v>0.65</v>
      </c>
      <c r="Q148" s="132" t="s">
        <v>51</v>
      </c>
      <c r="R148" s="135" t="s">
        <v>52</v>
      </c>
      <c r="S148" s="19" t="s">
        <v>716</v>
      </c>
      <c r="T148" s="19" t="s">
        <v>2671</v>
      </c>
      <c r="U148" s="53" t="s">
        <v>2602</v>
      </c>
      <c r="V148" s="17" t="s">
        <v>77</v>
      </c>
    </row>
    <row r="149" spans="1:22" s="75" customFormat="1" ht="409.5" customHeight="1" x14ac:dyDescent="0.2">
      <c r="A149" s="18" t="s">
        <v>19</v>
      </c>
      <c r="B149" s="18" t="s">
        <v>644</v>
      </c>
      <c r="C149" s="27">
        <v>14</v>
      </c>
      <c r="D149" s="28" t="s">
        <v>792</v>
      </c>
      <c r="E149" s="28" t="s">
        <v>788</v>
      </c>
      <c r="F149" s="20" t="s">
        <v>108</v>
      </c>
      <c r="G149" s="54" t="s">
        <v>789</v>
      </c>
      <c r="H149" s="56" t="s">
        <v>793</v>
      </c>
      <c r="I149" s="18" t="s">
        <v>74</v>
      </c>
      <c r="J149" s="57" t="s">
        <v>794</v>
      </c>
      <c r="K149" s="17">
        <v>70</v>
      </c>
      <c r="L149" s="21">
        <v>44927</v>
      </c>
      <c r="M149" s="21">
        <v>45657</v>
      </c>
      <c r="N149" s="17">
        <v>21</v>
      </c>
      <c r="O149" s="22">
        <f t="shared" si="2"/>
        <v>0.3</v>
      </c>
      <c r="P149" s="134"/>
      <c r="Q149" s="134"/>
      <c r="R149" s="137"/>
      <c r="S149" s="19" t="s">
        <v>2741</v>
      </c>
      <c r="T149" s="19" t="s">
        <v>2742</v>
      </c>
      <c r="U149" s="53" t="s">
        <v>2602</v>
      </c>
      <c r="V149" s="17" t="s">
        <v>77</v>
      </c>
    </row>
    <row r="150" spans="1:22" s="75" customFormat="1" ht="123.75" customHeight="1" x14ac:dyDescent="0.2">
      <c r="A150" s="18" t="s">
        <v>19</v>
      </c>
      <c r="B150" s="18" t="s">
        <v>644</v>
      </c>
      <c r="C150" s="27">
        <v>15</v>
      </c>
      <c r="D150" s="28" t="s">
        <v>795</v>
      </c>
      <c r="E150" s="28" t="s">
        <v>796</v>
      </c>
      <c r="F150" s="20" t="s">
        <v>101</v>
      </c>
      <c r="G150" s="54" t="s">
        <v>797</v>
      </c>
      <c r="H150" s="56" t="s">
        <v>798</v>
      </c>
      <c r="I150" s="18" t="s">
        <v>74</v>
      </c>
      <c r="J150" s="57" t="s">
        <v>799</v>
      </c>
      <c r="K150" s="17">
        <v>1</v>
      </c>
      <c r="L150" s="21">
        <v>44607</v>
      </c>
      <c r="M150" s="21">
        <v>44757</v>
      </c>
      <c r="N150" s="17">
        <v>1</v>
      </c>
      <c r="O150" s="22">
        <f t="shared" si="2"/>
        <v>1</v>
      </c>
      <c r="P150" s="132">
        <f>+AVERAGE(O150:O151)</f>
        <v>0.5</v>
      </c>
      <c r="Q150" s="132" t="s">
        <v>51</v>
      </c>
      <c r="R150" s="135" t="s">
        <v>52</v>
      </c>
      <c r="S150" s="19" t="s">
        <v>800</v>
      </c>
      <c r="T150" s="19" t="s">
        <v>801</v>
      </c>
      <c r="U150" s="53" t="s">
        <v>2602</v>
      </c>
      <c r="V150" s="17" t="s">
        <v>77</v>
      </c>
    </row>
    <row r="151" spans="1:22" s="75" customFormat="1" ht="229.5" customHeight="1" x14ac:dyDescent="0.2">
      <c r="A151" s="18" t="s">
        <v>19</v>
      </c>
      <c r="B151" s="18" t="s">
        <v>644</v>
      </c>
      <c r="C151" s="27">
        <v>15</v>
      </c>
      <c r="D151" s="28" t="s">
        <v>802</v>
      </c>
      <c r="E151" s="28" t="s">
        <v>796</v>
      </c>
      <c r="F151" s="20" t="s">
        <v>108</v>
      </c>
      <c r="G151" s="54" t="s">
        <v>803</v>
      </c>
      <c r="H151" s="56" t="s">
        <v>804</v>
      </c>
      <c r="I151" s="18" t="s">
        <v>74</v>
      </c>
      <c r="J151" s="57" t="s">
        <v>805</v>
      </c>
      <c r="K151" s="17">
        <v>2</v>
      </c>
      <c r="L151" s="21">
        <v>44758</v>
      </c>
      <c r="M151" s="21">
        <v>45657</v>
      </c>
      <c r="N151" s="17">
        <v>0</v>
      </c>
      <c r="O151" s="22">
        <f t="shared" si="2"/>
        <v>0</v>
      </c>
      <c r="P151" s="134"/>
      <c r="Q151" s="134"/>
      <c r="R151" s="137"/>
      <c r="S151" s="19" t="s">
        <v>2672</v>
      </c>
      <c r="T151" s="19" t="s">
        <v>2743</v>
      </c>
      <c r="U151" s="53" t="s">
        <v>2602</v>
      </c>
      <c r="V151" s="17" t="s">
        <v>77</v>
      </c>
    </row>
    <row r="152" spans="1:22" s="75" customFormat="1" ht="382.5" x14ac:dyDescent="0.2">
      <c r="A152" s="18" t="s">
        <v>19</v>
      </c>
      <c r="B152" s="18" t="s">
        <v>644</v>
      </c>
      <c r="C152" s="27">
        <v>16</v>
      </c>
      <c r="D152" s="28" t="s">
        <v>806</v>
      </c>
      <c r="E152" s="28" t="s">
        <v>807</v>
      </c>
      <c r="F152" s="20" t="s">
        <v>508</v>
      </c>
      <c r="G152" s="54" t="s">
        <v>808</v>
      </c>
      <c r="H152" s="56" t="s">
        <v>809</v>
      </c>
      <c r="I152" s="18" t="s">
        <v>74</v>
      </c>
      <c r="J152" s="57" t="s">
        <v>810</v>
      </c>
      <c r="K152" s="17">
        <v>1</v>
      </c>
      <c r="L152" s="21">
        <v>44621</v>
      </c>
      <c r="M152" s="21">
        <v>44926</v>
      </c>
      <c r="N152" s="17">
        <v>1</v>
      </c>
      <c r="O152" s="22">
        <f t="shared" si="2"/>
        <v>1</v>
      </c>
      <c r="P152" s="132">
        <f>+AVERAGE(O152:O155)</f>
        <v>0.875</v>
      </c>
      <c r="Q152" s="132" t="s">
        <v>1078</v>
      </c>
      <c r="R152" s="135" t="s">
        <v>210</v>
      </c>
      <c r="S152" s="19" t="s">
        <v>811</v>
      </c>
      <c r="T152" s="19" t="s">
        <v>2673</v>
      </c>
      <c r="U152" s="98" t="s">
        <v>2497</v>
      </c>
      <c r="V152" s="17" t="s">
        <v>2629</v>
      </c>
    </row>
    <row r="153" spans="1:22" s="75" customFormat="1" ht="146.25" x14ac:dyDescent="0.2">
      <c r="A153" s="18" t="s">
        <v>19</v>
      </c>
      <c r="B153" s="18" t="s">
        <v>644</v>
      </c>
      <c r="C153" s="27">
        <v>16</v>
      </c>
      <c r="D153" s="28" t="s">
        <v>806</v>
      </c>
      <c r="E153" s="28" t="s">
        <v>807</v>
      </c>
      <c r="F153" s="20" t="s">
        <v>512</v>
      </c>
      <c r="G153" s="54" t="s">
        <v>812</v>
      </c>
      <c r="H153" s="56" t="s">
        <v>813</v>
      </c>
      <c r="I153" s="18" t="s">
        <v>74</v>
      </c>
      <c r="J153" s="57" t="s">
        <v>814</v>
      </c>
      <c r="K153" s="17">
        <v>4</v>
      </c>
      <c r="L153" s="21">
        <v>44621</v>
      </c>
      <c r="M153" s="21">
        <v>44926</v>
      </c>
      <c r="N153" s="17">
        <v>4</v>
      </c>
      <c r="O153" s="22">
        <f t="shared" si="2"/>
        <v>1</v>
      </c>
      <c r="P153" s="133"/>
      <c r="Q153" s="133"/>
      <c r="R153" s="136"/>
      <c r="S153" s="19" t="s">
        <v>815</v>
      </c>
      <c r="T153" s="19" t="s">
        <v>2674</v>
      </c>
      <c r="U153" s="98" t="s">
        <v>2497</v>
      </c>
      <c r="V153" s="17" t="s">
        <v>2629</v>
      </c>
    </row>
    <row r="154" spans="1:22" s="75" customFormat="1" ht="402" customHeight="1" x14ac:dyDescent="0.2">
      <c r="A154" s="18" t="s">
        <v>19</v>
      </c>
      <c r="B154" s="18" t="s">
        <v>644</v>
      </c>
      <c r="C154" s="27">
        <v>16</v>
      </c>
      <c r="D154" s="28" t="s">
        <v>806</v>
      </c>
      <c r="E154" s="28" t="s">
        <v>807</v>
      </c>
      <c r="F154" s="20" t="s">
        <v>517</v>
      </c>
      <c r="G154" s="54" t="s">
        <v>816</v>
      </c>
      <c r="H154" s="56" t="s">
        <v>817</v>
      </c>
      <c r="I154" s="18" t="s">
        <v>74</v>
      </c>
      <c r="J154" s="57" t="s">
        <v>818</v>
      </c>
      <c r="K154" s="17">
        <v>1</v>
      </c>
      <c r="L154" s="21">
        <v>44621</v>
      </c>
      <c r="M154" s="21">
        <v>44757</v>
      </c>
      <c r="N154" s="17">
        <v>1</v>
      </c>
      <c r="O154" s="22">
        <f t="shared" si="2"/>
        <v>1</v>
      </c>
      <c r="P154" s="133"/>
      <c r="Q154" s="133"/>
      <c r="R154" s="136"/>
      <c r="S154" s="19" t="s">
        <v>819</v>
      </c>
      <c r="T154" s="19" t="s">
        <v>2677</v>
      </c>
      <c r="U154" s="98" t="s">
        <v>2497</v>
      </c>
      <c r="V154" s="17" t="s">
        <v>2629</v>
      </c>
    </row>
    <row r="155" spans="1:22" s="75" customFormat="1" ht="288" customHeight="1" x14ac:dyDescent="0.2">
      <c r="A155" s="18" t="s">
        <v>19</v>
      </c>
      <c r="B155" s="18" t="s">
        <v>644</v>
      </c>
      <c r="C155" s="27">
        <v>16</v>
      </c>
      <c r="D155" s="28" t="s">
        <v>806</v>
      </c>
      <c r="E155" s="28" t="s">
        <v>807</v>
      </c>
      <c r="F155" s="20" t="s">
        <v>521</v>
      </c>
      <c r="G155" s="54" t="s">
        <v>820</v>
      </c>
      <c r="H155" s="56" t="s">
        <v>821</v>
      </c>
      <c r="I155" s="18" t="s">
        <v>74</v>
      </c>
      <c r="J155" s="57" t="s">
        <v>822</v>
      </c>
      <c r="K155" s="17">
        <v>2</v>
      </c>
      <c r="L155" s="21">
        <v>44774</v>
      </c>
      <c r="M155" s="21">
        <v>45137</v>
      </c>
      <c r="N155" s="17">
        <v>1</v>
      </c>
      <c r="O155" s="22">
        <f t="shared" si="2"/>
        <v>0.5</v>
      </c>
      <c r="P155" s="134"/>
      <c r="Q155" s="134"/>
      <c r="R155" s="137"/>
      <c r="S155" s="19" t="s">
        <v>2744</v>
      </c>
      <c r="T155" s="19" t="s">
        <v>2745</v>
      </c>
      <c r="U155" s="98" t="s">
        <v>2497</v>
      </c>
      <c r="V155" s="17" t="s">
        <v>2629</v>
      </c>
    </row>
    <row r="156" spans="1:22" s="75" customFormat="1" ht="275.25" customHeight="1" x14ac:dyDescent="0.2">
      <c r="A156" s="18">
        <v>2021</v>
      </c>
      <c r="B156" s="18" t="s">
        <v>823</v>
      </c>
      <c r="C156" s="27">
        <v>3</v>
      </c>
      <c r="D156" s="28" t="s">
        <v>824</v>
      </c>
      <c r="E156" s="28" t="s">
        <v>825</v>
      </c>
      <c r="F156" s="20" t="s">
        <v>101</v>
      </c>
      <c r="G156" s="54" t="s">
        <v>826</v>
      </c>
      <c r="H156" s="56" t="s">
        <v>827</v>
      </c>
      <c r="I156" s="26" t="s">
        <v>74</v>
      </c>
      <c r="J156" s="57" t="s">
        <v>828</v>
      </c>
      <c r="K156" s="17">
        <v>2</v>
      </c>
      <c r="L156" s="21">
        <v>44774</v>
      </c>
      <c r="M156" s="21">
        <v>45657</v>
      </c>
      <c r="N156" s="17">
        <v>0</v>
      </c>
      <c r="O156" s="103">
        <f t="shared" si="2"/>
        <v>0</v>
      </c>
      <c r="P156" s="132">
        <f>+AVERAGE(O156:O157)</f>
        <v>0</v>
      </c>
      <c r="Q156" s="132" t="s">
        <v>1078</v>
      </c>
      <c r="R156" s="132" t="s">
        <v>52</v>
      </c>
      <c r="S156" s="19" t="s">
        <v>2746</v>
      </c>
      <c r="T156" s="19" t="s">
        <v>2747</v>
      </c>
      <c r="U156" s="98" t="s">
        <v>2602</v>
      </c>
      <c r="V156" s="17" t="s">
        <v>77</v>
      </c>
    </row>
    <row r="157" spans="1:22" s="75" customFormat="1" ht="303" customHeight="1" x14ac:dyDescent="0.2">
      <c r="A157" s="18">
        <v>2021</v>
      </c>
      <c r="B157" s="18" t="s">
        <v>823</v>
      </c>
      <c r="C157" s="27">
        <v>3</v>
      </c>
      <c r="D157" s="28" t="s">
        <v>824</v>
      </c>
      <c r="E157" s="28" t="s">
        <v>829</v>
      </c>
      <c r="F157" s="20" t="s">
        <v>108</v>
      </c>
      <c r="G157" s="54" t="s">
        <v>830</v>
      </c>
      <c r="H157" s="56" t="s">
        <v>831</v>
      </c>
      <c r="I157" s="26" t="s">
        <v>74</v>
      </c>
      <c r="J157" s="57" t="s">
        <v>832</v>
      </c>
      <c r="K157" s="17">
        <v>1</v>
      </c>
      <c r="L157" s="21">
        <v>44774</v>
      </c>
      <c r="M157" s="21">
        <v>45899</v>
      </c>
      <c r="N157" s="17">
        <v>0</v>
      </c>
      <c r="O157" s="103">
        <f t="shared" si="2"/>
        <v>0</v>
      </c>
      <c r="P157" s="134"/>
      <c r="Q157" s="134"/>
      <c r="R157" s="134"/>
      <c r="S157" s="19" t="s">
        <v>2678</v>
      </c>
      <c r="T157" s="19" t="s">
        <v>2748</v>
      </c>
      <c r="U157" s="98" t="s">
        <v>2602</v>
      </c>
      <c r="V157" s="17" t="s">
        <v>77</v>
      </c>
    </row>
    <row r="158" spans="1:22" s="75" customFormat="1" ht="123.75" customHeight="1" x14ac:dyDescent="0.2">
      <c r="A158" s="18">
        <v>2021</v>
      </c>
      <c r="B158" s="18" t="s">
        <v>823</v>
      </c>
      <c r="C158" s="27">
        <v>7</v>
      </c>
      <c r="D158" s="28" t="s">
        <v>833</v>
      </c>
      <c r="E158" s="28" t="s">
        <v>834</v>
      </c>
      <c r="F158" s="20" t="s">
        <v>382</v>
      </c>
      <c r="G158" s="54" t="s">
        <v>835</v>
      </c>
      <c r="H158" s="56" t="s">
        <v>836</v>
      </c>
      <c r="I158" s="26" t="s">
        <v>104</v>
      </c>
      <c r="J158" s="57" t="s">
        <v>837</v>
      </c>
      <c r="K158" s="17">
        <v>3</v>
      </c>
      <c r="L158" s="21">
        <v>44742</v>
      </c>
      <c r="M158" s="21">
        <v>45657</v>
      </c>
      <c r="N158" s="17">
        <v>1</v>
      </c>
      <c r="O158" s="22">
        <f t="shared" si="2"/>
        <v>0.33333333333333331</v>
      </c>
      <c r="P158" s="22">
        <f>+O158</f>
        <v>0.33333333333333331</v>
      </c>
      <c r="Q158" s="22" t="s">
        <v>51</v>
      </c>
      <c r="R158" s="18" t="s">
        <v>52</v>
      </c>
      <c r="S158" s="19" t="s">
        <v>838</v>
      </c>
      <c r="T158" s="19" t="s">
        <v>2749</v>
      </c>
      <c r="U158" s="98" t="s">
        <v>2602</v>
      </c>
      <c r="V158" s="17" t="s">
        <v>163</v>
      </c>
    </row>
    <row r="159" spans="1:22" s="75" customFormat="1" ht="123.75" customHeight="1" x14ac:dyDescent="0.2">
      <c r="A159" s="18">
        <v>2021</v>
      </c>
      <c r="B159" s="18" t="s">
        <v>823</v>
      </c>
      <c r="C159" s="27">
        <v>9</v>
      </c>
      <c r="D159" s="28" t="s">
        <v>839</v>
      </c>
      <c r="E159" s="28" t="s">
        <v>840</v>
      </c>
      <c r="F159" s="20" t="s">
        <v>46</v>
      </c>
      <c r="G159" s="54" t="s">
        <v>841</v>
      </c>
      <c r="H159" s="56" t="s">
        <v>842</v>
      </c>
      <c r="I159" s="18" t="s">
        <v>49</v>
      </c>
      <c r="J159" s="57" t="s">
        <v>843</v>
      </c>
      <c r="K159" s="17">
        <v>3</v>
      </c>
      <c r="L159" s="21">
        <v>44743</v>
      </c>
      <c r="M159" s="21">
        <v>45291</v>
      </c>
      <c r="N159" s="17">
        <v>3</v>
      </c>
      <c r="O159" s="22">
        <f t="shared" si="2"/>
        <v>1</v>
      </c>
      <c r="P159" s="132">
        <f>+AVERAGE(O159:O161)</f>
        <v>1</v>
      </c>
      <c r="Q159" s="132" t="s">
        <v>1078</v>
      </c>
      <c r="R159" s="135" t="s">
        <v>52</v>
      </c>
      <c r="S159" s="19" t="s">
        <v>2474</v>
      </c>
      <c r="T159" s="19" t="s">
        <v>2750</v>
      </c>
      <c r="U159" s="98" t="s">
        <v>2497</v>
      </c>
      <c r="V159" s="17" t="s">
        <v>2629</v>
      </c>
    </row>
    <row r="160" spans="1:22" s="75" customFormat="1" ht="111.6" customHeight="1" x14ac:dyDescent="0.2">
      <c r="A160" s="18">
        <v>2021</v>
      </c>
      <c r="B160" s="18" t="s">
        <v>823</v>
      </c>
      <c r="C160" s="27">
        <v>9</v>
      </c>
      <c r="D160" s="28" t="s">
        <v>839</v>
      </c>
      <c r="E160" s="28" t="s">
        <v>844</v>
      </c>
      <c r="F160" s="20" t="s">
        <v>57</v>
      </c>
      <c r="G160" s="54" t="s">
        <v>845</v>
      </c>
      <c r="H160" s="56" t="s">
        <v>846</v>
      </c>
      <c r="I160" s="18" t="s">
        <v>49</v>
      </c>
      <c r="J160" s="57" t="s">
        <v>847</v>
      </c>
      <c r="K160" s="17">
        <v>1</v>
      </c>
      <c r="L160" s="21">
        <v>44743</v>
      </c>
      <c r="M160" s="21">
        <v>44773</v>
      </c>
      <c r="N160" s="17">
        <v>1</v>
      </c>
      <c r="O160" s="22">
        <f t="shared" si="2"/>
        <v>1</v>
      </c>
      <c r="P160" s="133"/>
      <c r="Q160" s="133"/>
      <c r="R160" s="136"/>
      <c r="S160" s="19" t="s">
        <v>848</v>
      </c>
      <c r="T160" s="19" t="s">
        <v>849</v>
      </c>
      <c r="U160" s="98" t="s">
        <v>2497</v>
      </c>
      <c r="V160" s="17" t="s">
        <v>2629</v>
      </c>
    </row>
    <row r="161" spans="1:22" s="75" customFormat="1" ht="239.25" customHeight="1" x14ac:dyDescent="0.2">
      <c r="A161" s="18">
        <v>2021</v>
      </c>
      <c r="B161" s="18" t="s">
        <v>823</v>
      </c>
      <c r="C161" s="27">
        <v>9</v>
      </c>
      <c r="D161" s="28" t="s">
        <v>850</v>
      </c>
      <c r="E161" s="28" t="s">
        <v>844</v>
      </c>
      <c r="F161" s="20" t="s">
        <v>63</v>
      </c>
      <c r="G161" s="54" t="s">
        <v>851</v>
      </c>
      <c r="H161" s="56" t="s">
        <v>852</v>
      </c>
      <c r="I161" s="18" t="s">
        <v>49</v>
      </c>
      <c r="J161" s="57" t="s">
        <v>731</v>
      </c>
      <c r="K161" s="17">
        <v>4</v>
      </c>
      <c r="L161" s="21">
        <v>44774</v>
      </c>
      <c r="M161" s="21">
        <v>45016</v>
      </c>
      <c r="N161" s="17">
        <v>4</v>
      </c>
      <c r="O161" s="22">
        <f t="shared" si="2"/>
        <v>1</v>
      </c>
      <c r="P161" s="134"/>
      <c r="Q161" s="134"/>
      <c r="R161" s="137"/>
      <c r="S161" s="19" t="s">
        <v>2879</v>
      </c>
      <c r="T161" s="19" t="s">
        <v>2880</v>
      </c>
      <c r="U161" s="98" t="s">
        <v>2497</v>
      </c>
      <c r="V161" s="17" t="s">
        <v>2629</v>
      </c>
    </row>
    <row r="162" spans="1:22" s="75" customFormat="1" ht="203.25" customHeight="1" x14ac:dyDescent="0.2">
      <c r="A162" s="18">
        <v>2021</v>
      </c>
      <c r="B162" s="18" t="s">
        <v>823</v>
      </c>
      <c r="C162" s="27">
        <v>10</v>
      </c>
      <c r="D162" s="28" t="s">
        <v>853</v>
      </c>
      <c r="E162" s="28" t="s">
        <v>854</v>
      </c>
      <c r="F162" s="20" t="s">
        <v>101</v>
      </c>
      <c r="G162" s="28" t="s">
        <v>855</v>
      </c>
      <c r="H162" s="28" t="s">
        <v>856</v>
      </c>
      <c r="I162" s="26" t="s">
        <v>322</v>
      </c>
      <c r="J162" s="26" t="s">
        <v>857</v>
      </c>
      <c r="K162" s="17">
        <v>1</v>
      </c>
      <c r="L162" s="21">
        <v>45035</v>
      </c>
      <c r="M162" s="21">
        <v>45291</v>
      </c>
      <c r="N162" s="17">
        <v>1</v>
      </c>
      <c r="O162" s="22">
        <f t="shared" si="2"/>
        <v>1</v>
      </c>
      <c r="P162" s="132">
        <f>+AVERAGE(O162:O163)</f>
        <v>1</v>
      </c>
      <c r="Q162" s="132" t="s">
        <v>1078</v>
      </c>
      <c r="R162" s="135" t="s">
        <v>52</v>
      </c>
      <c r="S162" s="19" t="s">
        <v>2751</v>
      </c>
      <c r="T162" s="19" t="s">
        <v>2752</v>
      </c>
      <c r="U162" s="98" t="s">
        <v>2497</v>
      </c>
      <c r="V162" s="17" t="s">
        <v>2629</v>
      </c>
    </row>
    <row r="163" spans="1:22" s="75" customFormat="1" ht="303.75" x14ac:dyDescent="0.2">
      <c r="A163" s="18">
        <v>2021</v>
      </c>
      <c r="B163" s="18" t="s">
        <v>823</v>
      </c>
      <c r="C163" s="27">
        <v>10</v>
      </c>
      <c r="D163" s="28" t="s">
        <v>853</v>
      </c>
      <c r="E163" s="28" t="s">
        <v>854</v>
      </c>
      <c r="F163" s="20" t="s">
        <v>108</v>
      </c>
      <c r="G163" s="28" t="s">
        <v>2753</v>
      </c>
      <c r="H163" s="28" t="s">
        <v>858</v>
      </c>
      <c r="I163" s="26" t="s">
        <v>322</v>
      </c>
      <c r="J163" s="26" t="s">
        <v>859</v>
      </c>
      <c r="K163" s="17">
        <v>5</v>
      </c>
      <c r="L163" s="21">
        <v>41334</v>
      </c>
      <c r="M163" s="21">
        <v>45291</v>
      </c>
      <c r="N163" s="17">
        <v>5</v>
      </c>
      <c r="O163" s="22">
        <f t="shared" si="2"/>
        <v>1</v>
      </c>
      <c r="P163" s="133"/>
      <c r="Q163" s="133"/>
      <c r="R163" s="136"/>
      <c r="S163" s="19" t="s">
        <v>2754</v>
      </c>
      <c r="T163" s="19" t="s">
        <v>2921</v>
      </c>
      <c r="U163" s="98" t="s">
        <v>2497</v>
      </c>
      <c r="V163" s="17" t="s">
        <v>2629</v>
      </c>
    </row>
    <row r="164" spans="1:22" s="1" customFormat="1" ht="248.25" customHeight="1" x14ac:dyDescent="0.2">
      <c r="A164" s="18">
        <v>2022</v>
      </c>
      <c r="B164" s="18" t="s">
        <v>876</v>
      </c>
      <c r="C164" s="27">
        <v>4</v>
      </c>
      <c r="D164" s="23" t="s">
        <v>877</v>
      </c>
      <c r="E164" s="19" t="s">
        <v>878</v>
      </c>
      <c r="F164" s="20">
        <v>1</v>
      </c>
      <c r="G164" s="19" t="s">
        <v>879</v>
      </c>
      <c r="H164" s="19" t="s">
        <v>2755</v>
      </c>
      <c r="I164" s="18" t="s">
        <v>880</v>
      </c>
      <c r="J164" s="19" t="s">
        <v>881</v>
      </c>
      <c r="K164" s="27">
        <v>2</v>
      </c>
      <c r="L164" s="79">
        <v>45017</v>
      </c>
      <c r="M164" s="79">
        <v>45291</v>
      </c>
      <c r="N164" s="17">
        <v>2</v>
      </c>
      <c r="O164" s="22">
        <f t="shared" si="2"/>
        <v>1</v>
      </c>
      <c r="P164" s="25">
        <f>+O164</f>
        <v>1</v>
      </c>
      <c r="Q164" s="22" t="s">
        <v>51</v>
      </c>
      <c r="R164" s="18" t="s">
        <v>52</v>
      </c>
      <c r="S164" s="19" t="s">
        <v>2475</v>
      </c>
      <c r="T164" s="19" t="s">
        <v>2881</v>
      </c>
      <c r="U164" s="98" t="s">
        <v>2604</v>
      </c>
      <c r="V164" s="17" t="s">
        <v>55</v>
      </c>
    </row>
    <row r="165" spans="1:22" s="1" customFormat="1" ht="385.5" customHeight="1" x14ac:dyDescent="0.2">
      <c r="A165" s="18">
        <v>2022</v>
      </c>
      <c r="B165" s="18" t="s">
        <v>876</v>
      </c>
      <c r="C165" s="17">
        <v>16</v>
      </c>
      <c r="D165" s="23" t="s">
        <v>882</v>
      </c>
      <c r="E165" s="19" t="s">
        <v>883</v>
      </c>
      <c r="F165" s="20">
        <v>1</v>
      </c>
      <c r="G165" s="19" t="s">
        <v>884</v>
      </c>
      <c r="H165" s="19" t="s">
        <v>885</v>
      </c>
      <c r="I165" s="18" t="s">
        <v>880</v>
      </c>
      <c r="J165" s="19" t="s">
        <v>886</v>
      </c>
      <c r="K165" s="17">
        <v>1</v>
      </c>
      <c r="L165" s="79">
        <v>45027</v>
      </c>
      <c r="M165" s="79">
        <v>45107</v>
      </c>
      <c r="N165" s="17">
        <v>1</v>
      </c>
      <c r="O165" s="22">
        <f t="shared" si="2"/>
        <v>1</v>
      </c>
      <c r="P165" s="22">
        <v>1</v>
      </c>
      <c r="Q165" s="22" t="s">
        <v>51</v>
      </c>
      <c r="R165" s="18" t="s">
        <v>52</v>
      </c>
      <c r="S165" s="19" t="s">
        <v>2424</v>
      </c>
      <c r="T165" s="19" t="s">
        <v>2882</v>
      </c>
      <c r="U165" s="98" t="s">
        <v>2604</v>
      </c>
      <c r="V165" s="17" t="s">
        <v>55</v>
      </c>
    </row>
    <row r="166" spans="1:22" s="1" customFormat="1" ht="110.25" customHeight="1" x14ac:dyDescent="0.2">
      <c r="A166" s="18">
        <v>2022</v>
      </c>
      <c r="B166" s="18" t="s">
        <v>876</v>
      </c>
      <c r="C166" s="26">
        <v>17</v>
      </c>
      <c r="D166" s="28" t="s">
        <v>887</v>
      </c>
      <c r="E166" s="19" t="s">
        <v>888</v>
      </c>
      <c r="F166" s="20">
        <v>1</v>
      </c>
      <c r="G166" s="28" t="s">
        <v>889</v>
      </c>
      <c r="H166" s="28" t="s">
        <v>890</v>
      </c>
      <c r="I166" s="18" t="s">
        <v>1566</v>
      </c>
      <c r="J166" s="28" t="s">
        <v>891</v>
      </c>
      <c r="K166" s="26">
        <v>1</v>
      </c>
      <c r="L166" s="79">
        <v>45047</v>
      </c>
      <c r="M166" s="79">
        <v>45107</v>
      </c>
      <c r="N166" s="17">
        <v>1</v>
      </c>
      <c r="O166" s="22">
        <f t="shared" si="2"/>
        <v>1</v>
      </c>
      <c r="P166" s="22">
        <v>1</v>
      </c>
      <c r="Q166" s="22" t="s">
        <v>51</v>
      </c>
      <c r="R166" s="18" t="s">
        <v>52</v>
      </c>
      <c r="S166" s="19" t="s">
        <v>2756</v>
      </c>
      <c r="T166" s="19" t="s">
        <v>2922</v>
      </c>
      <c r="U166" s="98" t="s">
        <v>2603</v>
      </c>
      <c r="V166" s="17" t="s">
        <v>89</v>
      </c>
    </row>
    <row r="167" spans="1:22" s="1" customFormat="1" ht="292.5" x14ac:dyDescent="0.2">
      <c r="A167" s="18">
        <v>2022</v>
      </c>
      <c r="B167" s="18" t="s">
        <v>876</v>
      </c>
      <c r="C167" s="26">
        <v>20</v>
      </c>
      <c r="D167" s="19" t="s">
        <v>903</v>
      </c>
      <c r="E167" s="19" t="s">
        <v>904</v>
      </c>
      <c r="F167" s="20">
        <v>1</v>
      </c>
      <c r="G167" s="19" t="s">
        <v>905</v>
      </c>
      <c r="H167" s="19" t="s">
        <v>906</v>
      </c>
      <c r="I167" s="18" t="s">
        <v>49</v>
      </c>
      <c r="J167" s="28" t="s">
        <v>907</v>
      </c>
      <c r="K167" s="26">
        <v>1</v>
      </c>
      <c r="L167" s="79">
        <v>45030</v>
      </c>
      <c r="M167" s="79">
        <v>45199</v>
      </c>
      <c r="N167" s="17">
        <v>1</v>
      </c>
      <c r="O167" s="22">
        <f t="shared" si="2"/>
        <v>1</v>
      </c>
      <c r="P167" s="22">
        <f>+O167/K167</f>
        <v>1</v>
      </c>
      <c r="Q167" s="22" t="s">
        <v>1078</v>
      </c>
      <c r="R167" s="18" t="s">
        <v>52</v>
      </c>
      <c r="S167" s="19" t="s">
        <v>2883</v>
      </c>
      <c r="T167" s="19" t="s">
        <v>2884</v>
      </c>
      <c r="U167" s="98" t="s">
        <v>2497</v>
      </c>
      <c r="V167" s="17" t="s">
        <v>2629</v>
      </c>
    </row>
    <row r="168" spans="1:22" s="1" customFormat="1" ht="409.5" x14ac:dyDescent="0.2">
      <c r="A168" s="18">
        <v>2022</v>
      </c>
      <c r="B168" s="18" t="s">
        <v>876</v>
      </c>
      <c r="C168" s="26">
        <v>21</v>
      </c>
      <c r="D168" s="19" t="s">
        <v>908</v>
      </c>
      <c r="E168" s="19" t="s">
        <v>595</v>
      </c>
      <c r="F168" s="20">
        <v>1</v>
      </c>
      <c r="G168" s="19" t="s">
        <v>596</v>
      </c>
      <c r="H168" s="19" t="s">
        <v>597</v>
      </c>
      <c r="I168" s="18" t="s">
        <v>49</v>
      </c>
      <c r="J168" s="28" t="s">
        <v>598</v>
      </c>
      <c r="K168" s="26">
        <v>1</v>
      </c>
      <c r="L168" s="79">
        <v>45030</v>
      </c>
      <c r="M168" s="79">
        <v>45199</v>
      </c>
      <c r="N168" s="105">
        <v>1</v>
      </c>
      <c r="O168" s="22">
        <v>1</v>
      </c>
      <c r="P168" s="22">
        <f>+O168</f>
        <v>1</v>
      </c>
      <c r="Q168" s="22" t="s">
        <v>1078</v>
      </c>
      <c r="R168" s="18" t="s">
        <v>52</v>
      </c>
      <c r="S168" s="19" t="s">
        <v>2885</v>
      </c>
      <c r="T168" s="19" t="s">
        <v>2886</v>
      </c>
      <c r="U168" s="98" t="s">
        <v>2497</v>
      </c>
      <c r="V168" s="17" t="s">
        <v>2629</v>
      </c>
    </row>
    <row r="169" spans="1:22" s="1" customFormat="1" ht="156" customHeight="1" x14ac:dyDescent="0.2">
      <c r="A169" s="18">
        <v>2022</v>
      </c>
      <c r="B169" s="18" t="s">
        <v>876</v>
      </c>
      <c r="C169" s="26">
        <v>22</v>
      </c>
      <c r="D169" s="19" t="s">
        <v>909</v>
      </c>
      <c r="E169" s="19" t="s">
        <v>2594</v>
      </c>
      <c r="F169" s="20" t="s">
        <v>101</v>
      </c>
      <c r="G169" s="19" t="s">
        <v>910</v>
      </c>
      <c r="H169" s="19" t="s">
        <v>2595</v>
      </c>
      <c r="I169" s="18" t="s">
        <v>911</v>
      </c>
      <c r="J169" s="28" t="s">
        <v>912</v>
      </c>
      <c r="K169" s="26">
        <v>1</v>
      </c>
      <c r="L169" s="79">
        <v>45030</v>
      </c>
      <c r="M169" s="79">
        <v>45626</v>
      </c>
      <c r="N169" s="17">
        <v>0</v>
      </c>
      <c r="O169" s="22">
        <f t="shared" si="2"/>
        <v>0</v>
      </c>
      <c r="P169" s="132">
        <f>+AVERAGE(O169:O170)</f>
        <v>0</v>
      </c>
      <c r="Q169" s="132" t="s">
        <v>51</v>
      </c>
      <c r="R169" s="135" t="s">
        <v>52</v>
      </c>
      <c r="S169" s="19" t="s">
        <v>2425</v>
      </c>
      <c r="T169" s="19" t="s">
        <v>2757</v>
      </c>
      <c r="U169" s="98" t="s">
        <v>2602</v>
      </c>
      <c r="V169" s="17" t="s">
        <v>77</v>
      </c>
    </row>
    <row r="170" spans="1:22" s="1" customFormat="1" ht="326.25" customHeight="1" x14ac:dyDescent="0.2">
      <c r="A170" s="18">
        <v>2022</v>
      </c>
      <c r="B170" s="18" t="s">
        <v>876</v>
      </c>
      <c r="C170" s="26">
        <v>22</v>
      </c>
      <c r="D170" s="19" t="s">
        <v>909</v>
      </c>
      <c r="E170" s="19" t="s">
        <v>2594</v>
      </c>
      <c r="F170" s="20" t="s">
        <v>108</v>
      </c>
      <c r="G170" s="19" t="s">
        <v>2593</v>
      </c>
      <c r="H170" s="19" t="s">
        <v>2596</v>
      </c>
      <c r="I170" s="18" t="s">
        <v>913</v>
      </c>
      <c r="J170" s="28" t="s">
        <v>914</v>
      </c>
      <c r="K170" s="26">
        <v>1</v>
      </c>
      <c r="L170" s="79">
        <v>45030</v>
      </c>
      <c r="M170" s="79">
        <v>45534</v>
      </c>
      <c r="N170" s="17">
        <v>0</v>
      </c>
      <c r="O170" s="22">
        <f t="shared" si="2"/>
        <v>0</v>
      </c>
      <c r="P170" s="134"/>
      <c r="Q170" s="134"/>
      <c r="R170" s="137"/>
      <c r="S170" s="19" t="s">
        <v>2424</v>
      </c>
      <c r="T170" s="19" t="s">
        <v>2758</v>
      </c>
      <c r="U170" s="98" t="s">
        <v>2602</v>
      </c>
      <c r="V170" s="17" t="s">
        <v>77</v>
      </c>
    </row>
    <row r="171" spans="1:22" s="52" customFormat="1" ht="308.25" customHeight="1" x14ac:dyDescent="0.25">
      <c r="A171" s="18">
        <v>2022</v>
      </c>
      <c r="B171" s="18" t="s">
        <v>920</v>
      </c>
      <c r="C171" s="26">
        <v>1</v>
      </c>
      <c r="D171" s="19" t="s">
        <v>921</v>
      </c>
      <c r="E171" s="19" t="s">
        <v>2759</v>
      </c>
      <c r="F171" s="20">
        <v>1</v>
      </c>
      <c r="G171" s="19" t="s">
        <v>2760</v>
      </c>
      <c r="H171" s="19" t="s">
        <v>2761</v>
      </c>
      <c r="I171" s="26" t="s">
        <v>74</v>
      </c>
      <c r="J171" s="19" t="s">
        <v>922</v>
      </c>
      <c r="K171" s="18">
        <v>1</v>
      </c>
      <c r="L171" s="79">
        <v>45108</v>
      </c>
      <c r="M171" s="79">
        <v>45657</v>
      </c>
      <c r="N171" s="17">
        <v>1</v>
      </c>
      <c r="O171" s="22">
        <f t="shared" si="2"/>
        <v>1</v>
      </c>
      <c r="P171" s="22">
        <f>+O171</f>
        <v>1</v>
      </c>
      <c r="Q171" s="22" t="s">
        <v>51</v>
      </c>
      <c r="R171" s="18" t="s">
        <v>52</v>
      </c>
      <c r="S171" s="19" t="s">
        <v>2466</v>
      </c>
      <c r="T171" s="19" t="s">
        <v>2679</v>
      </c>
      <c r="U171" s="98" t="s">
        <v>2603</v>
      </c>
      <c r="V171" s="17" t="s">
        <v>89</v>
      </c>
    </row>
    <row r="172" spans="1:22" ht="346.5" customHeight="1" x14ac:dyDescent="0.25">
      <c r="A172" s="18">
        <v>2022</v>
      </c>
      <c r="B172" s="18" t="s">
        <v>920</v>
      </c>
      <c r="C172" s="26">
        <v>2</v>
      </c>
      <c r="D172" s="19" t="s">
        <v>923</v>
      </c>
      <c r="E172" s="19" t="s">
        <v>924</v>
      </c>
      <c r="F172" s="20">
        <v>1</v>
      </c>
      <c r="G172" s="19" t="s">
        <v>2762</v>
      </c>
      <c r="H172" s="19" t="s">
        <v>2763</v>
      </c>
      <c r="I172" s="26" t="s">
        <v>74</v>
      </c>
      <c r="J172" s="19" t="s">
        <v>2764</v>
      </c>
      <c r="K172" s="18">
        <v>1</v>
      </c>
      <c r="L172" s="79">
        <v>45108</v>
      </c>
      <c r="M172" s="79">
        <v>45473</v>
      </c>
      <c r="N172" s="17">
        <v>1</v>
      </c>
      <c r="O172" s="22">
        <f t="shared" si="2"/>
        <v>1</v>
      </c>
      <c r="P172" s="22">
        <f>+O172</f>
        <v>1</v>
      </c>
      <c r="Q172" s="22" t="s">
        <v>51</v>
      </c>
      <c r="R172" s="18" t="s">
        <v>52</v>
      </c>
      <c r="S172" s="19" t="s">
        <v>2466</v>
      </c>
      <c r="T172" s="19" t="s">
        <v>2765</v>
      </c>
      <c r="U172" s="98" t="s">
        <v>2603</v>
      </c>
      <c r="V172" s="17" t="s">
        <v>89</v>
      </c>
    </row>
    <row r="173" spans="1:22" ht="157.5" x14ac:dyDescent="0.25">
      <c r="A173" s="18">
        <v>2022</v>
      </c>
      <c r="B173" s="18" t="s">
        <v>920</v>
      </c>
      <c r="C173" s="26">
        <v>3</v>
      </c>
      <c r="D173" s="19" t="s">
        <v>925</v>
      </c>
      <c r="E173" s="19" t="s">
        <v>926</v>
      </c>
      <c r="F173" s="20">
        <v>1</v>
      </c>
      <c r="G173" s="19" t="s">
        <v>2766</v>
      </c>
      <c r="H173" s="19" t="s">
        <v>2767</v>
      </c>
      <c r="I173" s="18" t="s">
        <v>104</v>
      </c>
      <c r="J173" s="19" t="s">
        <v>927</v>
      </c>
      <c r="K173" s="18">
        <v>2</v>
      </c>
      <c r="L173" s="79">
        <v>45108</v>
      </c>
      <c r="M173" s="79">
        <v>45382</v>
      </c>
      <c r="N173" s="17">
        <v>0</v>
      </c>
      <c r="O173" s="22">
        <f t="shared" si="2"/>
        <v>0</v>
      </c>
      <c r="P173" s="22">
        <f>+AVERAGE(O173)</f>
        <v>0</v>
      </c>
      <c r="Q173" s="22" t="s">
        <v>51</v>
      </c>
      <c r="R173" s="18" t="s">
        <v>52</v>
      </c>
      <c r="S173" s="19" t="s">
        <v>752</v>
      </c>
      <c r="T173" s="19" t="s">
        <v>2468</v>
      </c>
      <c r="U173" s="98" t="s">
        <v>2669</v>
      </c>
      <c r="V173" s="17" t="s">
        <v>163</v>
      </c>
    </row>
    <row r="174" spans="1:22" ht="146.25" x14ac:dyDescent="0.25">
      <c r="A174" s="18">
        <v>2022</v>
      </c>
      <c r="B174" s="18" t="s">
        <v>920</v>
      </c>
      <c r="C174" s="26">
        <v>4</v>
      </c>
      <c r="D174" s="19" t="s">
        <v>928</v>
      </c>
      <c r="E174" s="19" t="s">
        <v>928</v>
      </c>
      <c r="F174" s="20">
        <v>1</v>
      </c>
      <c r="G174" s="19" t="s">
        <v>2768</v>
      </c>
      <c r="H174" s="19" t="s">
        <v>2769</v>
      </c>
      <c r="I174" s="18" t="s">
        <v>687</v>
      </c>
      <c r="J174" s="19" t="s">
        <v>2770</v>
      </c>
      <c r="K174" s="18">
        <v>1</v>
      </c>
      <c r="L174" s="79">
        <v>45108</v>
      </c>
      <c r="M174" s="79">
        <v>45291</v>
      </c>
      <c r="N174" s="17">
        <v>1</v>
      </c>
      <c r="O174" s="22">
        <f t="shared" si="2"/>
        <v>1</v>
      </c>
      <c r="P174" s="22">
        <f>+AVERAGE(O174)</f>
        <v>1</v>
      </c>
      <c r="Q174" s="22" t="s">
        <v>1078</v>
      </c>
      <c r="R174" s="18" t="s">
        <v>52</v>
      </c>
      <c r="S174" s="19" t="s">
        <v>2915</v>
      </c>
      <c r="T174" s="19" t="s">
        <v>2917</v>
      </c>
      <c r="U174" s="98" t="s">
        <v>2497</v>
      </c>
      <c r="V174" s="17" t="s">
        <v>2629</v>
      </c>
    </row>
    <row r="175" spans="1:22" ht="136.5" customHeight="1" x14ac:dyDescent="0.25">
      <c r="A175" s="18">
        <v>2022</v>
      </c>
      <c r="B175" s="18" t="s">
        <v>920</v>
      </c>
      <c r="C175" s="26">
        <v>5</v>
      </c>
      <c r="D175" s="19" t="s">
        <v>2771</v>
      </c>
      <c r="E175" s="19" t="s">
        <v>929</v>
      </c>
      <c r="F175" s="20" t="s">
        <v>101</v>
      </c>
      <c r="G175" s="19" t="s">
        <v>2772</v>
      </c>
      <c r="H175" s="19" t="s">
        <v>930</v>
      </c>
      <c r="I175" s="18" t="s">
        <v>931</v>
      </c>
      <c r="J175" s="19" t="s">
        <v>299</v>
      </c>
      <c r="K175" s="18">
        <v>1</v>
      </c>
      <c r="L175" s="79">
        <v>45139</v>
      </c>
      <c r="M175" s="79">
        <v>45230</v>
      </c>
      <c r="N175" s="17">
        <v>1</v>
      </c>
      <c r="O175" s="22">
        <f t="shared" si="2"/>
        <v>1</v>
      </c>
      <c r="P175" s="132">
        <f>+AVERAGE(O175:O176)</f>
        <v>0.5</v>
      </c>
      <c r="Q175" s="132" t="s">
        <v>51</v>
      </c>
      <c r="R175" s="135" t="s">
        <v>52</v>
      </c>
      <c r="S175" s="19" t="s">
        <v>2417</v>
      </c>
      <c r="T175" s="19" t="s">
        <v>2773</v>
      </c>
      <c r="U175" s="98" t="s">
        <v>2602</v>
      </c>
      <c r="V175" s="17" t="s">
        <v>77</v>
      </c>
    </row>
    <row r="176" spans="1:22" ht="136.5" customHeight="1" x14ac:dyDescent="0.25">
      <c r="A176" s="18">
        <v>2022</v>
      </c>
      <c r="B176" s="18" t="s">
        <v>920</v>
      </c>
      <c r="C176" s="26">
        <v>5</v>
      </c>
      <c r="D176" s="19" t="s">
        <v>2771</v>
      </c>
      <c r="E176" s="19" t="s">
        <v>929</v>
      </c>
      <c r="F176" s="20" t="s">
        <v>108</v>
      </c>
      <c r="G176" s="19" t="s">
        <v>2774</v>
      </c>
      <c r="H176" s="19" t="s">
        <v>2590</v>
      </c>
      <c r="I176" s="18" t="s">
        <v>931</v>
      </c>
      <c r="J176" s="19" t="s">
        <v>299</v>
      </c>
      <c r="K176" s="18">
        <v>7</v>
      </c>
      <c r="L176" s="79">
        <v>45450</v>
      </c>
      <c r="M176" s="79">
        <v>45657</v>
      </c>
      <c r="N176" s="17">
        <v>0</v>
      </c>
      <c r="O176" s="22">
        <v>0</v>
      </c>
      <c r="P176" s="134"/>
      <c r="Q176" s="134"/>
      <c r="R176" s="137"/>
      <c r="S176" s="19" t="s">
        <v>2591</v>
      </c>
      <c r="T176" s="19" t="s">
        <v>2592</v>
      </c>
      <c r="U176" s="98" t="s">
        <v>2602</v>
      </c>
      <c r="V176" s="17" t="s">
        <v>77</v>
      </c>
    </row>
    <row r="177" spans="1:24" ht="139.5" customHeight="1" x14ac:dyDescent="0.25">
      <c r="A177" s="18">
        <v>2022</v>
      </c>
      <c r="B177" s="18" t="s">
        <v>920</v>
      </c>
      <c r="C177" s="26">
        <v>6</v>
      </c>
      <c r="D177" s="19" t="s">
        <v>932</v>
      </c>
      <c r="E177" s="19" t="s">
        <v>933</v>
      </c>
      <c r="F177" s="20">
        <v>1</v>
      </c>
      <c r="G177" s="19" t="s">
        <v>2775</v>
      </c>
      <c r="H177" s="19" t="s">
        <v>2776</v>
      </c>
      <c r="I177" s="26" t="s">
        <v>934</v>
      </c>
      <c r="J177" s="19" t="s">
        <v>935</v>
      </c>
      <c r="K177" s="18">
        <v>11</v>
      </c>
      <c r="L177" s="79">
        <v>45108</v>
      </c>
      <c r="M177" s="79">
        <v>45473</v>
      </c>
      <c r="N177" s="17">
        <v>0</v>
      </c>
      <c r="O177" s="22">
        <f t="shared" si="2"/>
        <v>0</v>
      </c>
      <c r="P177" s="22">
        <v>0</v>
      </c>
      <c r="Q177" s="22" t="s">
        <v>51</v>
      </c>
      <c r="R177" s="18" t="s">
        <v>52</v>
      </c>
      <c r="S177" s="19" t="s">
        <v>2680</v>
      </c>
      <c r="T177" s="19" t="s">
        <v>2680</v>
      </c>
      <c r="U177" s="98" t="s">
        <v>2669</v>
      </c>
      <c r="V177" s="17" t="s">
        <v>163</v>
      </c>
    </row>
    <row r="178" spans="1:24" ht="338.25" customHeight="1" x14ac:dyDescent="0.25">
      <c r="A178" s="18" t="s">
        <v>936</v>
      </c>
      <c r="B178" s="18" t="s">
        <v>937</v>
      </c>
      <c r="C178" s="26">
        <v>1</v>
      </c>
      <c r="D178" s="19" t="s">
        <v>938</v>
      </c>
      <c r="E178" s="19" t="s">
        <v>939</v>
      </c>
      <c r="F178" s="20" t="s">
        <v>382</v>
      </c>
      <c r="G178" s="19" t="s">
        <v>940</v>
      </c>
      <c r="H178" s="19" t="s">
        <v>941</v>
      </c>
      <c r="I178" s="26" t="s">
        <v>74</v>
      </c>
      <c r="J178" s="19" t="s">
        <v>942</v>
      </c>
      <c r="K178" s="18">
        <v>1</v>
      </c>
      <c r="L178" s="79">
        <v>45214</v>
      </c>
      <c r="M178" s="79">
        <v>45260</v>
      </c>
      <c r="N178" s="17">
        <v>1</v>
      </c>
      <c r="O178" s="22">
        <f>+N178/K178</f>
        <v>1</v>
      </c>
      <c r="P178" s="22">
        <f>+O178</f>
        <v>1</v>
      </c>
      <c r="Q178" s="22" t="s">
        <v>1078</v>
      </c>
      <c r="R178" s="18" t="s">
        <v>198</v>
      </c>
      <c r="S178" s="100" t="s">
        <v>2681</v>
      </c>
      <c r="T178" s="19" t="s">
        <v>2777</v>
      </c>
      <c r="U178" s="98" t="s">
        <v>2497</v>
      </c>
      <c r="V178" s="17" t="s">
        <v>2629</v>
      </c>
    </row>
    <row r="179" spans="1:24" ht="337.5" x14ac:dyDescent="0.25">
      <c r="A179" s="18" t="s">
        <v>936</v>
      </c>
      <c r="B179" s="18" t="s">
        <v>937</v>
      </c>
      <c r="C179" s="26">
        <v>2</v>
      </c>
      <c r="D179" s="19" t="s">
        <v>943</v>
      </c>
      <c r="E179" s="19" t="s">
        <v>2778</v>
      </c>
      <c r="F179" s="20" t="s">
        <v>382</v>
      </c>
      <c r="G179" s="19" t="s">
        <v>945</v>
      </c>
      <c r="H179" s="19" t="s">
        <v>946</v>
      </c>
      <c r="I179" s="26" t="s">
        <v>74</v>
      </c>
      <c r="J179" s="19" t="s">
        <v>942</v>
      </c>
      <c r="K179" s="18">
        <v>1</v>
      </c>
      <c r="L179" s="79">
        <v>45214</v>
      </c>
      <c r="M179" s="79">
        <v>45657</v>
      </c>
      <c r="N179" s="17">
        <v>1</v>
      </c>
      <c r="O179" s="22">
        <f>+N179/K179</f>
        <v>1</v>
      </c>
      <c r="P179" s="22">
        <f t="shared" ref="P179:P211" si="3">+O179</f>
        <v>1</v>
      </c>
      <c r="Q179" s="22" t="s">
        <v>1078</v>
      </c>
      <c r="R179" s="18" t="s">
        <v>198</v>
      </c>
      <c r="S179" s="100" t="s">
        <v>2681</v>
      </c>
      <c r="T179" s="19" t="s">
        <v>2777</v>
      </c>
      <c r="U179" s="98" t="s">
        <v>2497</v>
      </c>
      <c r="V179" s="17" t="s">
        <v>2629</v>
      </c>
    </row>
    <row r="180" spans="1:24" ht="326.25" x14ac:dyDescent="0.25">
      <c r="A180" s="18" t="s">
        <v>936</v>
      </c>
      <c r="B180" s="18" t="s">
        <v>937</v>
      </c>
      <c r="C180" s="26">
        <v>3</v>
      </c>
      <c r="D180" s="19" t="s">
        <v>943</v>
      </c>
      <c r="E180" s="19" t="s">
        <v>2779</v>
      </c>
      <c r="F180" s="20" t="s">
        <v>382</v>
      </c>
      <c r="G180" s="19" t="s">
        <v>947</v>
      </c>
      <c r="H180" s="19" t="s">
        <v>946</v>
      </c>
      <c r="I180" s="26" t="s">
        <v>74</v>
      </c>
      <c r="J180" s="19" t="s">
        <v>948</v>
      </c>
      <c r="K180" s="18">
        <v>4</v>
      </c>
      <c r="L180" s="79">
        <v>45184</v>
      </c>
      <c r="M180" s="79">
        <v>45321</v>
      </c>
      <c r="N180" s="17">
        <v>4</v>
      </c>
      <c r="O180" s="22">
        <v>1</v>
      </c>
      <c r="P180" s="22">
        <f t="shared" si="3"/>
        <v>1</v>
      </c>
      <c r="Q180" s="22" t="s">
        <v>1078</v>
      </c>
      <c r="R180" s="18" t="s">
        <v>198</v>
      </c>
      <c r="S180" s="100" t="s">
        <v>2681</v>
      </c>
      <c r="T180" s="19" t="s">
        <v>2780</v>
      </c>
      <c r="U180" s="98" t="s">
        <v>2497</v>
      </c>
      <c r="V180" s="17" t="s">
        <v>2629</v>
      </c>
      <c r="X180" s="19"/>
    </row>
    <row r="181" spans="1:24" ht="179.25" customHeight="1" x14ac:dyDescent="0.25">
      <c r="A181" s="18" t="s">
        <v>936</v>
      </c>
      <c r="B181" s="18" t="s">
        <v>937</v>
      </c>
      <c r="C181" s="26">
        <v>4</v>
      </c>
      <c r="D181" s="19" t="s">
        <v>949</v>
      </c>
      <c r="E181" s="19" t="s">
        <v>950</v>
      </c>
      <c r="F181" s="20" t="s">
        <v>382</v>
      </c>
      <c r="G181" s="19" t="s">
        <v>2781</v>
      </c>
      <c r="H181" s="19" t="s">
        <v>952</v>
      </c>
      <c r="I181" s="26" t="s">
        <v>74</v>
      </c>
      <c r="J181" s="19" t="s">
        <v>953</v>
      </c>
      <c r="K181" s="18">
        <v>1</v>
      </c>
      <c r="L181" s="79">
        <v>45214</v>
      </c>
      <c r="M181" s="79">
        <v>45260</v>
      </c>
      <c r="N181" s="17">
        <v>1</v>
      </c>
      <c r="O181" s="22">
        <v>1</v>
      </c>
      <c r="P181" s="22">
        <f t="shared" si="3"/>
        <v>1</v>
      </c>
      <c r="Q181" s="22" t="s">
        <v>1078</v>
      </c>
      <c r="R181" s="18" t="s">
        <v>52</v>
      </c>
      <c r="S181" s="19" t="s">
        <v>2782</v>
      </c>
      <c r="T181" s="19" t="s">
        <v>2783</v>
      </c>
      <c r="U181" s="98" t="s">
        <v>2497</v>
      </c>
      <c r="V181" s="17" t="s">
        <v>2629</v>
      </c>
    </row>
    <row r="182" spans="1:24" ht="166.5" customHeight="1" x14ac:dyDescent="0.25">
      <c r="A182" s="18" t="s">
        <v>936</v>
      </c>
      <c r="B182" s="18" t="s">
        <v>937</v>
      </c>
      <c r="C182" s="26">
        <v>6</v>
      </c>
      <c r="D182" s="19" t="s">
        <v>959</v>
      </c>
      <c r="E182" s="19" t="s">
        <v>960</v>
      </c>
      <c r="F182" s="20" t="s">
        <v>382</v>
      </c>
      <c r="G182" s="19" t="s">
        <v>2440</v>
      </c>
      <c r="H182" s="19" t="s">
        <v>2784</v>
      </c>
      <c r="I182" s="26" t="s">
        <v>74</v>
      </c>
      <c r="J182" s="19" t="s">
        <v>961</v>
      </c>
      <c r="K182" s="18">
        <v>8</v>
      </c>
      <c r="L182" s="79">
        <v>45214</v>
      </c>
      <c r="M182" s="79">
        <v>45657</v>
      </c>
      <c r="N182" s="17">
        <v>0</v>
      </c>
      <c r="O182" s="22">
        <v>0</v>
      </c>
      <c r="P182" s="22">
        <f t="shared" si="3"/>
        <v>0</v>
      </c>
      <c r="Q182" s="22" t="s">
        <v>51</v>
      </c>
      <c r="R182" s="18" t="s">
        <v>210</v>
      </c>
      <c r="S182" s="19" t="s">
        <v>2441</v>
      </c>
      <c r="T182" s="19" t="s">
        <v>2606</v>
      </c>
      <c r="U182" s="98" t="s">
        <v>2602</v>
      </c>
      <c r="V182" s="17" t="s">
        <v>77</v>
      </c>
    </row>
    <row r="183" spans="1:24" ht="285" customHeight="1" x14ac:dyDescent="0.25">
      <c r="A183" s="18" t="s">
        <v>936</v>
      </c>
      <c r="B183" s="18" t="s">
        <v>937</v>
      </c>
      <c r="C183" s="26">
        <v>7</v>
      </c>
      <c r="D183" s="19" t="s">
        <v>962</v>
      </c>
      <c r="E183" s="19" t="s">
        <v>963</v>
      </c>
      <c r="F183" s="20" t="s">
        <v>382</v>
      </c>
      <c r="G183" s="19" t="s">
        <v>2430</v>
      </c>
      <c r="H183" s="19" t="s">
        <v>2431</v>
      </c>
      <c r="I183" s="26" t="s">
        <v>74</v>
      </c>
      <c r="J183" s="19" t="s">
        <v>964</v>
      </c>
      <c r="K183" s="18">
        <v>2</v>
      </c>
      <c r="L183" s="79">
        <v>45246</v>
      </c>
      <c r="M183" s="79">
        <v>45291</v>
      </c>
      <c r="N183" s="17">
        <v>2</v>
      </c>
      <c r="O183" s="22">
        <f>+N183/K183</f>
        <v>1</v>
      </c>
      <c r="P183" s="22">
        <f t="shared" si="3"/>
        <v>1</v>
      </c>
      <c r="Q183" s="22" t="s">
        <v>1078</v>
      </c>
      <c r="R183" s="18" t="s">
        <v>52</v>
      </c>
      <c r="S183" s="19" t="s">
        <v>2685</v>
      </c>
      <c r="T183" s="19" t="s">
        <v>2785</v>
      </c>
      <c r="U183" s="98" t="s">
        <v>2497</v>
      </c>
      <c r="V183" s="17" t="s">
        <v>2629</v>
      </c>
    </row>
    <row r="184" spans="1:24" ht="344.25" customHeight="1" x14ac:dyDescent="0.25">
      <c r="A184" s="18" t="s">
        <v>936</v>
      </c>
      <c r="B184" s="18" t="s">
        <v>937</v>
      </c>
      <c r="C184" s="26">
        <v>9</v>
      </c>
      <c r="D184" s="19" t="s">
        <v>970</v>
      </c>
      <c r="E184" s="19" t="s">
        <v>971</v>
      </c>
      <c r="F184" s="20" t="s">
        <v>382</v>
      </c>
      <c r="G184" s="19" t="s">
        <v>972</v>
      </c>
      <c r="H184" s="19" t="s">
        <v>973</v>
      </c>
      <c r="I184" s="26" t="s">
        <v>74</v>
      </c>
      <c r="J184" s="19" t="s">
        <v>974</v>
      </c>
      <c r="K184" s="18">
        <v>2</v>
      </c>
      <c r="L184" s="79">
        <v>45184</v>
      </c>
      <c r="M184" s="79">
        <v>45657</v>
      </c>
      <c r="N184" s="17">
        <v>2</v>
      </c>
      <c r="O184" s="22">
        <f>+N184/K184</f>
        <v>1</v>
      </c>
      <c r="P184" s="22">
        <f t="shared" si="3"/>
        <v>1</v>
      </c>
      <c r="Q184" s="22" t="s">
        <v>51</v>
      </c>
      <c r="R184" s="18" t="s">
        <v>52</v>
      </c>
      <c r="S184" s="19" t="s">
        <v>2434</v>
      </c>
      <c r="T184" s="19" t="s">
        <v>2786</v>
      </c>
      <c r="U184" s="98" t="s">
        <v>2603</v>
      </c>
      <c r="V184" s="17" t="s">
        <v>89</v>
      </c>
    </row>
    <row r="185" spans="1:24" ht="326.25" x14ac:dyDescent="0.25">
      <c r="A185" s="18" t="s">
        <v>936</v>
      </c>
      <c r="B185" s="18" t="s">
        <v>937</v>
      </c>
      <c r="C185" s="26">
        <v>10</v>
      </c>
      <c r="D185" s="19" t="s">
        <v>943</v>
      </c>
      <c r="E185" s="19" t="s">
        <v>2787</v>
      </c>
      <c r="F185" s="20" t="s">
        <v>382</v>
      </c>
      <c r="G185" s="19" t="s">
        <v>947</v>
      </c>
      <c r="H185" s="19" t="s">
        <v>946</v>
      </c>
      <c r="I185" s="26" t="s">
        <v>74</v>
      </c>
      <c r="J185" s="19" t="s">
        <v>942</v>
      </c>
      <c r="K185" s="18">
        <v>1</v>
      </c>
      <c r="L185" s="79">
        <v>45214</v>
      </c>
      <c r="M185" s="79">
        <v>45260</v>
      </c>
      <c r="N185" s="17">
        <v>1</v>
      </c>
      <c r="O185" s="22">
        <v>1</v>
      </c>
      <c r="P185" s="22">
        <f t="shared" si="3"/>
        <v>1</v>
      </c>
      <c r="Q185" s="22" t="s">
        <v>1078</v>
      </c>
      <c r="R185" s="18" t="s">
        <v>198</v>
      </c>
      <c r="S185" s="100" t="s">
        <v>2681</v>
      </c>
      <c r="T185" s="19" t="s">
        <v>2780</v>
      </c>
      <c r="U185" s="98" t="s">
        <v>2497</v>
      </c>
      <c r="V185" s="17" t="s">
        <v>2629</v>
      </c>
    </row>
    <row r="186" spans="1:24" ht="149.25" customHeight="1" x14ac:dyDescent="0.25">
      <c r="A186" s="18" t="s">
        <v>936</v>
      </c>
      <c r="B186" s="18" t="s">
        <v>937</v>
      </c>
      <c r="C186" s="26">
        <v>11</v>
      </c>
      <c r="D186" s="19" t="s">
        <v>976</v>
      </c>
      <c r="E186" s="19" t="s">
        <v>2442</v>
      </c>
      <c r="F186" s="20" t="s">
        <v>382</v>
      </c>
      <c r="G186" s="19" t="s">
        <v>977</v>
      </c>
      <c r="H186" s="19" t="s">
        <v>978</v>
      </c>
      <c r="I186" s="26" t="s">
        <v>74</v>
      </c>
      <c r="J186" s="19" t="s">
        <v>979</v>
      </c>
      <c r="K186" s="18">
        <v>1</v>
      </c>
      <c r="L186" s="79">
        <v>45214</v>
      </c>
      <c r="M186" s="79">
        <v>45245</v>
      </c>
      <c r="N186" s="17">
        <v>1</v>
      </c>
      <c r="O186" s="22">
        <f>+N186/K186</f>
        <v>1</v>
      </c>
      <c r="P186" s="22">
        <f t="shared" si="3"/>
        <v>1</v>
      </c>
      <c r="Q186" s="22" t="s">
        <v>51</v>
      </c>
      <c r="R186" s="18" t="s">
        <v>980</v>
      </c>
      <c r="S186" s="19" t="s">
        <v>2688</v>
      </c>
      <c r="T186" s="19" t="s">
        <v>2788</v>
      </c>
      <c r="U186" s="98" t="s">
        <v>2603</v>
      </c>
      <c r="V186" s="17" t="s">
        <v>89</v>
      </c>
    </row>
    <row r="187" spans="1:24" ht="326.25" x14ac:dyDescent="0.25">
      <c r="A187" s="18" t="s">
        <v>936</v>
      </c>
      <c r="B187" s="18" t="s">
        <v>937</v>
      </c>
      <c r="C187" s="26">
        <v>12</v>
      </c>
      <c r="D187" s="19" t="s">
        <v>943</v>
      </c>
      <c r="E187" s="19" t="s">
        <v>2789</v>
      </c>
      <c r="F187" s="20" t="s">
        <v>382</v>
      </c>
      <c r="G187" s="19" t="s">
        <v>981</v>
      </c>
      <c r="H187" s="19" t="s">
        <v>946</v>
      </c>
      <c r="I187" s="26" t="s">
        <v>74</v>
      </c>
      <c r="J187" s="19" t="s">
        <v>942</v>
      </c>
      <c r="K187" s="18">
        <v>1</v>
      </c>
      <c r="L187" s="79">
        <v>45214</v>
      </c>
      <c r="M187" s="79">
        <v>45657</v>
      </c>
      <c r="N187" s="17">
        <v>1</v>
      </c>
      <c r="O187" s="22">
        <v>1</v>
      </c>
      <c r="P187" s="22">
        <f t="shared" si="3"/>
        <v>1</v>
      </c>
      <c r="Q187" s="22" t="s">
        <v>1078</v>
      </c>
      <c r="R187" s="18" t="s">
        <v>198</v>
      </c>
      <c r="S187" s="100" t="s">
        <v>2681</v>
      </c>
      <c r="T187" s="19" t="s">
        <v>2780</v>
      </c>
      <c r="U187" s="98" t="s">
        <v>2497</v>
      </c>
      <c r="V187" s="17" t="s">
        <v>2629</v>
      </c>
    </row>
    <row r="188" spans="1:24" ht="56.25" x14ac:dyDescent="0.25">
      <c r="A188" s="18" t="s">
        <v>936</v>
      </c>
      <c r="B188" s="18" t="s">
        <v>937</v>
      </c>
      <c r="C188" s="26">
        <v>14</v>
      </c>
      <c r="D188" s="19" t="s">
        <v>986</v>
      </c>
      <c r="E188" s="19" t="s">
        <v>2502</v>
      </c>
      <c r="F188" s="20" t="s">
        <v>382</v>
      </c>
      <c r="G188" s="19" t="s">
        <v>2608</v>
      </c>
      <c r="H188" s="100" t="s">
        <v>2926</v>
      </c>
      <c r="I188" s="26" t="s">
        <v>74</v>
      </c>
      <c r="J188" s="19" t="s">
        <v>2609</v>
      </c>
      <c r="K188" s="18">
        <v>10</v>
      </c>
      <c r="L188" s="79">
        <v>45203</v>
      </c>
      <c r="M188" s="79">
        <v>45534</v>
      </c>
      <c r="N188" s="17">
        <v>0</v>
      </c>
      <c r="O188" s="22">
        <v>0</v>
      </c>
      <c r="P188" s="22">
        <f t="shared" si="3"/>
        <v>0</v>
      </c>
      <c r="Q188" s="22" t="s">
        <v>51</v>
      </c>
      <c r="R188" s="18" t="s">
        <v>210</v>
      </c>
      <c r="S188" s="19" t="s">
        <v>2689</v>
      </c>
      <c r="T188" s="19" t="s">
        <v>2690</v>
      </c>
      <c r="U188" s="98" t="s">
        <v>2602</v>
      </c>
      <c r="V188" s="17" t="s">
        <v>77</v>
      </c>
    </row>
    <row r="189" spans="1:24" ht="282" customHeight="1" x14ac:dyDescent="0.25">
      <c r="A189" s="18" t="s">
        <v>936</v>
      </c>
      <c r="B189" s="18" t="s">
        <v>937</v>
      </c>
      <c r="C189" s="26">
        <v>15</v>
      </c>
      <c r="D189" s="19" t="s">
        <v>987</v>
      </c>
      <c r="E189" s="19" t="s">
        <v>988</v>
      </c>
      <c r="F189" s="20" t="s">
        <v>382</v>
      </c>
      <c r="G189" s="19" t="s">
        <v>2790</v>
      </c>
      <c r="H189" s="19" t="s">
        <v>2500</v>
      </c>
      <c r="I189" s="26" t="s">
        <v>74</v>
      </c>
      <c r="J189" s="19" t="s">
        <v>989</v>
      </c>
      <c r="K189" s="18">
        <v>12</v>
      </c>
      <c r="L189" s="79">
        <v>45184</v>
      </c>
      <c r="M189" s="79">
        <v>45549</v>
      </c>
      <c r="N189" s="17">
        <v>6</v>
      </c>
      <c r="O189" s="22">
        <f>+N189/K189</f>
        <v>0.5</v>
      </c>
      <c r="P189" s="22">
        <f t="shared" si="3"/>
        <v>0.5</v>
      </c>
      <c r="Q189" s="22" t="s">
        <v>51</v>
      </c>
      <c r="R189" s="18" t="s">
        <v>990</v>
      </c>
      <c r="S189" s="106" t="s">
        <v>2791</v>
      </c>
      <c r="T189" s="19" t="s">
        <v>2792</v>
      </c>
      <c r="U189" s="98" t="s">
        <v>2602</v>
      </c>
      <c r="V189" s="17" t="s">
        <v>77</v>
      </c>
    </row>
    <row r="190" spans="1:24" ht="409.5" x14ac:dyDescent="0.25">
      <c r="A190" s="18" t="s">
        <v>936</v>
      </c>
      <c r="B190" s="18" t="s">
        <v>937</v>
      </c>
      <c r="C190" s="26">
        <v>16</v>
      </c>
      <c r="D190" s="19" t="s">
        <v>2501</v>
      </c>
      <c r="E190" s="19" t="s">
        <v>991</v>
      </c>
      <c r="F190" s="20" t="s">
        <v>382</v>
      </c>
      <c r="G190" s="19" t="s">
        <v>992</v>
      </c>
      <c r="H190" s="19" t="s">
        <v>2793</v>
      </c>
      <c r="I190" s="26" t="s">
        <v>74</v>
      </c>
      <c r="J190" s="19" t="s">
        <v>2794</v>
      </c>
      <c r="K190" s="18">
        <v>12</v>
      </c>
      <c r="L190" s="79">
        <v>45184</v>
      </c>
      <c r="M190" s="79">
        <v>45549</v>
      </c>
      <c r="N190" s="17">
        <v>6</v>
      </c>
      <c r="O190" s="22">
        <f>+N190/K190</f>
        <v>0.5</v>
      </c>
      <c r="P190" s="22">
        <f t="shared" si="3"/>
        <v>0.5</v>
      </c>
      <c r="Q190" s="22" t="s">
        <v>51</v>
      </c>
      <c r="R190" s="18" t="s">
        <v>52</v>
      </c>
      <c r="S190" s="106" t="s">
        <v>2791</v>
      </c>
      <c r="T190" s="19" t="s">
        <v>2795</v>
      </c>
      <c r="U190" s="98" t="s">
        <v>2602</v>
      </c>
      <c r="V190" s="17" t="s">
        <v>77</v>
      </c>
    </row>
    <row r="191" spans="1:24" ht="381" customHeight="1" x14ac:dyDescent="0.25">
      <c r="A191" s="18" t="s">
        <v>936</v>
      </c>
      <c r="B191" s="18" t="s">
        <v>937</v>
      </c>
      <c r="C191" s="26">
        <v>17</v>
      </c>
      <c r="D191" s="19" t="s">
        <v>2796</v>
      </c>
      <c r="E191" s="19" t="s">
        <v>993</v>
      </c>
      <c r="F191" s="20" t="s">
        <v>382</v>
      </c>
      <c r="G191" s="19" t="s">
        <v>2797</v>
      </c>
      <c r="H191" s="19" t="s">
        <v>2798</v>
      </c>
      <c r="I191" s="26" t="s">
        <v>74</v>
      </c>
      <c r="J191" s="19" t="s">
        <v>2799</v>
      </c>
      <c r="K191" s="18">
        <v>12</v>
      </c>
      <c r="L191" s="79">
        <v>45184</v>
      </c>
      <c r="M191" s="79">
        <v>45549</v>
      </c>
      <c r="N191" s="17">
        <v>6</v>
      </c>
      <c r="O191" s="22">
        <f>+N191/K191</f>
        <v>0.5</v>
      </c>
      <c r="P191" s="22">
        <f t="shared" si="3"/>
        <v>0.5</v>
      </c>
      <c r="Q191" s="22" t="s">
        <v>51</v>
      </c>
      <c r="R191" s="18" t="s">
        <v>52</v>
      </c>
      <c r="S191" s="106" t="s">
        <v>2800</v>
      </c>
      <c r="T191" s="19" t="s">
        <v>2801</v>
      </c>
      <c r="U191" s="98" t="s">
        <v>2602</v>
      </c>
      <c r="V191" s="17" t="s">
        <v>77</v>
      </c>
    </row>
    <row r="192" spans="1:24" ht="101.25" x14ac:dyDescent="0.25">
      <c r="A192" s="18" t="s">
        <v>936</v>
      </c>
      <c r="B192" s="18" t="s">
        <v>937</v>
      </c>
      <c r="C192" s="26">
        <v>18</v>
      </c>
      <c r="D192" s="19" t="s">
        <v>994</v>
      </c>
      <c r="E192" s="19" t="s">
        <v>995</v>
      </c>
      <c r="F192" s="20" t="s">
        <v>382</v>
      </c>
      <c r="G192" s="19" t="s">
        <v>996</v>
      </c>
      <c r="H192" s="19" t="s">
        <v>997</v>
      </c>
      <c r="I192" s="26" t="s">
        <v>998</v>
      </c>
      <c r="J192" s="19" t="s">
        <v>999</v>
      </c>
      <c r="K192" s="18">
        <v>1</v>
      </c>
      <c r="L192" s="79">
        <v>45183</v>
      </c>
      <c r="M192" s="79">
        <v>45565</v>
      </c>
      <c r="N192" s="17">
        <v>0</v>
      </c>
      <c r="O192" s="22">
        <v>0</v>
      </c>
      <c r="P192" s="22">
        <f>+AVERAGE(O192)</f>
        <v>0</v>
      </c>
      <c r="Q192" s="22" t="s">
        <v>51</v>
      </c>
      <c r="R192" s="18" t="s">
        <v>210</v>
      </c>
      <c r="S192" s="19" t="s">
        <v>2441</v>
      </c>
      <c r="T192" s="19" t="s">
        <v>2504</v>
      </c>
      <c r="U192" s="98" t="s">
        <v>2602</v>
      </c>
      <c r="V192" s="17" t="s">
        <v>77</v>
      </c>
    </row>
    <row r="193" spans="1:22" ht="213.75" x14ac:dyDescent="0.25">
      <c r="A193" s="18">
        <v>2022</v>
      </c>
      <c r="B193" s="18" t="s">
        <v>1000</v>
      </c>
      <c r="C193" s="26">
        <v>1</v>
      </c>
      <c r="D193" s="19" t="s">
        <v>1001</v>
      </c>
      <c r="E193" s="19" t="s">
        <v>1002</v>
      </c>
      <c r="F193" s="20" t="s">
        <v>382</v>
      </c>
      <c r="G193" s="19" t="s">
        <v>1003</v>
      </c>
      <c r="H193" s="19" t="s">
        <v>2802</v>
      </c>
      <c r="I193" s="26" t="s">
        <v>1004</v>
      </c>
      <c r="J193" s="19" t="s">
        <v>2803</v>
      </c>
      <c r="K193" s="18">
        <v>1</v>
      </c>
      <c r="L193" s="79">
        <v>45170</v>
      </c>
      <c r="M193" s="79">
        <v>45199</v>
      </c>
      <c r="N193" s="17">
        <v>1</v>
      </c>
      <c r="O193" s="22">
        <f t="shared" ref="O193:O205" si="4">+N193/K193</f>
        <v>1</v>
      </c>
      <c r="P193" s="22">
        <f t="shared" ref="P193:P200" si="5">+O193</f>
        <v>1</v>
      </c>
      <c r="Q193" s="22" t="s">
        <v>51</v>
      </c>
      <c r="R193" s="18" t="s">
        <v>52</v>
      </c>
      <c r="S193" s="19" t="s">
        <v>2478</v>
      </c>
      <c r="T193" s="19" t="s">
        <v>2887</v>
      </c>
      <c r="U193" s="98" t="s">
        <v>2607</v>
      </c>
      <c r="V193" s="17" t="s">
        <v>55</v>
      </c>
    </row>
    <row r="194" spans="1:22" ht="149.1" customHeight="1" x14ac:dyDescent="0.25">
      <c r="A194" s="18">
        <v>2022</v>
      </c>
      <c r="B194" s="18" t="s">
        <v>1000</v>
      </c>
      <c r="C194" s="26">
        <v>2</v>
      </c>
      <c r="D194" s="19" t="s">
        <v>1005</v>
      </c>
      <c r="E194" s="19" t="s">
        <v>1006</v>
      </c>
      <c r="F194" s="20" t="s">
        <v>382</v>
      </c>
      <c r="G194" s="19" t="s">
        <v>1007</v>
      </c>
      <c r="H194" s="19" t="s">
        <v>1008</v>
      </c>
      <c r="I194" s="26" t="s">
        <v>1004</v>
      </c>
      <c r="J194" s="19" t="s">
        <v>1009</v>
      </c>
      <c r="K194" s="18">
        <v>1</v>
      </c>
      <c r="L194" s="79">
        <v>45200</v>
      </c>
      <c r="M194" s="79">
        <v>45230</v>
      </c>
      <c r="N194" s="17">
        <v>1</v>
      </c>
      <c r="O194" s="22">
        <f t="shared" si="4"/>
        <v>1</v>
      </c>
      <c r="P194" s="22">
        <f t="shared" si="5"/>
        <v>1</v>
      </c>
      <c r="Q194" s="22" t="s">
        <v>51</v>
      </c>
      <c r="R194" s="18" t="s">
        <v>52</v>
      </c>
      <c r="S194" s="19" t="s">
        <v>2888</v>
      </c>
      <c r="T194" s="19" t="s">
        <v>2889</v>
      </c>
      <c r="U194" s="98" t="s">
        <v>2603</v>
      </c>
      <c r="V194" s="17" t="s">
        <v>89</v>
      </c>
    </row>
    <row r="195" spans="1:22" ht="281.25" x14ac:dyDescent="0.25">
      <c r="A195" s="18">
        <v>2022</v>
      </c>
      <c r="B195" s="18" t="s">
        <v>1000</v>
      </c>
      <c r="C195" s="26">
        <v>3</v>
      </c>
      <c r="D195" s="19" t="s">
        <v>1010</v>
      </c>
      <c r="E195" s="19" t="s">
        <v>1011</v>
      </c>
      <c r="F195" s="20" t="s">
        <v>382</v>
      </c>
      <c r="G195" s="19" t="s">
        <v>1012</v>
      </c>
      <c r="H195" s="19" t="s">
        <v>2804</v>
      </c>
      <c r="I195" s="26" t="s">
        <v>1004</v>
      </c>
      <c r="J195" s="19" t="s">
        <v>1013</v>
      </c>
      <c r="K195" s="18">
        <v>1</v>
      </c>
      <c r="L195" s="79">
        <v>45200</v>
      </c>
      <c r="M195" s="79">
        <v>45230</v>
      </c>
      <c r="N195" s="17">
        <v>1</v>
      </c>
      <c r="O195" s="22">
        <f t="shared" si="4"/>
        <v>1</v>
      </c>
      <c r="P195" s="22">
        <f t="shared" si="5"/>
        <v>1</v>
      </c>
      <c r="Q195" s="22" t="s">
        <v>51</v>
      </c>
      <c r="R195" s="18" t="s">
        <v>1014</v>
      </c>
      <c r="S195" s="19" t="s">
        <v>2479</v>
      </c>
      <c r="T195" s="19" t="s">
        <v>2890</v>
      </c>
      <c r="U195" s="98" t="s">
        <v>2607</v>
      </c>
      <c r="V195" s="17" t="s">
        <v>55</v>
      </c>
    </row>
    <row r="196" spans="1:22" ht="205.5" customHeight="1" x14ac:dyDescent="0.25">
      <c r="A196" s="18">
        <v>2022</v>
      </c>
      <c r="B196" s="18" t="s">
        <v>1000</v>
      </c>
      <c r="C196" s="26">
        <v>4</v>
      </c>
      <c r="D196" s="19" t="s">
        <v>1015</v>
      </c>
      <c r="E196" s="19" t="s">
        <v>1016</v>
      </c>
      <c r="F196" s="20" t="s">
        <v>382</v>
      </c>
      <c r="G196" s="19" t="s">
        <v>2805</v>
      </c>
      <c r="H196" s="19" t="s">
        <v>2806</v>
      </c>
      <c r="I196" s="26" t="s">
        <v>1004</v>
      </c>
      <c r="J196" s="19" t="s">
        <v>2480</v>
      </c>
      <c r="K196" s="18">
        <v>1</v>
      </c>
      <c r="L196" s="79">
        <v>45200</v>
      </c>
      <c r="M196" s="79">
        <v>45291</v>
      </c>
      <c r="N196" s="17">
        <v>1</v>
      </c>
      <c r="O196" s="22">
        <f t="shared" si="4"/>
        <v>1</v>
      </c>
      <c r="P196" s="22">
        <f t="shared" si="5"/>
        <v>1</v>
      </c>
      <c r="Q196" s="22" t="s">
        <v>51</v>
      </c>
      <c r="R196" s="18" t="s">
        <v>52</v>
      </c>
      <c r="S196" s="19" t="s">
        <v>2481</v>
      </c>
      <c r="T196" s="19" t="s">
        <v>2891</v>
      </c>
      <c r="U196" s="98" t="s">
        <v>2607</v>
      </c>
      <c r="V196" s="17" t="s">
        <v>55</v>
      </c>
    </row>
    <row r="197" spans="1:22" ht="292.5" x14ac:dyDescent="0.25">
      <c r="A197" s="18">
        <v>2022</v>
      </c>
      <c r="B197" s="18" t="s">
        <v>1000</v>
      </c>
      <c r="C197" s="26">
        <v>5</v>
      </c>
      <c r="D197" s="19" t="s">
        <v>1017</v>
      </c>
      <c r="E197" s="19" t="s">
        <v>1018</v>
      </c>
      <c r="F197" s="20" t="s">
        <v>382</v>
      </c>
      <c r="G197" s="19" t="s">
        <v>1019</v>
      </c>
      <c r="H197" s="19" t="s">
        <v>1020</v>
      </c>
      <c r="I197" s="26" t="s">
        <v>1004</v>
      </c>
      <c r="J197" s="19" t="s">
        <v>2807</v>
      </c>
      <c r="K197" s="18">
        <v>1</v>
      </c>
      <c r="L197" s="79">
        <v>45200</v>
      </c>
      <c r="M197" s="79">
        <v>45230</v>
      </c>
      <c r="N197" s="17">
        <v>1</v>
      </c>
      <c r="O197" s="22">
        <f t="shared" si="4"/>
        <v>1</v>
      </c>
      <c r="P197" s="22">
        <f t="shared" si="5"/>
        <v>1</v>
      </c>
      <c r="Q197" s="22" t="s">
        <v>51</v>
      </c>
      <c r="R197" s="18" t="s">
        <v>198</v>
      </c>
      <c r="S197" s="19" t="s">
        <v>2482</v>
      </c>
      <c r="T197" s="19" t="s">
        <v>2892</v>
      </c>
      <c r="U197" s="98" t="s">
        <v>2607</v>
      </c>
      <c r="V197" s="17" t="s">
        <v>55</v>
      </c>
    </row>
    <row r="198" spans="1:22" ht="234.75" customHeight="1" x14ac:dyDescent="0.25">
      <c r="A198" s="18">
        <v>2022</v>
      </c>
      <c r="B198" s="18" t="s">
        <v>1000</v>
      </c>
      <c r="C198" s="26">
        <v>6</v>
      </c>
      <c r="D198" s="19" t="s">
        <v>1021</v>
      </c>
      <c r="E198" s="19" t="s">
        <v>2808</v>
      </c>
      <c r="F198" s="20" t="s">
        <v>382</v>
      </c>
      <c r="G198" s="19" t="s">
        <v>2809</v>
      </c>
      <c r="H198" s="19" t="s">
        <v>2810</v>
      </c>
      <c r="I198" s="26" t="s">
        <v>1004</v>
      </c>
      <c r="J198" s="19" t="s">
        <v>1022</v>
      </c>
      <c r="K198" s="18">
        <v>1</v>
      </c>
      <c r="L198" s="79">
        <v>45200</v>
      </c>
      <c r="M198" s="79">
        <v>45230</v>
      </c>
      <c r="N198" s="17">
        <v>1</v>
      </c>
      <c r="O198" s="22">
        <f t="shared" si="4"/>
        <v>1</v>
      </c>
      <c r="P198" s="22">
        <f t="shared" si="5"/>
        <v>1</v>
      </c>
      <c r="Q198" s="22" t="s">
        <v>51</v>
      </c>
      <c r="R198" s="18" t="s">
        <v>52</v>
      </c>
      <c r="S198" s="19" t="s">
        <v>2483</v>
      </c>
      <c r="T198" s="19" t="s">
        <v>2893</v>
      </c>
      <c r="U198" s="98" t="s">
        <v>2603</v>
      </c>
      <c r="V198" s="17" t="s">
        <v>89</v>
      </c>
    </row>
    <row r="199" spans="1:22" ht="314.25" customHeight="1" x14ac:dyDescent="0.25">
      <c r="A199" s="18">
        <v>2022</v>
      </c>
      <c r="B199" s="18" t="s">
        <v>1000</v>
      </c>
      <c r="C199" s="26">
        <v>7</v>
      </c>
      <c r="D199" s="19" t="s">
        <v>1023</v>
      </c>
      <c r="E199" s="19" t="s">
        <v>1024</v>
      </c>
      <c r="F199" s="20" t="s">
        <v>382</v>
      </c>
      <c r="G199" s="19" t="s">
        <v>1025</v>
      </c>
      <c r="H199" s="19" t="s">
        <v>1026</v>
      </c>
      <c r="I199" s="26" t="s">
        <v>1004</v>
      </c>
      <c r="J199" s="19" t="s">
        <v>2811</v>
      </c>
      <c r="K199" s="18">
        <v>1</v>
      </c>
      <c r="L199" s="79">
        <v>45200</v>
      </c>
      <c r="M199" s="79">
        <v>45229</v>
      </c>
      <c r="N199" s="17">
        <v>1</v>
      </c>
      <c r="O199" s="22">
        <f t="shared" si="4"/>
        <v>1</v>
      </c>
      <c r="P199" s="22">
        <f t="shared" si="5"/>
        <v>1</v>
      </c>
      <c r="Q199" s="22" t="s">
        <v>51</v>
      </c>
      <c r="R199" s="18" t="s">
        <v>52</v>
      </c>
      <c r="S199" s="19" t="s">
        <v>2484</v>
      </c>
      <c r="T199" s="19" t="s">
        <v>2894</v>
      </c>
      <c r="U199" s="98" t="s">
        <v>2607</v>
      </c>
      <c r="V199" s="17" t="s">
        <v>55</v>
      </c>
    </row>
    <row r="200" spans="1:22" ht="388.5" customHeight="1" x14ac:dyDescent="0.25">
      <c r="A200" s="18">
        <v>2022</v>
      </c>
      <c r="B200" s="18" t="s">
        <v>1000</v>
      </c>
      <c r="C200" s="26">
        <v>8</v>
      </c>
      <c r="D200" s="19" t="s">
        <v>1027</v>
      </c>
      <c r="E200" s="19" t="s">
        <v>1028</v>
      </c>
      <c r="F200" s="20" t="s">
        <v>382</v>
      </c>
      <c r="G200" s="19" t="s">
        <v>2812</v>
      </c>
      <c r="H200" s="19" t="s">
        <v>1029</v>
      </c>
      <c r="I200" s="26" t="s">
        <v>1004</v>
      </c>
      <c r="J200" s="19" t="s">
        <v>1030</v>
      </c>
      <c r="K200" s="18">
        <v>2</v>
      </c>
      <c r="L200" s="79">
        <v>45209</v>
      </c>
      <c r="M200" s="79">
        <v>45240</v>
      </c>
      <c r="N200" s="17">
        <v>2</v>
      </c>
      <c r="O200" s="22">
        <f t="shared" si="4"/>
        <v>1</v>
      </c>
      <c r="P200" s="22">
        <f t="shared" si="5"/>
        <v>1</v>
      </c>
      <c r="Q200" s="22" t="s">
        <v>51</v>
      </c>
      <c r="R200" s="18" t="s">
        <v>198</v>
      </c>
      <c r="S200" s="19" t="s">
        <v>2813</v>
      </c>
      <c r="T200" s="19" t="s">
        <v>2895</v>
      </c>
      <c r="U200" s="98" t="s">
        <v>2603</v>
      </c>
      <c r="V200" s="17" t="s">
        <v>89</v>
      </c>
    </row>
    <row r="201" spans="1:22" ht="334.5" customHeight="1" x14ac:dyDescent="0.25">
      <c r="A201" s="18">
        <v>2022</v>
      </c>
      <c r="B201" s="18" t="s">
        <v>1000</v>
      </c>
      <c r="C201" s="26">
        <v>9</v>
      </c>
      <c r="D201" s="19" t="s">
        <v>1031</v>
      </c>
      <c r="E201" s="19" t="s">
        <v>2896</v>
      </c>
      <c r="F201" s="20" t="s">
        <v>382</v>
      </c>
      <c r="G201" s="19" t="s">
        <v>2814</v>
      </c>
      <c r="H201" s="19" t="s">
        <v>2815</v>
      </c>
      <c r="I201" s="26" t="s">
        <v>1004</v>
      </c>
      <c r="J201" s="19" t="s">
        <v>1032</v>
      </c>
      <c r="K201" s="18">
        <v>1</v>
      </c>
      <c r="L201" s="79">
        <v>45200</v>
      </c>
      <c r="M201" s="79">
        <v>45382</v>
      </c>
      <c r="N201" s="17">
        <v>0</v>
      </c>
      <c r="O201" s="22">
        <f t="shared" si="4"/>
        <v>0</v>
      </c>
      <c r="P201" s="22">
        <f t="shared" si="3"/>
        <v>0</v>
      </c>
      <c r="Q201" s="22" t="s">
        <v>51</v>
      </c>
      <c r="R201" s="18" t="s">
        <v>52</v>
      </c>
      <c r="S201" s="19" t="s">
        <v>2897</v>
      </c>
      <c r="T201" s="19" t="s">
        <v>2898</v>
      </c>
      <c r="U201" s="98" t="s">
        <v>2669</v>
      </c>
      <c r="V201" s="17" t="s">
        <v>163</v>
      </c>
    </row>
    <row r="202" spans="1:22" ht="249" customHeight="1" x14ac:dyDescent="0.25">
      <c r="A202" s="18">
        <v>2022</v>
      </c>
      <c r="B202" s="18" t="s">
        <v>1000</v>
      </c>
      <c r="C202" s="26">
        <v>10</v>
      </c>
      <c r="D202" s="19" t="s">
        <v>1033</v>
      </c>
      <c r="E202" s="19" t="s">
        <v>1034</v>
      </c>
      <c r="F202" s="20" t="s">
        <v>382</v>
      </c>
      <c r="G202" s="19" t="s">
        <v>1035</v>
      </c>
      <c r="H202" s="19" t="s">
        <v>1036</v>
      </c>
      <c r="I202" s="26" t="s">
        <v>1004</v>
      </c>
      <c r="J202" s="19" t="s">
        <v>1037</v>
      </c>
      <c r="K202" s="18">
        <v>1</v>
      </c>
      <c r="L202" s="79">
        <v>45200</v>
      </c>
      <c r="M202" s="79">
        <v>45229</v>
      </c>
      <c r="N202" s="17">
        <v>1</v>
      </c>
      <c r="O202" s="22">
        <f t="shared" si="4"/>
        <v>1</v>
      </c>
      <c r="P202" s="22">
        <f t="shared" si="3"/>
        <v>1</v>
      </c>
      <c r="Q202" s="22" t="s">
        <v>51</v>
      </c>
      <c r="R202" s="18" t="s">
        <v>1014</v>
      </c>
      <c r="S202" s="19" t="s">
        <v>2485</v>
      </c>
      <c r="T202" s="19" t="s">
        <v>2899</v>
      </c>
      <c r="U202" s="98" t="s">
        <v>2607</v>
      </c>
      <c r="V202" s="17" t="s">
        <v>55</v>
      </c>
    </row>
    <row r="203" spans="1:22" ht="213" customHeight="1" x14ac:dyDescent="0.25">
      <c r="A203" s="18">
        <v>2022</v>
      </c>
      <c r="B203" s="18" t="s">
        <v>1000</v>
      </c>
      <c r="C203" s="26">
        <v>11</v>
      </c>
      <c r="D203" s="19" t="s">
        <v>2488</v>
      </c>
      <c r="E203" s="19" t="s">
        <v>1038</v>
      </c>
      <c r="F203" s="20" t="s">
        <v>382</v>
      </c>
      <c r="G203" s="19" t="s">
        <v>1039</v>
      </c>
      <c r="H203" s="19" t="s">
        <v>1040</v>
      </c>
      <c r="I203" s="26" t="s">
        <v>1004</v>
      </c>
      <c r="J203" s="19" t="s">
        <v>2811</v>
      </c>
      <c r="K203" s="18">
        <v>1</v>
      </c>
      <c r="L203" s="79">
        <v>45200</v>
      </c>
      <c r="M203" s="79">
        <v>45229</v>
      </c>
      <c r="N203" s="17">
        <v>1</v>
      </c>
      <c r="O203" s="22">
        <f t="shared" si="4"/>
        <v>1</v>
      </c>
      <c r="P203" s="22">
        <f t="shared" si="3"/>
        <v>1</v>
      </c>
      <c r="Q203" s="22" t="s">
        <v>51</v>
      </c>
      <c r="R203" s="18" t="s">
        <v>198</v>
      </c>
      <c r="S203" s="19" t="s">
        <v>2900</v>
      </c>
      <c r="T203" s="19" t="s">
        <v>2901</v>
      </c>
      <c r="U203" s="98" t="s">
        <v>2607</v>
      </c>
      <c r="V203" s="17" t="s">
        <v>55</v>
      </c>
    </row>
    <row r="204" spans="1:22" ht="270.75" customHeight="1" x14ac:dyDescent="0.25">
      <c r="A204" s="18">
        <v>2022</v>
      </c>
      <c r="B204" s="18" t="s">
        <v>1000</v>
      </c>
      <c r="C204" s="26">
        <v>12</v>
      </c>
      <c r="D204" s="19" t="s">
        <v>1041</v>
      </c>
      <c r="E204" s="19" t="s">
        <v>1042</v>
      </c>
      <c r="F204" s="20" t="s">
        <v>382</v>
      </c>
      <c r="G204" s="19" t="s">
        <v>1043</v>
      </c>
      <c r="H204" s="19" t="s">
        <v>1044</v>
      </c>
      <c r="I204" s="26" t="s">
        <v>1004</v>
      </c>
      <c r="J204" s="19" t="s">
        <v>2811</v>
      </c>
      <c r="K204" s="18">
        <v>1</v>
      </c>
      <c r="L204" s="79">
        <v>45200</v>
      </c>
      <c r="M204" s="79">
        <v>45229</v>
      </c>
      <c r="N204" s="17">
        <v>1</v>
      </c>
      <c r="O204" s="22">
        <f t="shared" si="4"/>
        <v>1</v>
      </c>
      <c r="P204" s="22">
        <f t="shared" si="3"/>
        <v>1</v>
      </c>
      <c r="Q204" s="22" t="s">
        <v>51</v>
      </c>
      <c r="R204" s="18" t="s">
        <v>198</v>
      </c>
      <c r="S204" s="19" t="s">
        <v>2900</v>
      </c>
      <c r="T204" s="19" t="s">
        <v>2901</v>
      </c>
      <c r="U204" s="98" t="s">
        <v>2607</v>
      </c>
      <c r="V204" s="17" t="s">
        <v>55</v>
      </c>
    </row>
    <row r="205" spans="1:22" ht="229.5" customHeight="1" x14ac:dyDescent="0.25">
      <c r="A205" s="18">
        <v>2022</v>
      </c>
      <c r="B205" s="18" t="s">
        <v>1000</v>
      </c>
      <c r="C205" s="26">
        <v>13</v>
      </c>
      <c r="D205" s="19" t="s">
        <v>1045</v>
      </c>
      <c r="E205" s="19" t="s">
        <v>1046</v>
      </c>
      <c r="F205" s="20" t="s">
        <v>382</v>
      </c>
      <c r="G205" s="19" t="s">
        <v>2805</v>
      </c>
      <c r="H205" s="19" t="s">
        <v>2816</v>
      </c>
      <c r="I205" s="26" t="s">
        <v>1004</v>
      </c>
      <c r="J205" s="19" t="s">
        <v>2480</v>
      </c>
      <c r="K205" s="18">
        <v>1</v>
      </c>
      <c r="L205" s="79">
        <v>45200</v>
      </c>
      <c r="M205" s="79">
        <v>45290</v>
      </c>
      <c r="N205" s="17">
        <v>1</v>
      </c>
      <c r="O205" s="22">
        <f t="shared" si="4"/>
        <v>1</v>
      </c>
      <c r="P205" s="22">
        <f t="shared" si="3"/>
        <v>1</v>
      </c>
      <c r="Q205" s="22" t="s">
        <v>51</v>
      </c>
      <c r="R205" s="18" t="s">
        <v>52</v>
      </c>
      <c r="S205" s="19" t="s">
        <v>2486</v>
      </c>
      <c r="T205" s="19" t="s">
        <v>2902</v>
      </c>
      <c r="U205" s="98" t="s">
        <v>2607</v>
      </c>
      <c r="V205" s="17" t="s">
        <v>55</v>
      </c>
    </row>
    <row r="206" spans="1:22" s="52" customFormat="1" ht="135.94999999999999" customHeight="1" x14ac:dyDescent="0.25">
      <c r="A206" s="18">
        <v>2022</v>
      </c>
      <c r="B206" s="18" t="s">
        <v>1000</v>
      </c>
      <c r="C206" s="26">
        <v>14</v>
      </c>
      <c r="D206" s="19" t="s">
        <v>1047</v>
      </c>
      <c r="E206" s="19" t="s">
        <v>1048</v>
      </c>
      <c r="F206" s="20" t="s">
        <v>382</v>
      </c>
      <c r="G206" s="19" t="s">
        <v>1049</v>
      </c>
      <c r="H206" s="19" t="s">
        <v>2817</v>
      </c>
      <c r="I206" s="26" t="s">
        <v>1004</v>
      </c>
      <c r="J206" s="19" t="s">
        <v>2818</v>
      </c>
      <c r="K206" s="18">
        <v>1</v>
      </c>
      <c r="L206" s="79">
        <v>45200</v>
      </c>
      <c r="M206" s="79">
        <v>45398</v>
      </c>
      <c r="N206" s="17">
        <v>0</v>
      </c>
      <c r="O206" s="22">
        <v>0</v>
      </c>
      <c r="P206" s="22">
        <f t="shared" si="3"/>
        <v>0</v>
      </c>
      <c r="Q206" s="22" t="s">
        <v>51</v>
      </c>
      <c r="R206" s="18" t="s">
        <v>198</v>
      </c>
      <c r="S206" s="19" t="s">
        <v>2903</v>
      </c>
      <c r="T206" s="19" t="s">
        <v>2904</v>
      </c>
      <c r="U206" s="98" t="s">
        <v>2669</v>
      </c>
      <c r="V206" s="17" t="s">
        <v>163</v>
      </c>
    </row>
    <row r="207" spans="1:22" s="52" customFormat="1" ht="146.25" x14ac:dyDescent="0.25">
      <c r="A207" s="18">
        <v>2022</v>
      </c>
      <c r="B207" s="18" t="s">
        <v>1000</v>
      </c>
      <c r="C207" s="26">
        <v>15</v>
      </c>
      <c r="D207" s="19" t="s">
        <v>1050</v>
      </c>
      <c r="E207" s="19" t="s">
        <v>1051</v>
      </c>
      <c r="F207" s="20" t="s">
        <v>382</v>
      </c>
      <c r="G207" s="19" t="s">
        <v>1052</v>
      </c>
      <c r="H207" s="19" t="s">
        <v>2819</v>
      </c>
      <c r="I207" s="26" t="s">
        <v>1004</v>
      </c>
      <c r="J207" s="19" t="s">
        <v>2818</v>
      </c>
      <c r="K207" s="18">
        <v>1</v>
      </c>
      <c r="L207" s="79">
        <v>45200</v>
      </c>
      <c r="M207" s="79">
        <v>45398</v>
      </c>
      <c r="N207" s="17">
        <v>0</v>
      </c>
      <c r="O207" s="22">
        <v>0</v>
      </c>
      <c r="P207" s="22">
        <f t="shared" si="3"/>
        <v>0</v>
      </c>
      <c r="Q207" s="22" t="s">
        <v>51</v>
      </c>
      <c r="R207" s="18" t="s">
        <v>198</v>
      </c>
      <c r="S207" s="19" t="s">
        <v>2905</v>
      </c>
      <c r="T207" s="19" t="s">
        <v>2906</v>
      </c>
      <c r="U207" s="98" t="s">
        <v>2669</v>
      </c>
      <c r="V207" s="17" t="s">
        <v>163</v>
      </c>
    </row>
    <row r="208" spans="1:22" ht="214.5" customHeight="1" x14ac:dyDescent="0.25">
      <c r="A208" s="18">
        <v>2022</v>
      </c>
      <c r="B208" s="18" t="s">
        <v>1000</v>
      </c>
      <c r="C208" s="26">
        <v>16</v>
      </c>
      <c r="D208" s="19" t="s">
        <v>1053</v>
      </c>
      <c r="E208" s="19" t="s">
        <v>1054</v>
      </c>
      <c r="F208" s="20" t="s">
        <v>382</v>
      </c>
      <c r="G208" s="19" t="s">
        <v>1055</v>
      </c>
      <c r="H208" s="19" t="s">
        <v>1056</v>
      </c>
      <c r="I208" s="26" t="s">
        <v>1004</v>
      </c>
      <c r="J208" s="19" t="s">
        <v>2811</v>
      </c>
      <c r="K208" s="18">
        <v>1</v>
      </c>
      <c r="L208" s="79">
        <v>45200</v>
      </c>
      <c r="M208" s="79">
        <v>45229</v>
      </c>
      <c r="N208" s="17">
        <v>1</v>
      </c>
      <c r="O208" s="22">
        <f>+N208/K208</f>
        <v>1</v>
      </c>
      <c r="P208" s="22">
        <f t="shared" si="3"/>
        <v>1</v>
      </c>
      <c r="Q208" s="22" t="s">
        <v>51</v>
      </c>
      <c r="R208" s="18" t="s">
        <v>198</v>
      </c>
      <c r="S208" s="19" t="s">
        <v>2487</v>
      </c>
      <c r="T208" s="19" t="s">
        <v>2907</v>
      </c>
      <c r="U208" s="98" t="s">
        <v>2607</v>
      </c>
      <c r="V208" s="17" t="s">
        <v>55</v>
      </c>
    </row>
    <row r="209" spans="1:22" ht="145.5" customHeight="1" x14ac:dyDescent="0.25">
      <c r="A209" s="18">
        <v>2022</v>
      </c>
      <c r="B209" s="18" t="s">
        <v>1000</v>
      </c>
      <c r="C209" s="26">
        <v>17</v>
      </c>
      <c r="D209" s="19" t="s">
        <v>1057</v>
      </c>
      <c r="E209" s="19" t="s">
        <v>1058</v>
      </c>
      <c r="F209" s="20" t="s">
        <v>382</v>
      </c>
      <c r="G209" s="19" t="s">
        <v>1059</v>
      </c>
      <c r="H209" s="19" t="s">
        <v>2597</v>
      </c>
      <c r="I209" s="26" t="s">
        <v>864</v>
      </c>
      <c r="J209" s="19" t="s">
        <v>1060</v>
      </c>
      <c r="K209" s="18">
        <v>1</v>
      </c>
      <c r="L209" s="79">
        <v>45170</v>
      </c>
      <c r="M209" s="79">
        <v>45596</v>
      </c>
      <c r="N209" s="17">
        <v>0</v>
      </c>
      <c r="O209" s="22">
        <v>0</v>
      </c>
      <c r="P209" s="22">
        <f t="shared" si="3"/>
        <v>0</v>
      </c>
      <c r="Q209" s="22" t="s">
        <v>51</v>
      </c>
      <c r="R209" s="18" t="s">
        <v>52</v>
      </c>
      <c r="S209" s="19" t="s">
        <v>2425</v>
      </c>
      <c r="T209" s="19" t="s">
        <v>2820</v>
      </c>
      <c r="U209" s="98" t="s">
        <v>2602</v>
      </c>
      <c r="V209" s="17" t="s">
        <v>77</v>
      </c>
    </row>
    <row r="210" spans="1:22" ht="157.5" x14ac:dyDescent="0.25">
      <c r="A210" s="18">
        <v>2022</v>
      </c>
      <c r="B210" s="18" t="s">
        <v>1000</v>
      </c>
      <c r="C210" s="26">
        <v>18</v>
      </c>
      <c r="D210" s="19" t="s">
        <v>1061</v>
      </c>
      <c r="E210" s="19" t="s">
        <v>2821</v>
      </c>
      <c r="F210" s="20" t="s">
        <v>382</v>
      </c>
      <c r="G210" s="19" t="s">
        <v>1062</v>
      </c>
      <c r="H210" s="19" t="s">
        <v>2822</v>
      </c>
      <c r="I210" s="26" t="s">
        <v>1063</v>
      </c>
      <c r="J210" s="19" t="s">
        <v>2823</v>
      </c>
      <c r="K210" s="18">
        <v>1</v>
      </c>
      <c r="L210" s="79">
        <v>45216</v>
      </c>
      <c r="M210" s="79">
        <v>45473</v>
      </c>
      <c r="N210" s="17">
        <v>1</v>
      </c>
      <c r="O210" s="22">
        <f>+N210/K210</f>
        <v>1</v>
      </c>
      <c r="P210" s="22">
        <f t="shared" si="3"/>
        <v>1</v>
      </c>
      <c r="Q210" s="22" t="s">
        <v>51</v>
      </c>
      <c r="R210" s="18" t="s">
        <v>1014</v>
      </c>
      <c r="S210" s="19" t="s">
        <v>2918</v>
      </c>
      <c r="T210" s="19" t="s">
        <v>2919</v>
      </c>
      <c r="U210" s="98" t="s">
        <v>2603</v>
      </c>
      <c r="V210" s="17" t="s">
        <v>89</v>
      </c>
    </row>
    <row r="211" spans="1:22" ht="247.5" x14ac:dyDescent="0.25">
      <c r="A211" s="18">
        <v>2022</v>
      </c>
      <c r="B211" s="18" t="s">
        <v>1000</v>
      </c>
      <c r="C211" s="26">
        <v>19</v>
      </c>
      <c r="D211" s="19" t="s">
        <v>1064</v>
      </c>
      <c r="E211" s="19" t="s">
        <v>1065</v>
      </c>
      <c r="F211" s="20" t="s">
        <v>382</v>
      </c>
      <c r="G211" s="19" t="s">
        <v>2598</v>
      </c>
      <c r="H211" s="19" t="s">
        <v>2599</v>
      </c>
      <c r="I211" s="26" t="s">
        <v>322</v>
      </c>
      <c r="J211" s="19" t="s">
        <v>2600</v>
      </c>
      <c r="K211" s="18">
        <v>1</v>
      </c>
      <c r="L211" s="79">
        <v>45352</v>
      </c>
      <c r="M211" s="79">
        <v>45473</v>
      </c>
      <c r="N211" s="17">
        <v>1</v>
      </c>
      <c r="O211" s="22">
        <v>0</v>
      </c>
      <c r="P211" s="22">
        <f t="shared" si="3"/>
        <v>0</v>
      </c>
      <c r="Q211" s="22" t="s">
        <v>1078</v>
      </c>
      <c r="R211" s="18" t="s">
        <v>52</v>
      </c>
      <c r="S211" s="19" t="s">
        <v>2908</v>
      </c>
      <c r="T211" s="19" t="s">
        <v>2909</v>
      </c>
      <c r="U211" s="98" t="s">
        <v>2497</v>
      </c>
      <c r="V211" s="17" t="s">
        <v>2629</v>
      </c>
    </row>
    <row r="212" spans="1:22" ht="101.25" x14ac:dyDescent="0.25">
      <c r="A212" s="18">
        <v>2022</v>
      </c>
      <c r="B212" s="18" t="s">
        <v>1000</v>
      </c>
      <c r="C212" s="26">
        <v>20</v>
      </c>
      <c r="D212" s="19" t="s">
        <v>994</v>
      </c>
      <c r="E212" s="19" t="s">
        <v>995</v>
      </c>
      <c r="F212" s="20" t="s">
        <v>382</v>
      </c>
      <c r="G212" s="19" t="s">
        <v>996</v>
      </c>
      <c r="H212" s="19" t="s">
        <v>997</v>
      </c>
      <c r="I212" s="26" t="s">
        <v>998</v>
      </c>
      <c r="J212" s="19" t="s">
        <v>999</v>
      </c>
      <c r="K212" s="18">
        <v>1</v>
      </c>
      <c r="L212" s="79">
        <v>45183</v>
      </c>
      <c r="M212" s="79">
        <v>45565</v>
      </c>
      <c r="N212" s="17">
        <v>0</v>
      </c>
      <c r="O212" s="22">
        <v>0</v>
      </c>
      <c r="P212" s="22">
        <f>+AVERAGE(O212)</f>
        <v>0</v>
      </c>
      <c r="Q212" s="22" t="s">
        <v>51</v>
      </c>
      <c r="R212" s="18" t="s">
        <v>210</v>
      </c>
      <c r="S212" s="19" t="s">
        <v>1066</v>
      </c>
      <c r="T212" s="19" t="s">
        <v>2504</v>
      </c>
      <c r="U212" s="98" t="s">
        <v>2602</v>
      </c>
      <c r="V212" s="17" t="s">
        <v>77</v>
      </c>
    </row>
    <row r="213" spans="1:22" ht="90" x14ac:dyDescent="0.25">
      <c r="A213" s="18" t="s">
        <v>2495</v>
      </c>
      <c r="B213" s="18" t="s">
        <v>2494</v>
      </c>
      <c r="C213" s="26">
        <v>5</v>
      </c>
      <c r="D213" s="19" t="s">
        <v>2496</v>
      </c>
      <c r="E213" s="19" t="s">
        <v>2910</v>
      </c>
      <c r="F213" s="20" t="s">
        <v>382</v>
      </c>
      <c r="G213" s="19" t="s">
        <v>2824</v>
      </c>
      <c r="H213" s="19" t="s">
        <v>2825</v>
      </c>
      <c r="I213" s="26" t="s">
        <v>1004</v>
      </c>
      <c r="J213" s="19" t="s">
        <v>2826</v>
      </c>
      <c r="K213" s="18">
        <v>1</v>
      </c>
      <c r="L213" s="79">
        <v>45260</v>
      </c>
      <c r="M213" s="79">
        <v>45382</v>
      </c>
      <c r="N213" s="17">
        <v>0</v>
      </c>
      <c r="O213" s="22">
        <v>0</v>
      </c>
      <c r="P213" s="22">
        <f>+AVERAGE(O213)</f>
        <v>0</v>
      </c>
      <c r="Q213" s="22" t="s">
        <v>51</v>
      </c>
      <c r="R213" s="18" t="s">
        <v>52</v>
      </c>
      <c r="S213" s="19" t="s">
        <v>2911</v>
      </c>
      <c r="T213" s="19" t="s">
        <v>2912</v>
      </c>
      <c r="U213" s="98" t="s">
        <v>2669</v>
      </c>
      <c r="V213" s="17" t="s">
        <v>163</v>
      </c>
    </row>
    <row r="214" spans="1:22" ht="90" x14ac:dyDescent="0.25">
      <c r="A214" s="18">
        <v>2023</v>
      </c>
      <c r="B214" s="18" t="s">
        <v>2505</v>
      </c>
      <c r="C214" s="26" t="s">
        <v>382</v>
      </c>
      <c r="D214" s="19" t="s">
        <v>2506</v>
      </c>
      <c r="E214" s="19" t="s">
        <v>2507</v>
      </c>
      <c r="F214" s="20" t="s">
        <v>101</v>
      </c>
      <c r="G214" s="19" t="s">
        <v>2540</v>
      </c>
      <c r="H214" s="19" t="s">
        <v>2541</v>
      </c>
      <c r="I214" s="26" t="s">
        <v>74</v>
      </c>
      <c r="J214" s="19" t="s">
        <v>2559</v>
      </c>
      <c r="K214" s="18">
        <v>3</v>
      </c>
      <c r="L214" s="79" t="s">
        <v>2560</v>
      </c>
      <c r="M214" s="79" t="s">
        <v>2561</v>
      </c>
      <c r="N214" s="17">
        <v>0</v>
      </c>
      <c r="O214" s="22">
        <v>0</v>
      </c>
      <c r="P214" s="132">
        <f>+AVERAGE(O214:O215)</f>
        <v>0</v>
      </c>
      <c r="Q214" s="132" t="s">
        <v>51</v>
      </c>
      <c r="R214" s="135" t="s">
        <v>52</v>
      </c>
      <c r="S214" s="19" t="s">
        <v>1066</v>
      </c>
      <c r="T214" s="19" t="s">
        <v>1066</v>
      </c>
      <c r="U214" s="98" t="s">
        <v>2602</v>
      </c>
      <c r="V214" s="17" t="s">
        <v>77</v>
      </c>
    </row>
    <row r="215" spans="1:22" ht="90" x14ac:dyDescent="0.25">
      <c r="A215" s="18">
        <v>2023</v>
      </c>
      <c r="B215" s="18" t="s">
        <v>2505</v>
      </c>
      <c r="C215" s="26" t="s">
        <v>382</v>
      </c>
      <c r="D215" s="19" t="s">
        <v>2506</v>
      </c>
      <c r="E215" s="19" t="s">
        <v>2507</v>
      </c>
      <c r="F215" s="20" t="s">
        <v>108</v>
      </c>
      <c r="G215" s="19" t="s">
        <v>2542</v>
      </c>
      <c r="H215" s="19" t="s">
        <v>2543</v>
      </c>
      <c r="I215" s="26" t="s">
        <v>530</v>
      </c>
      <c r="J215" s="19" t="s">
        <v>2562</v>
      </c>
      <c r="K215" s="18">
        <v>18</v>
      </c>
      <c r="L215" s="79" t="s">
        <v>2560</v>
      </c>
      <c r="M215" s="79" t="s">
        <v>2561</v>
      </c>
      <c r="N215" s="17">
        <v>0</v>
      </c>
      <c r="O215" s="22">
        <v>0</v>
      </c>
      <c r="P215" s="134"/>
      <c r="Q215" s="134"/>
      <c r="R215" s="137"/>
      <c r="S215" s="19" t="s">
        <v>1066</v>
      </c>
      <c r="T215" s="19" t="s">
        <v>1066</v>
      </c>
      <c r="U215" s="98" t="s">
        <v>2602</v>
      </c>
      <c r="V215" s="17" t="s">
        <v>77</v>
      </c>
    </row>
    <row r="216" spans="1:22" ht="90" x14ac:dyDescent="0.25">
      <c r="A216" s="18">
        <v>2023</v>
      </c>
      <c r="B216" s="18" t="s">
        <v>2505</v>
      </c>
      <c r="C216" s="26" t="s">
        <v>2508</v>
      </c>
      <c r="D216" s="19" t="s">
        <v>2509</v>
      </c>
      <c r="E216" s="19" t="s">
        <v>2510</v>
      </c>
      <c r="F216" s="20" t="s">
        <v>382</v>
      </c>
      <c r="G216" s="19" t="s">
        <v>2827</v>
      </c>
      <c r="H216" s="19" t="s">
        <v>2828</v>
      </c>
      <c r="I216" s="26" t="s">
        <v>687</v>
      </c>
      <c r="J216" s="19" t="s">
        <v>2829</v>
      </c>
      <c r="K216" s="18">
        <v>2</v>
      </c>
      <c r="L216" s="79" t="s">
        <v>2563</v>
      </c>
      <c r="M216" s="79" t="s">
        <v>2561</v>
      </c>
      <c r="N216" s="17">
        <v>0</v>
      </c>
      <c r="O216" s="22">
        <v>0</v>
      </c>
      <c r="P216" s="22">
        <f>+O216</f>
        <v>0</v>
      </c>
      <c r="Q216" s="22" t="s">
        <v>51</v>
      </c>
      <c r="R216" s="18" t="s">
        <v>52</v>
      </c>
      <c r="S216" s="19" t="s">
        <v>1066</v>
      </c>
      <c r="T216" s="19" t="s">
        <v>1066</v>
      </c>
      <c r="U216" s="98" t="s">
        <v>2602</v>
      </c>
      <c r="V216" s="17" t="s">
        <v>77</v>
      </c>
    </row>
    <row r="217" spans="1:22" ht="90" x14ac:dyDescent="0.25">
      <c r="A217" s="18">
        <v>2023</v>
      </c>
      <c r="B217" s="18" t="s">
        <v>2505</v>
      </c>
      <c r="C217" s="26" t="s">
        <v>2511</v>
      </c>
      <c r="D217" s="19" t="s">
        <v>2512</v>
      </c>
      <c r="E217" s="19" t="s">
        <v>2513</v>
      </c>
      <c r="F217" s="20" t="s">
        <v>382</v>
      </c>
      <c r="G217" s="19" t="s">
        <v>2830</v>
      </c>
      <c r="H217" s="19" t="s">
        <v>2831</v>
      </c>
      <c r="I217" s="26" t="s">
        <v>687</v>
      </c>
      <c r="J217" s="19" t="s">
        <v>2564</v>
      </c>
      <c r="K217" s="18">
        <v>1</v>
      </c>
      <c r="L217" s="79" t="s">
        <v>2563</v>
      </c>
      <c r="M217" s="79" t="s">
        <v>2561</v>
      </c>
      <c r="N217" s="17">
        <v>0</v>
      </c>
      <c r="O217" s="22">
        <v>0</v>
      </c>
      <c r="P217" s="22">
        <f>+O217</f>
        <v>0</v>
      </c>
      <c r="Q217" s="22" t="s">
        <v>51</v>
      </c>
      <c r="R217" s="18" t="s">
        <v>52</v>
      </c>
      <c r="S217" s="19" t="s">
        <v>1066</v>
      </c>
      <c r="T217" s="19" t="s">
        <v>1066</v>
      </c>
      <c r="U217" s="98" t="s">
        <v>2602</v>
      </c>
      <c r="V217" s="17" t="s">
        <v>77</v>
      </c>
    </row>
    <row r="218" spans="1:22" ht="90" x14ac:dyDescent="0.25">
      <c r="A218" s="18">
        <v>2023</v>
      </c>
      <c r="B218" s="18" t="s">
        <v>2505</v>
      </c>
      <c r="C218" s="26" t="s">
        <v>2514</v>
      </c>
      <c r="D218" s="19" t="s">
        <v>2515</v>
      </c>
      <c r="E218" s="19" t="s">
        <v>2516</v>
      </c>
      <c r="F218" s="20" t="s">
        <v>46</v>
      </c>
      <c r="G218" s="19" t="s">
        <v>2832</v>
      </c>
      <c r="H218" s="19" t="s">
        <v>2544</v>
      </c>
      <c r="I218" s="26" t="s">
        <v>687</v>
      </c>
      <c r="J218" s="19" t="s">
        <v>2565</v>
      </c>
      <c r="K218" s="18">
        <v>2</v>
      </c>
      <c r="L218" s="79" t="s">
        <v>2563</v>
      </c>
      <c r="M218" s="79" t="s">
        <v>2566</v>
      </c>
      <c r="N218" s="17">
        <v>0</v>
      </c>
      <c r="O218" s="22">
        <v>0</v>
      </c>
      <c r="P218" s="132">
        <f>+AVERAGE(O218:O220)</f>
        <v>0</v>
      </c>
      <c r="Q218" s="132" t="s">
        <v>51</v>
      </c>
      <c r="R218" s="135" t="s">
        <v>52</v>
      </c>
      <c r="S218" s="19" t="s">
        <v>1066</v>
      </c>
      <c r="T218" s="19" t="s">
        <v>1066</v>
      </c>
      <c r="U218" s="98" t="s">
        <v>2602</v>
      </c>
      <c r="V218" s="17" t="s">
        <v>77</v>
      </c>
    </row>
    <row r="219" spans="1:22" ht="90" x14ac:dyDescent="0.25">
      <c r="A219" s="18">
        <v>2023</v>
      </c>
      <c r="B219" s="18" t="s">
        <v>2505</v>
      </c>
      <c r="C219" s="26" t="s">
        <v>2514</v>
      </c>
      <c r="D219" s="19" t="s">
        <v>2515</v>
      </c>
      <c r="E219" s="19" t="s">
        <v>2516</v>
      </c>
      <c r="F219" s="20" t="s">
        <v>57</v>
      </c>
      <c r="G219" s="19" t="s">
        <v>2545</v>
      </c>
      <c r="H219" s="19" t="s">
        <v>2833</v>
      </c>
      <c r="I219" s="26" t="s">
        <v>322</v>
      </c>
      <c r="J219" s="19" t="s">
        <v>2567</v>
      </c>
      <c r="K219" s="18">
        <v>2</v>
      </c>
      <c r="L219" s="79" t="s">
        <v>2563</v>
      </c>
      <c r="M219" s="79" t="s">
        <v>2561</v>
      </c>
      <c r="N219" s="17">
        <v>0</v>
      </c>
      <c r="O219" s="22">
        <v>0</v>
      </c>
      <c r="P219" s="133"/>
      <c r="Q219" s="133"/>
      <c r="R219" s="136"/>
      <c r="S219" s="19" t="s">
        <v>1066</v>
      </c>
      <c r="T219" s="19" t="s">
        <v>1066</v>
      </c>
      <c r="U219" s="98" t="s">
        <v>2602</v>
      </c>
      <c r="V219" s="17" t="s">
        <v>77</v>
      </c>
    </row>
    <row r="220" spans="1:22" ht="90" x14ac:dyDescent="0.25">
      <c r="A220" s="18">
        <v>2023</v>
      </c>
      <c r="B220" s="18" t="s">
        <v>2505</v>
      </c>
      <c r="C220" s="26" t="s">
        <v>2514</v>
      </c>
      <c r="D220" s="19" t="s">
        <v>2515</v>
      </c>
      <c r="E220" s="19" t="s">
        <v>2516</v>
      </c>
      <c r="F220" s="20" t="s">
        <v>63</v>
      </c>
      <c r="G220" s="19" t="s">
        <v>2545</v>
      </c>
      <c r="H220" s="19" t="s">
        <v>2833</v>
      </c>
      <c r="I220" s="26" t="s">
        <v>322</v>
      </c>
      <c r="J220" s="19" t="s">
        <v>2568</v>
      </c>
      <c r="K220" s="18">
        <v>2</v>
      </c>
      <c r="L220" s="79" t="s">
        <v>2563</v>
      </c>
      <c r="M220" s="79" t="s">
        <v>2561</v>
      </c>
      <c r="N220" s="17">
        <v>0</v>
      </c>
      <c r="O220" s="22">
        <v>0</v>
      </c>
      <c r="P220" s="134"/>
      <c r="Q220" s="134"/>
      <c r="R220" s="137"/>
      <c r="S220" s="19" t="s">
        <v>1066</v>
      </c>
      <c r="T220" s="19" t="s">
        <v>1066</v>
      </c>
      <c r="U220" s="98" t="s">
        <v>2602</v>
      </c>
      <c r="V220" s="17" t="s">
        <v>77</v>
      </c>
    </row>
    <row r="221" spans="1:22" ht="90" x14ac:dyDescent="0.25">
      <c r="A221" s="18">
        <v>2023</v>
      </c>
      <c r="B221" s="18" t="s">
        <v>2505</v>
      </c>
      <c r="C221" s="26" t="s">
        <v>2517</v>
      </c>
      <c r="D221" s="19" t="s">
        <v>2518</v>
      </c>
      <c r="E221" s="19" t="s">
        <v>2519</v>
      </c>
      <c r="F221" s="20" t="s">
        <v>382</v>
      </c>
      <c r="G221" s="19" t="s">
        <v>2546</v>
      </c>
      <c r="H221" s="19" t="s">
        <v>2834</v>
      </c>
      <c r="I221" s="26" t="s">
        <v>1004</v>
      </c>
      <c r="J221" s="19" t="s">
        <v>2569</v>
      </c>
      <c r="K221" s="18">
        <v>1</v>
      </c>
      <c r="L221" s="79" t="s">
        <v>2570</v>
      </c>
      <c r="M221" s="79" t="s">
        <v>2561</v>
      </c>
      <c r="N221" s="17">
        <v>0</v>
      </c>
      <c r="O221" s="22">
        <v>0</v>
      </c>
      <c r="P221" s="22">
        <f>+O221</f>
        <v>0</v>
      </c>
      <c r="Q221" s="22" t="s">
        <v>51</v>
      </c>
      <c r="R221" s="18" t="s">
        <v>52</v>
      </c>
      <c r="S221" s="19" t="s">
        <v>1066</v>
      </c>
      <c r="T221" s="19" t="s">
        <v>1066</v>
      </c>
      <c r="U221" s="98" t="s">
        <v>2602</v>
      </c>
      <c r="V221" s="17" t="s">
        <v>77</v>
      </c>
    </row>
    <row r="222" spans="1:22" ht="90" x14ac:dyDescent="0.25">
      <c r="A222" s="18">
        <v>2023</v>
      </c>
      <c r="B222" s="18" t="s">
        <v>2505</v>
      </c>
      <c r="C222" s="26" t="s">
        <v>2520</v>
      </c>
      <c r="D222" s="19" t="s">
        <v>2521</v>
      </c>
      <c r="E222" s="19" t="s">
        <v>2835</v>
      </c>
      <c r="F222" s="20" t="s">
        <v>382</v>
      </c>
      <c r="G222" s="19" t="s">
        <v>2547</v>
      </c>
      <c r="H222" s="19" t="s">
        <v>2836</v>
      </c>
      <c r="I222" s="26" t="s">
        <v>1004</v>
      </c>
      <c r="J222" s="19" t="s">
        <v>2571</v>
      </c>
      <c r="K222" s="18">
        <v>1</v>
      </c>
      <c r="L222" s="79" t="s">
        <v>2572</v>
      </c>
      <c r="M222" s="79" t="s">
        <v>2573</v>
      </c>
      <c r="N222" s="17">
        <v>0</v>
      </c>
      <c r="O222" s="22">
        <v>0</v>
      </c>
      <c r="P222" s="22">
        <f>+O222</f>
        <v>0</v>
      </c>
      <c r="Q222" s="22" t="s">
        <v>51</v>
      </c>
      <c r="R222" s="18" t="s">
        <v>2589</v>
      </c>
      <c r="S222" s="19" t="s">
        <v>1066</v>
      </c>
      <c r="T222" s="19" t="s">
        <v>1066</v>
      </c>
      <c r="U222" s="98" t="s">
        <v>2602</v>
      </c>
      <c r="V222" s="17" t="s">
        <v>77</v>
      </c>
    </row>
    <row r="223" spans="1:22" ht="90" x14ac:dyDescent="0.25">
      <c r="A223" s="18">
        <v>2023</v>
      </c>
      <c r="B223" s="18" t="s">
        <v>2505</v>
      </c>
      <c r="C223" s="26" t="s">
        <v>2522</v>
      </c>
      <c r="D223" s="19" t="s">
        <v>2523</v>
      </c>
      <c r="E223" s="19" t="s">
        <v>2524</v>
      </c>
      <c r="F223" s="20" t="s">
        <v>101</v>
      </c>
      <c r="G223" s="19" t="s">
        <v>2548</v>
      </c>
      <c r="H223" s="19" t="s">
        <v>2837</v>
      </c>
      <c r="I223" s="26" t="s">
        <v>1372</v>
      </c>
      <c r="J223" s="19" t="s">
        <v>2838</v>
      </c>
      <c r="K223" s="18">
        <v>1</v>
      </c>
      <c r="L223" s="79" t="s">
        <v>2574</v>
      </c>
      <c r="M223" s="79" t="s">
        <v>2561</v>
      </c>
      <c r="N223" s="17">
        <v>0</v>
      </c>
      <c r="O223" s="22">
        <v>0</v>
      </c>
      <c r="P223" s="132">
        <f>+AVERAGE(O223:O224)</f>
        <v>0</v>
      </c>
      <c r="Q223" s="132" t="s">
        <v>51</v>
      </c>
      <c r="R223" s="135" t="s">
        <v>198</v>
      </c>
      <c r="S223" s="19" t="s">
        <v>1066</v>
      </c>
      <c r="T223" s="19" t="s">
        <v>1066</v>
      </c>
      <c r="U223" s="98" t="s">
        <v>2602</v>
      </c>
      <c r="V223" s="17" t="s">
        <v>77</v>
      </c>
    </row>
    <row r="224" spans="1:22" ht="101.25" x14ac:dyDescent="0.25">
      <c r="A224" s="18">
        <v>2023</v>
      </c>
      <c r="B224" s="18" t="s">
        <v>2505</v>
      </c>
      <c r="C224" s="26" t="s">
        <v>2522</v>
      </c>
      <c r="D224" s="19" t="s">
        <v>2523</v>
      </c>
      <c r="E224" s="19" t="s">
        <v>2524</v>
      </c>
      <c r="F224" s="20" t="s">
        <v>108</v>
      </c>
      <c r="G224" s="19" t="s">
        <v>2549</v>
      </c>
      <c r="H224" s="19" t="s">
        <v>2550</v>
      </c>
      <c r="I224" s="26" t="s">
        <v>1372</v>
      </c>
      <c r="J224" s="19" t="s">
        <v>299</v>
      </c>
      <c r="K224" s="18">
        <v>1</v>
      </c>
      <c r="L224" s="79" t="s">
        <v>2563</v>
      </c>
      <c r="M224" s="79" t="s">
        <v>2575</v>
      </c>
      <c r="N224" s="17">
        <v>0</v>
      </c>
      <c r="O224" s="22">
        <v>0</v>
      </c>
      <c r="P224" s="134"/>
      <c r="Q224" s="134"/>
      <c r="R224" s="137"/>
      <c r="S224" s="19" t="s">
        <v>1066</v>
      </c>
      <c r="T224" s="19" t="s">
        <v>1066</v>
      </c>
      <c r="U224" s="98" t="s">
        <v>2602</v>
      </c>
      <c r="V224" s="17" t="s">
        <v>77</v>
      </c>
    </row>
    <row r="225" spans="1:22" ht="45" x14ac:dyDescent="0.25">
      <c r="A225" s="18">
        <v>2023</v>
      </c>
      <c r="B225" s="18" t="s">
        <v>2505</v>
      </c>
      <c r="C225" s="26" t="s">
        <v>2525</v>
      </c>
      <c r="D225" s="19" t="s">
        <v>2526</v>
      </c>
      <c r="E225" s="19" t="s">
        <v>2527</v>
      </c>
      <c r="F225" s="20" t="s">
        <v>101</v>
      </c>
      <c r="G225" s="19" t="s">
        <v>2551</v>
      </c>
      <c r="H225" s="19" t="s">
        <v>2839</v>
      </c>
      <c r="I225" s="26" t="s">
        <v>687</v>
      </c>
      <c r="J225" s="19" t="s">
        <v>2576</v>
      </c>
      <c r="K225" s="18">
        <v>6</v>
      </c>
      <c r="L225" s="79" t="s">
        <v>2577</v>
      </c>
      <c r="M225" s="79" t="s">
        <v>2561</v>
      </c>
      <c r="N225" s="17">
        <v>0</v>
      </c>
      <c r="O225" s="22">
        <v>0</v>
      </c>
      <c r="P225" s="132">
        <f>+AVERAGE(O225:O226)</f>
        <v>0</v>
      </c>
      <c r="Q225" s="132" t="s">
        <v>51</v>
      </c>
      <c r="R225" s="135" t="s">
        <v>210</v>
      </c>
      <c r="S225" s="19" t="s">
        <v>1066</v>
      </c>
      <c r="T225" s="19" t="s">
        <v>1066</v>
      </c>
      <c r="U225" s="98" t="s">
        <v>2602</v>
      </c>
      <c r="V225" s="17" t="s">
        <v>77</v>
      </c>
    </row>
    <row r="226" spans="1:22" ht="56.25" x14ac:dyDescent="0.25">
      <c r="A226" s="18">
        <v>2023</v>
      </c>
      <c r="B226" s="18" t="s">
        <v>2505</v>
      </c>
      <c r="C226" s="26" t="s">
        <v>2525</v>
      </c>
      <c r="D226" s="19" t="s">
        <v>2526</v>
      </c>
      <c r="E226" s="19" t="s">
        <v>2527</v>
      </c>
      <c r="F226" s="20" t="s">
        <v>108</v>
      </c>
      <c r="G226" s="19" t="s">
        <v>2552</v>
      </c>
      <c r="H226" s="19" t="s">
        <v>2553</v>
      </c>
      <c r="I226" s="26" t="s">
        <v>687</v>
      </c>
      <c r="J226" s="19" t="s">
        <v>2578</v>
      </c>
      <c r="K226" s="18">
        <v>1</v>
      </c>
      <c r="L226" s="79" t="s">
        <v>2577</v>
      </c>
      <c r="M226" s="79" t="s">
        <v>2561</v>
      </c>
      <c r="N226" s="17">
        <v>0</v>
      </c>
      <c r="O226" s="22">
        <v>0</v>
      </c>
      <c r="P226" s="134"/>
      <c r="Q226" s="134"/>
      <c r="R226" s="137"/>
      <c r="S226" s="19" t="s">
        <v>1066</v>
      </c>
      <c r="T226" s="19" t="s">
        <v>1066</v>
      </c>
      <c r="U226" s="98" t="s">
        <v>2602</v>
      </c>
      <c r="V226" s="17" t="s">
        <v>77</v>
      </c>
    </row>
    <row r="227" spans="1:22" ht="101.25" x14ac:dyDescent="0.25">
      <c r="A227" s="18">
        <v>2023</v>
      </c>
      <c r="B227" s="18" t="s">
        <v>2505</v>
      </c>
      <c r="C227" s="26" t="s">
        <v>2528</v>
      </c>
      <c r="D227" s="19" t="s">
        <v>2529</v>
      </c>
      <c r="E227" s="19" t="s">
        <v>2530</v>
      </c>
      <c r="F227" s="20" t="s">
        <v>382</v>
      </c>
      <c r="G227" s="19" t="s">
        <v>2554</v>
      </c>
      <c r="H227" s="19" t="s">
        <v>2840</v>
      </c>
      <c r="I227" s="26" t="s">
        <v>322</v>
      </c>
      <c r="J227" s="19" t="s">
        <v>2579</v>
      </c>
      <c r="K227" s="18">
        <v>1</v>
      </c>
      <c r="L227" s="79" t="s">
        <v>2563</v>
      </c>
      <c r="M227" s="79" t="s">
        <v>2566</v>
      </c>
      <c r="N227" s="17">
        <v>0</v>
      </c>
      <c r="O227" s="22">
        <v>0</v>
      </c>
      <c r="P227" s="22">
        <f>+O227</f>
        <v>0</v>
      </c>
      <c r="Q227" s="22" t="s">
        <v>51</v>
      </c>
      <c r="R227" s="18" t="s">
        <v>2589</v>
      </c>
      <c r="S227" s="19" t="s">
        <v>1066</v>
      </c>
      <c r="T227" s="19" t="s">
        <v>1066</v>
      </c>
      <c r="U227" s="98" t="s">
        <v>2602</v>
      </c>
      <c r="V227" s="17" t="s">
        <v>77</v>
      </c>
    </row>
    <row r="228" spans="1:22" ht="90" x14ac:dyDescent="0.25">
      <c r="A228" s="18">
        <v>2023</v>
      </c>
      <c r="B228" s="18" t="s">
        <v>2505</v>
      </c>
      <c r="C228" s="26" t="s">
        <v>2531</v>
      </c>
      <c r="D228" s="19" t="s">
        <v>2532</v>
      </c>
      <c r="E228" s="19" t="s">
        <v>2533</v>
      </c>
      <c r="F228" s="20" t="s">
        <v>101</v>
      </c>
      <c r="G228" s="19" t="s">
        <v>2555</v>
      </c>
      <c r="H228" s="19" t="s">
        <v>2841</v>
      </c>
      <c r="I228" s="26" t="s">
        <v>1372</v>
      </c>
      <c r="J228" s="19" t="s">
        <v>2580</v>
      </c>
      <c r="K228" s="18">
        <v>1</v>
      </c>
      <c r="L228" s="79" t="s">
        <v>2581</v>
      </c>
      <c r="M228" s="79" t="s">
        <v>2582</v>
      </c>
      <c r="N228" s="17">
        <v>0</v>
      </c>
      <c r="O228" s="22">
        <v>0</v>
      </c>
      <c r="P228" s="132">
        <f>+AVERAGE(O228:O229)</f>
        <v>0</v>
      </c>
      <c r="Q228" s="132" t="s">
        <v>51</v>
      </c>
      <c r="R228" s="135" t="s">
        <v>52</v>
      </c>
      <c r="S228" s="19" t="s">
        <v>1066</v>
      </c>
      <c r="T228" s="19" t="s">
        <v>1066</v>
      </c>
      <c r="U228" s="98" t="s">
        <v>2602</v>
      </c>
      <c r="V228" s="17" t="s">
        <v>77</v>
      </c>
    </row>
    <row r="229" spans="1:22" ht="90" x14ac:dyDescent="0.25">
      <c r="A229" s="18">
        <v>2023</v>
      </c>
      <c r="B229" s="18" t="s">
        <v>2505</v>
      </c>
      <c r="C229" s="26" t="s">
        <v>2531</v>
      </c>
      <c r="D229" s="19" t="s">
        <v>2532</v>
      </c>
      <c r="E229" s="19" t="s">
        <v>2534</v>
      </c>
      <c r="F229" s="20" t="s">
        <v>108</v>
      </c>
      <c r="G229" s="19" t="s">
        <v>2556</v>
      </c>
      <c r="H229" s="19" t="s">
        <v>2557</v>
      </c>
      <c r="I229" s="26" t="s">
        <v>1372</v>
      </c>
      <c r="J229" s="19" t="s">
        <v>2583</v>
      </c>
      <c r="K229" s="18">
        <v>1</v>
      </c>
      <c r="L229" s="79" t="s">
        <v>2581</v>
      </c>
      <c r="M229" s="79" t="s">
        <v>2582</v>
      </c>
      <c r="N229" s="17">
        <v>0</v>
      </c>
      <c r="O229" s="22">
        <v>0</v>
      </c>
      <c r="P229" s="134"/>
      <c r="Q229" s="134"/>
      <c r="R229" s="137"/>
      <c r="S229" s="19" t="s">
        <v>1066</v>
      </c>
      <c r="T229" s="19" t="s">
        <v>1066</v>
      </c>
      <c r="U229" s="98" t="s">
        <v>2602</v>
      </c>
      <c r="V229" s="17" t="s">
        <v>77</v>
      </c>
    </row>
    <row r="230" spans="1:22" ht="101.25" x14ac:dyDescent="0.25">
      <c r="A230" s="18">
        <v>2023</v>
      </c>
      <c r="B230" s="18" t="s">
        <v>2505</v>
      </c>
      <c r="C230" s="26" t="s">
        <v>2535</v>
      </c>
      <c r="D230" s="19" t="s">
        <v>2536</v>
      </c>
      <c r="E230" s="19" t="s">
        <v>2842</v>
      </c>
      <c r="F230" s="20" t="s">
        <v>46</v>
      </c>
      <c r="G230" s="19" t="s">
        <v>2558</v>
      </c>
      <c r="H230" s="19" t="s">
        <v>2843</v>
      </c>
      <c r="I230" s="26" t="s">
        <v>322</v>
      </c>
      <c r="J230" s="19" t="s">
        <v>2844</v>
      </c>
      <c r="K230" s="18">
        <v>2</v>
      </c>
      <c r="L230" s="79" t="s">
        <v>2563</v>
      </c>
      <c r="M230" s="79" t="s">
        <v>2566</v>
      </c>
      <c r="N230" s="17">
        <v>0</v>
      </c>
      <c r="O230" s="22">
        <v>0</v>
      </c>
      <c r="P230" s="132">
        <f>+AVERAGE(N230:N232)</f>
        <v>0</v>
      </c>
      <c r="Q230" s="132" t="s">
        <v>51</v>
      </c>
      <c r="R230" s="135" t="s">
        <v>52</v>
      </c>
      <c r="S230" s="19" t="s">
        <v>1066</v>
      </c>
      <c r="T230" s="19" t="s">
        <v>1066</v>
      </c>
      <c r="U230" s="98" t="s">
        <v>2602</v>
      </c>
      <c r="V230" s="17" t="s">
        <v>77</v>
      </c>
    </row>
    <row r="231" spans="1:22" ht="101.25" x14ac:dyDescent="0.25">
      <c r="A231" s="18">
        <v>2023</v>
      </c>
      <c r="B231" s="18" t="s">
        <v>2505</v>
      </c>
      <c r="C231" s="26" t="s">
        <v>2535</v>
      </c>
      <c r="D231" s="19" t="s">
        <v>2536</v>
      </c>
      <c r="E231" s="19" t="s">
        <v>2842</v>
      </c>
      <c r="F231" s="20" t="s">
        <v>57</v>
      </c>
      <c r="G231" s="19" t="s">
        <v>2558</v>
      </c>
      <c r="H231" s="19" t="s">
        <v>2845</v>
      </c>
      <c r="I231" s="26" t="s">
        <v>322</v>
      </c>
      <c r="J231" s="19" t="s">
        <v>2584</v>
      </c>
      <c r="K231" s="18">
        <v>4</v>
      </c>
      <c r="L231" s="79" t="s">
        <v>2563</v>
      </c>
      <c r="M231" s="79" t="s">
        <v>2566</v>
      </c>
      <c r="N231" s="17">
        <v>0</v>
      </c>
      <c r="O231" s="22">
        <v>0</v>
      </c>
      <c r="P231" s="133"/>
      <c r="Q231" s="133"/>
      <c r="R231" s="136"/>
      <c r="S231" s="19" t="s">
        <v>1066</v>
      </c>
      <c r="T231" s="19" t="s">
        <v>1066</v>
      </c>
      <c r="U231" s="98" t="s">
        <v>2602</v>
      </c>
      <c r="V231" s="17" t="s">
        <v>77</v>
      </c>
    </row>
    <row r="232" spans="1:22" ht="101.25" x14ac:dyDescent="0.25">
      <c r="A232" s="18">
        <v>2023</v>
      </c>
      <c r="B232" s="18" t="s">
        <v>2505</v>
      </c>
      <c r="C232" s="26" t="s">
        <v>2535</v>
      </c>
      <c r="D232" s="19" t="s">
        <v>2536</v>
      </c>
      <c r="E232" s="19" t="s">
        <v>2842</v>
      </c>
      <c r="F232" s="20" t="s">
        <v>63</v>
      </c>
      <c r="G232" s="19" t="s">
        <v>2551</v>
      </c>
      <c r="H232" s="19" t="s">
        <v>2839</v>
      </c>
      <c r="I232" s="26" t="s">
        <v>687</v>
      </c>
      <c r="J232" s="19" t="s">
        <v>2576</v>
      </c>
      <c r="K232" s="18">
        <v>6</v>
      </c>
      <c r="L232" s="79" t="s">
        <v>2577</v>
      </c>
      <c r="M232" s="79" t="s">
        <v>2561</v>
      </c>
      <c r="N232" s="17">
        <v>0</v>
      </c>
      <c r="O232" s="22">
        <v>0</v>
      </c>
      <c r="P232" s="134"/>
      <c r="Q232" s="134"/>
      <c r="R232" s="137"/>
      <c r="S232" s="19" t="s">
        <v>1066</v>
      </c>
      <c r="T232" s="19" t="s">
        <v>1066</v>
      </c>
      <c r="U232" s="98" t="s">
        <v>2602</v>
      </c>
      <c r="V232" s="17" t="s">
        <v>77</v>
      </c>
    </row>
    <row r="233" spans="1:22" ht="78.75" x14ac:dyDescent="0.25">
      <c r="A233" s="18">
        <v>2023</v>
      </c>
      <c r="B233" s="18" t="s">
        <v>2505</v>
      </c>
      <c r="C233" s="26" t="s">
        <v>2537</v>
      </c>
      <c r="D233" s="19" t="s">
        <v>2538</v>
      </c>
      <c r="E233" s="19" t="s">
        <v>2539</v>
      </c>
      <c r="F233" s="20" t="s">
        <v>46</v>
      </c>
      <c r="G233" s="19" t="s">
        <v>2846</v>
      </c>
      <c r="H233" s="19" t="s">
        <v>2847</v>
      </c>
      <c r="I233" s="26" t="s">
        <v>322</v>
      </c>
      <c r="J233" s="19" t="s">
        <v>2585</v>
      </c>
      <c r="K233" s="18">
        <v>15</v>
      </c>
      <c r="L233" s="79" t="s">
        <v>2586</v>
      </c>
      <c r="M233" s="79" t="s">
        <v>2587</v>
      </c>
      <c r="N233" s="17">
        <v>0</v>
      </c>
      <c r="O233" s="22">
        <v>0</v>
      </c>
      <c r="P233" s="132">
        <f>+AVERAGE(N233:N235)</f>
        <v>0</v>
      </c>
      <c r="Q233" s="132" t="s">
        <v>51</v>
      </c>
      <c r="R233" s="135" t="s">
        <v>52</v>
      </c>
      <c r="S233" s="19" t="s">
        <v>1066</v>
      </c>
      <c r="T233" s="19" t="s">
        <v>1066</v>
      </c>
      <c r="U233" s="98" t="s">
        <v>2602</v>
      </c>
      <c r="V233" s="17" t="s">
        <v>77</v>
      </c>
    </row>
    <row r="234" spans="1:22" ht="78.75" x14ac:dyDescent="0.25">
      <c r="A234" s="18">
        <v>2023</v>
      </c>
      <c r="B234" s="18" t="s">
        <v>2505</v>
      </c>
      <c r="C234" s="26" t="s">
        <v>2537</v>
      </c>
      <c r="D234" s="19" t="s">
        <v>2538</v>
      </c>
      <c r="E234" s="19" t="s">
        <v>2539</v>
      </c>
      <c r="F234" s="20" t="s">
        <v>57</v>
      </c>
      <c r="G234" s="19" t="s">
        <v>2848</v>
      </c>
      <c r="H234" s="19" t="s">
        <v>2849</v>
      </c>
      <c r="I234" s="26" t="s">
        <v>1004</v>
      </c>
      <c r="J234" s="19" t="s">
        <v>2588</v>
      </c>
      <c r="K234" s="18">
        <v>6</v>
      </c>
      <c r="L234" s="79" t="s">
        <v>2563</v>
      </c>
      <c r="M234" s="79" t="s">
        <v>2587</v>
      </c>
      <c r="N234" s="17">
        <v>0</v>
      </c>
      <c r="O234" s="22">
        <v>0</v>
      </c>
      <c r="P234" s="133"/>
      <c r="Q234" s="133"/>
      <c r="R234" s="136"/>
      <c r="S234" s="19" t="s">
        <v>1066</v>
      </c>
      <c r="T234" s="19" t="s">
        <v>1066</v>
      </c>
      <c r="U234" s="98" t="s">
        <v>2602</v>
      </c>
      <c r="V234" s="17" t="s">
        <v>77</v>
      </c>
    </row>
    <row r="235" spans="1:22" ht="78.75" x14ac:dyDescent="0.25">
      <c r="A235" s="18">
        <v>2023</v>
      </c>
      <c r="B235" s="18" t="s">
        <v>2505</v>
      </c>
      <c r="C235" s="26" t="s">
        <v>2537</v>
      </c>
      <c r="D235" s="19" t="s">
        <v>2538</v>
      </c>
      <c r="E235" s="19" t="s">
        <v>2539</v>
      </c>
      <c r="F235" s="20" t="s">
        <v>63</v>
      </c>
      <c r="G235" s="19" t="s">
        <v>2551</v>
      </c>
      <c r="H235" s="19" t="s">
        <v>2839</v>
      </c>
      <c r="I235" s="26" t="s">
        <v>687</v>
      </c>
      <c r="J235" s="19" t="s">
        <v>2576</v>
      </c>
      <c r="K235" s="18">
        <v>6</v>
      </c>
      <c r="L235" s="79" t="s">
        <v>2577</v>
      </c>
      <c r="M235" s="79" t="s">
        <v>2561</v>
      </c>
      <c r="N235" s="17">
        <v>0</v>
      </c>
      <c r="O235" s="22">
        <v>0</v>
      </c>
      <c r="P235" s="134"/>
      <c r="Q235" s="134"/>
      <c r="R235" s="137"/>
      <c r="S235" s="19" t="s">
        <v>1066</v>
      </c>
      <c r="T235" s="19" t="s">
        <v>1066</v>
      </c>
      <c r="U235" s="98" t="s">
        <v>2602</v>
      </c>
      <c r="V235" s="17" t="s">
        <v>77</v>
      </c>
    </row>
    <row r="238" spans="1:22" x14ac:dyDescent="0.25">
      <c r="M238" s="107"/>
    </row>
    <row r="241" spans="16:16" x14ac:dyDescent="0.25">
      <c r="P241" s="107"/>
    </row>
    <row r="1048558" spans="1:1" x14ac:dyDescent="0.25">
      <c r="A1048558" s="84">
        <f ca="1">TODAY()</f>
        <v>45491</v>
      </c>
    </row>
  </sheetData>
  <mergeCells count="171">
    <mergeCell ref="P218:P220"/>
    <mergeCell ref="Q218:Q220"/>
    <mergeCell ref="R218:R220"/>
    <mergeCell ref="P223:P224"/>
    <mergeCell ref="Q223:Q224"/>
    <mergeCell ref="R223:R224"/>
    <mergeCell ref="P169:P170"/>
    <mergeCell ref="Q169:Q170"/>
    <mergeCell ref="R169:R170"/>
    <mergeCell ref="P175:P176"/>
    <mergeCell ref="P214:P215"/>
    <mergeCell ref="Q214:Q215"/>
    <mergeCell ref="R214:R215"/>
    <mergeCell ref="Q175:Q176"/>
    <mergeCell ref="R175:R176"/>
    <mergeCell ref="P230:P232"/>
    <mergeCell ref="Q230:Q232"/>
    <mergeCell ref="R230:R232"/>
    <mergeCell ref="P233:P235"/>
    <mergeCell ref="Q233:Q235"/>
    <mergeCell ref="R233:R235"/>
    <mergeCell ref="P225:P226"/>
    <mergeCell ref="Q225:Q226"/>
    <mergeCell ref="R225:R226"/>
    <mergeCell ref="P228:P229"/>
    <mergeCell ref="Q228:Q229"/>
    <mergeCell ref="R228:R229"/>
    <mergeCell ref="P159:P161"/>
    <mergeCell ref="Q159:Q161"/>
    <mergeCell ref="R159:R161"/>
    <mergeCell ref="P162:P163"/>
    <mergeCell ref="Q162:Q163"/>
    <mergeCell ref="R162:R163"/>
    <mergeCell ref="T90:T94"/>
    <mergeCell ref="P152:P155"/>
    <mergeCell ref="Q152:Q155"/>
    <mergeCell ref="R152:R155"/>
    <mergeCell ref="P156:P157"/>
    <mergeCell ref="Q156:Q157"/>
    <mergeCell ref="R156:R157"/>
    <mergeCell ref="P148:P149"/>
    <mergeCell ref="Q148:Q149"/>
    <mergeCell ref="R148:R149"/>
    <mergeCell ref="P150:P151"/>
    <mergeCell ref="Q150:Q151"/>
    <mergeCell ref="R150:R151"/>
    <mergeCell ref="P139:P141"/>
    <mergeCell ref="Q139:Q141"/>
    <mergeCell ref="R139:R141"/>
    <mergeCell ref="T139:T141"/>
    <mergeCell ref="P142:P147"/>
    <mergeCell ref="Q142:Q147"/>
    <mergeCell ref="R142:R147"/>
    <mergeCell ref="P133:P135"/>
    <mergeCell ref="Q133:Q135"/>
    <mergeCell ref="R133:R135"/>
    <mergeCell ref="P136:P138"/>
    <mergeCell ref="Q136:Q138"/>
    <mergeCell ref="R136:R138"/>
    <mergeCell ref="P122:P123"/>
    <mergeCell ref="Q122:Q123"/>
    <mergeCell ref="R122:R123"/>
    <mergeCell ref="P125:P132"/>
    <mergeCell ref="Q125:Q132"/>
    <mergeCell ref="R125:R132"/>
    <mergeCell ref="P115:P118"/>
    <mergeCell ref="Q115:Q118"/>
    <mergeCell ref="R115:R118"/>
    <mergeCell ref="P120:P121"/>
    <mergeCell ref="Q120:Q121"/>
    <mergeCell ref="R120:R121"/>
    <mergeCell ref="P106:P107"/>
    <mergeCell ref="Q106:Q107"/>
    <mergeCell ref="R106:R107"/>
    <mergeCell ref="P108:P114"/>
    <mergeCell ref="Q108:Q114"/>
    <mergeCell ref="R108:R114"/>
    <mergeCell ref="P101:P102"/>
    <mergeCell ref="Q101:Q102"/>
    <mergeCell ref="R101:R102"/>
    <mergeCell ref="P103:P104"/>
    <mergeCell ref="Q103:Q104"/>
    <mergeCell ref="R103:R104"/>
    <mergeCell ref="P90:P94"/>
    <mergeCell ref="Q90:Q94"/>
    <mergeCell ref="R90:R94"/>
    <mergeCell ref="P95:P100"/>
    <mergeCell ref="Q95:Q100"/>
    <mergeCell ref="R95:R100"/>
    <mergeCell ref="P84:P85"/>
    <mergeCell ref="Q84:Q85"/>
    <mergeCell ref="R84:R85"/>
    <mergeCell ref="P86:P89"/>
    <mergeCell ref="Q86:Q89"/>
    <mergeCell ref="R86:R89"/>
    <mergeCell ref="P75:P79"/>
    <mergeCell ref="Q75:Q79"/>
    <mergeCell ref="R75:R79"/>
    <mergeCell ref="P81:P83"/>
    <mergeCell ref="Q81:Q83"/>
    <mergeCell ref="R81:R83"/>
    <mergeCell ref="P70:P71"/>
    <mergeCell ref="Q70:Q71"/>
    <mergeCell ref="R70:R71"/>
    <mergeCell ref="P72:P73"/>
    <mergeCell ref="Q72:Q73"/>
    <mergeCell ref="R72:R73"/>
    <mergeCell ref="P63:P65"/>
    <mergeCell ref="Q63:Q65"/>
    <mergeCell ref="R63:R65"/>
    <mergeCell ref="P66:P68"/>
    <mergeCell ref="Q66:Q68"/>
    <mergeCell ref="R66:R68"/>
    <mergeCell ref="P57:P58"/>
    <mergeCell ref="Q57:Q58"/>
    <mergeCell ref="R57:R58"/>
    <mergeCell ref="T57:T58"/>
    <mergeCell ref="P60:P62"/>
    <mergeCell ref="Q60:Q62"/>
    <mergeCell ref="R60:R62"/>
    <mergeCell ref="P49:P51"/>
    <mergeCell ref="Q49:Q51"/>
    <mergeCell ref="R49:R51"/>
    <mergeCell ref="P52:P56"/>
    <mergeCell ref="Q52:Q56"/>
    <mergeCell ref="R52:R56"/>
    <mergeCell ref="P44:P45"/>
    <mergeCell ref="Q44:Q45"/>
    <mergeCell ref="R44:R45"/>
    <mergeCell ref="T44:T45"/>
    <mergeCell ref="P46:P48"/>
    <mergeCell ref="Q46:Q48"/>
    <mergeCell ref="R46:R48"/>
    <mergeCell ref="P31:P33"/>
    <mergeCell ref="Q31:Q33"/>
    <mergeCell ref="R31:R33"/>
    <mergeCell ref="T31:T33"/>
    <mergeCell ref="P34:P43"/>
    <mergeCell ref="Q34:Q43"/>
    <mergeCell ref="R34:R43"/>
    <mergeCell ref="P27:P28"/>
    <mergeCell ref="Q27:Q28"/>
    <mergeCell ref="R27:R28"/>
    <mergeCell ref="P29:P30"/>
    <mergeCell ref="Q29:Q30"/>
    <mergeCell ref="R29:R30"/>
    <mergeCell ref="P22:P24"/>
    <mergeCell ref="Q22:Q24"/>
    <mergeCell ref="R22:R24"/>
    <mergeCell ref="P25:P26"/>
    <mergeCell ref="Q25:Q26"/>
    <mergeCell ref="R25:R26"/>
    <mergeCell ref="P20:P21"/>
    <mergeCell ref="Q20:Q21"/>
    <mergeCell ref="R20:R21"/>
    <mergeCell ref="T5:T6"/>
    <mergeCell ref="P7:P9"/>
    <mergeCell ref="Q7:Q9"/>
    <mergeCell ref="R7:R9"/>
    <mergeCell ref="P10:P17"/>
    <mergeCell ref="Q10:Q17"/>
    <mergeCell ref="R10:R17"/>
    <mergeCell ref="P2:P4"/>
    <mergeCell ref="Q2:Q4"/>
    <mergeCell ref="R2:R4"/>
    <mergeCell ref="P5:P6"/>
    <mergeCell ref="Q5:Q6"/>
    <mergeCell ref="R5:R6"/>
    <mergeCell ref="P18:P19"/>
    <mergeCell ref="Q18:Q19"/>
    <mergeCell ref="R18:R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74"/>
  <sheetViews>
    <sheetView showGridLines="0" topLeftCell="A74" workbookViewId="0">
      <selection activeCell="B2" sqref="B2:B74"/>
    </sheetView>
  </sheetViews>
  <sheetFormatPr baseColWidth="10" defaultRowHeight="15" x14ac:dyDescent="0.25"/>
  <cols>
    <col min="1" max="1" width="11.28515625" customWidth="1"/>
    <col min="2" max="2" width="16.5703125" customWidth="1"/>
    <col min="3" max="3" width="10.5703125" customWidth="1"/>
    <col min="4" max="4" width="38.28515625" customWidth="1"/>
    <col min="5" max="5" width="37.140625" customWidth="1"/>
    <col min="6" max="6" width="9.85546875" customWidth="1"/>
    <col min="7" max="7" width="38.140625" customWidth="1"/>
    <col min="8" max="8" width="34.4257812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80.140625" customWidth="1"/>
    <col min="20" max="20" width="85.7109375" customWidth="1"/>
    <col min="21" max="21" width="38.140625" customWidth="1"/>
    <col min="22" max="22" width="36.42578125" customWidth="1"/>
  </cols>
  <sheetData>
    <row r="1" spans="1:16383"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2464</v>
      </c>
      <c r="T1" s="2" t="s">
        <v>2465</v>
      </c>
      <c r="U1" s="80" t="s">
        <v>42</v>
      </c>
      <c r="V1" s="81" t="s">
        <v>2467</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112.5" x14ac:dyDescent="0.25">
      <c r="A2" s="17">
        <v>2016</v>
      </c>
      <c r="B2" s="18" t="s">
        <v>68</v>
      </c>
      <c r="C2" s="17">
        <v>16</v>
      </c>
      <c r="D2" s="19" t="s">
        <v>69</v>
      </c>
      <c r="E2" s="19" t="s">
        <v>70</v>
      </c>
      <c r="F2" s="18" t="s">
        <v>71</v>
      </c>
      <c r="G2" s="19" t="s">
        <v>72</v>
      </c>
      <c r="H2" s="19" t="s">
        <v>73</v>
      </c>
      <c r="I2" s="18" t="s">
        <v>74</v>
      </c>
      <c r="J2" s="18" t="s">
        <v>75</v>
      </c>
      <c r="K2" s="17">
        <v>1</v>
      </c>
      <c r="L2" s="21">
        <v>43831</v>
      </c>
      <c r="M2" s="21">
        <v>44196</v>
      </c>
      <c r="N2" s="17">
        <v>1</v>
      </c>
      <c r="O2" s="22">
        <v>1</v>
      </c>
      <c r="P2" s="112">
        <v>1</v>
      </c>
      <c r="Q2" s="112" t="s">
        <v>1078</v>
      </c>
      <c r="R2" s="113" t="s">
        <v>52</v>
      </c>
      <c r="S2" s="19" t="s">
        <v>76</v>
      </c>
      <c r="T2" s="116" t="s">
        <v>2623</v>
      </c>
      <c r="U2" s="98" t="s">
        <v>2497</v>
      </c>
      <c r="V2" s="17" t="s">
        <v>2629</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326.25" x14ac:dyDescent="0.25">
      <c r="A3" s="17">
        <v>2016</v>
      </c>
      <c r="B3" s="18" t="s">
        <v>68</v>
      </c>
      <c r="C3" s="17">
        <v>16</v>
      </c>
      <c r="D3" s="19" t="s">
        <v>69</v>
      </c>
      <c r="E3" s="19" t="s">
        <v>70</v>
      </c>
      <c r="F3" s="18" t="s">
        <v>78</v>
      </c>
      <c r="G3" s="19" t="s">
        <v>79</v>
      </c>
      <c r="H3" s="19" t="s">
        <v>80</v>
      </c>
      <c r="I3" s="18" t="s">
        <v>74</v>
      </c>
      <c r="J3" s="18" t="s">
        <v>81</v>
      </c>
      <c r="K3" s="17">
        <v>1</v>
      </c>
      <c r="L3" s="21">
        <v>44197</v>
      </c>
      <c r="M3" s="21">
        <v>45504</v>
      </c>
      <c r="N3" s="17">
        <v>1</v>
      </c>
      <c r="O3" s="22">
        <v>1</v>
      </c>
      <c r="P3" s="112"/>
      <c r="Q3" s="112"/>
      <c r="R3" s="113"/>
      <c r="S3" s="19" t="s">
        <v>2622</v>
      </c>
      <c r="T3" s="117"/>
      <c r="U3" s="98" t="s">
        <v>2497</v>
      </c>
      <c r="V3" s="17" t="s">
        <v>2629</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57.5" x14ac:dyDescent="0.25">
      <c r="A4" s="17">
        <v>2017</v>
      </c>
      <c r="B4" s="18" t="s">
        <v>115</v>
      </c>
      <c r="C4" s="17">
        <v>1</v>
      </c>
      <c r="D4" s="19" t="s">
        <v>116</v>
      </c>
      <c r="E4" s="19" t="s">
        <v>117</v>
      </c>
      <c r="F4" s="20" t="s">
        <v>118</v>
      </c>
      <c r="G4" s="19" t="s">
        <v>119</v>
      </c>
      <c r="H4" s="19" t="s">
        <v>120</v>
      </c>
      <c r="I4" s="18" t="s">
        <v>74</v>
      </c>
      <c r="J4" s="18" t="s">
        <v>121</v>
      </c>
      <c r="K4" s="17">
        <v>2</v>
      </c>
      <c r="L4" s="21">
        <v>43313</v>
      </c>
      <c r="M4" s="21">
        <v>43373</v>
      </c>
      <c r="N4" s="17">
        <v>2</v>
      </c>
      <c r="O4" s="22">
        <f t="shared" ref="O4:O24" si="0">+N4/K4</f>
        <v>1</v>
      </c>
      <c r="P4" s="114">
        <f>+AVERAGE(O4:O11)</f>
        <v>1</v>
      </c>
      <c r="Q4" s="114" t="s">
        <v>1078</v>
      </c>
      <c r="R4" s="115" t="s">
        <v>52</v>
      </c>
      <c r="S4" s="19" t="s">
        <v>122</v>
      </c>
      <c r="T4" s="19" t="s">
        <v>123</v>
      </c>
      <c r="U4" s="98" t="s">
        <v>2497</v>
      </c>
      <c r="V4" s="17" t="s">
        <v>2629</v>
      </c>
    </row>
    <row r="5" spans="1:16383" ht="112.5" x14ac:dyDescent="0.25">
      <c r="A5" s="17">
        <v>2017</v>
      </c>
      <c r="B5" s="18" t="s">
        <v>115</v>
      </c>
      <c r="C5" s="17">
        <v>1</v>
      </c>
      <c r="D5" s="19" t="s">
        <v>116</v>
      </c>
      <c r="E5" s="19" t="s">
        <v>117</v>
      </c>
      <c r="F5" s="20" t="s">
        <v>124</v>
      </c>
      <c r="G5" s="19" t="s">
        <v>119</v>
      </c>
      <c r="H5" s="19" t="s">
        <v>125</v>
      </c>
      <c r="I5" s="18" t="s">
        <v>74</v>
      </c>
      <c r="J5" s="18" t="s">
        <v>126</v>
      </c>
      <c r="K5" s="17">
        <v>2</v>
      </c>
      <c r="L5" s="21">
        <v>43313</v>
      </c>
      <c r="M5" s="21">
        <v>43465</v>
      </c>
      <c r="N5" s="17">
        <v>2</v>
      </c>
      <c r="O5" s="22">
        <f t="shared" si="0"/>
        <v>1</v>
      </c>
      <c r="P5" s="114"/>
      <c r="Q5" s="114"/>
      <c r="R5" s="115"/>
      <c r="S5" s="23" t="s">
        <v>127</v>
      </c>
      <c r="T5" s="19" t="s">
        <v>128</v>
      </c>
      <c r="U5" s="98" t="s">
        <v>2497</v>
      </c>
      <c r="V5" s="17" t="s">
        <v>2629</v>
      </c>
    </row>
    <row r="6" spans="1:16383" ht="303.75" x14ac:dyDescent="0.25">
      <c r="A6" s="17">
        <v>2017</v>
      </c>
      <c r="B6" s="18" t="s">
        <v>115</v>
      </c>
      <c r="C6" s="17">
        <v>1</v>
      </c>
      <c r="D6" s="19" t="s">
        <v>116</v>
      </c>
      <c r="E6" s="19" t="s">
        <v>117</v>
      </c>
      <c r="F6" s="20" t="s">
        <v>129</v>
      </c>
      <c r="G6" s="23" t="s">
        <v>130</v>
      </c>
      <c r="H6" s="23" t="s">
        <v>131</v>
      </c>
      <c r="I6" s="18" t="s">
        <v>74</v>
      </c>
      <c r="J6" s="23" t="s">
        <v>132</v>
      </c>
      <c r="K6" s="17">
        <v>1</v>
      </c>
      <c r="L6" s="21">
        <v>43770</v>
      </c>
      <c r="M6" s="21">
        <v>44316</v>
      </c>
      <c r="N6" s="17">
        <v>1</v>
      </c>
      <c r="O6" s="22">
        <f t="shared" si="0"/>
        <v>1</v>
      </c>
      <c r="P6" s="114"/>
      <c r="Q6" s="114"/>
      <c r="R6" s="115"/>
      <c r="S6" s="19" t="s">
        <v>133</v>
      </c>
      <c r="T6" s="19" t="s">
        <v>2624</v>
      </c>
      <c r="U6" s="98" t="s">
        <v>2497</v>
      </c>
      <c r="V6" s="17" t="s">
        <v>2629</v>
      </c>
    </row>
    <row r="7" spans="1:16383" ht="112.5" x14ac:dyDescent="0.25">
      <c r="A7" s="17">
        <v>2017</v>
      </c>
      <c r="B7" s="18" t="s">
        <v>115</v>
      </c>
      <c r="C7" s="17">
        <v>1</v>
      </c>
      <c r="D7" s="19" t="s">
        <v>116</v>
      </c>
      <c r="E7" s="19" t="s">
        <v>117</v>
      </c>
      <c r="F7" s="20" t="s">
        <v>134</v>
      </c>
      <c r="G7" s="23" t="s">
        <v>130</v>
      </c>
      <c r="H7" s="23" t="s">
        <v>135</v>
      </c>
      <c r="I7" s="18" t="s">
        <v>74</v>
      </c>
      <c r="J7" s="23" t="s">
        <v>132</v>
      </c>
      <c r="K7" s="17">
        <v>1</v>
      </c>
      <c r="L7" s="21">
        <v>43770</v>
      </c>
      <c r="M7" s="21">
        <v>44316</v>
      </c>
      <c r="N7" s="17">
        <v>1</v>
      </c>
      <c r="O7" s="22">
        <f t="shared" si="0"/>
        <v>1</v>
      </c>
      <c r="P7" s="114"/>
      <c r="Q7" s="114"/>
      <c r="R7" s="115"/>
      <c r="S7" s="19" t="s">
        <v>136</v>
      </c>
      <c r="T7" s="19" t="s">
        <v>2445</v>
      </c>
      <c r="U7" s="98" t="s">
        <v>2497</v>
      </c>
      <c r="V7" s="17" t="s">
        <v>2629</v>
      </c>
    </row>
    <row r="8" spans="1:16383" ht="326.25" x14ac:dyDescent="0.25">
      <c r="A8" s="17">
        <v>2017</v>
      </c>
      <c r="B8" s="18" t="s">
        <v>115</v>
      </c>
      <c r="C8" s="17">
        <v>1</v>
      </c>
      <c r="D8" s="19" t="s">
        <v>116</v>
      </c>
      <c r="E8" s="19" t="s">
        <v>117</v>
      </c>
      <c r="F8" s="20" t="s">
        <v>137</v>
      </c>
      <c r="G8" s="23" t="s">
        <v>130</v>
      </c>
      <c r="H8" s="23" t="s">
        <v>138</v>
      </c>
      <c r="I8" s="18" t="s">
        <v>74</v>
      </c>
      <c r="J8" s="23" t="s">
        <v>139</v>
      </c>
      <c r="K8" s="17">
        <v>1</v>
      </c>
      <c r="L8" s="21">
        <v>43770</v>
      </c>
      <c r="M8" s="21">
        <v>44316</v>
      </c>
      <c r="N8" s="17">
        <v>1</v>
      </c>
      <c r="O8" s="22">
        <f t="shared" si="0"/>
        <v>1</v>
      </c>
      <c r="P8" s="114"/>
      <c r="Q8" s="114"/>
      <c r="R8" s="115"/>
      <c r="S8" s="19" t="s">
        <v>140</v>
      </c>
      <c r="T8" s="19" t="s">
        <v>2625</v>
      </c>
      <c r="U8" s="98" t="s">
        <v>2497</v>
      </c>
      <c r="V8" s="17" t="s">
        <v>2629</v>
      </c>
    </row>
    <row r="9" spans="1:16383" ht="213.75" x14ac:dyDescent="0.25">
      <c r="A9" s="17">
        <v>2017</v>
      </c>
      <c r="B9" s="18" t="s">
        <v>115</v>
      </c>
      <c r="C9" s="17">
        <v>1</v>
      </c>
      <c r="D9" s="19" t="s">
        <v>116</v>
      </c>
      <c r="E9" s="19" t="s">
        <v>117</v>
      </c>
      <c r="F9" s="20" t="s">
        <v>141</v>
      </c>
      <c r="G9" s="23" t="s">
        <v>142</v>
      </c>
      <c r="H9" s="19" t="s">
        <v>143</v>
      </c>
      <c r="I9" s="18" t="s">
        <v>74</v>
      </c>
      <c r="J9" s="23" t="s">
        <v>144</v>
      </c>
      <c r="K9" s="17">
        <v>6</v>
      </c>
      <c r="L9" s="21">
        <v>43647</v>
      </c>
      <c r="M9" s="21">
        <v>44561</v>
      </c>
      <c r="N9" s="17">
        <v>6</v>
      </c>
      <c r="O9" s="22">
        <f t="shared" si="0"/>
        <v>1</v>
      </c>
      <c r="P9" s="114"/>
      <c r="Q9" s="114"/>
      <c r="R9" s="115"/>
      <c r="S9" s="19" t="s">
        <v>145</v>
      </c>
      <c r="T9" s="19" t="s">
        <v>146</v>
      </c>
      <c r="U9" s="98" t="s">
        <v>2497</v>
      </c>
      <c r="V9" s="17" t="s">
        <v>2629</v>
      </c>
    </row>
    <row r="10" spans="1:16383" ht="157.5" x14ac:dyDescent="0.25">
      <c r="A10" s="17">
        <v>2017</v>
      </c>
      <c r="B10" s="18" t="s">
        <v>115</v>
      </c>
      <c r="C10" s="17">
        <v>1</v>
      </c>
      <c r="D10" s="19" t="s">
        <v>116</v>
      </c>
      <c r="E10" s="19" t="s">
        <v>117</v>
      </c>
      <c r="F10" s="20" t="s">
        <v>147</v>
      </c>
      <c r="G10" s="23" t="s">
        <v>148</v>
      </c>
      <c r="H10" s="19" t="s">
        <v>149</v>
      </c>
      <c r="I10" s="18" t="s">
        <v>74</v>
      </c>
      <c r="J10" s="23" t="s">
        <v>139</v>
      </c>
      <c r="K10" s="17">
        <v>1</v>
      </c>
      <c r="L10" s="21">
        <v>43770</v>
      </c>
      <c r="M10" s="21">
        <v>45657</v>
      </c>
      <c r="N10" s="17">
        <v>1</v>
      </c>
      <c r="O10" s="22">
        <f t="shared" si="0"/>
        <v>1</v>
      </c>
      <c r="P10" s="114"/>
      <c r="Q10" s="114"/>
      <c r="R10" s="115"/>
      <c r="S10" s="19" t="s">
        <v>150</v>
      </c>
      <c r="T10" s="19" t="s">
        <v>2628</v>
      </c>
      <c r="U10" s="98" t="s">
        <v>2497</v>
      </c>
      <c r="V10" s="17" t="s">
        <v>2629</v>
      </c>
    </row>
    <row r="11" spans="1:16383" ht="315" x14ac:dyDescent="0.25">
      <c r="A11" s="17">
        <v>2017</v>
      </c>
      <c r="B11" s="18" t="s">
        <v>115</v>
      </c>
      <c r="C11" s="17">
        <v>1</v>
      </c>
      <c r="D11" s="19" t="s">
        <v>116</v>
      </c>
      <c r="E11" s="19" t="s">
        <v>117</v>
      </c>
      <c r="F11" s="20" t="s">
        <v>151</v>
      </c>
      <c r="G11" s="19" t="s">
        <v>152</v>
      </c>
      <c r="H11" s="19" t="s">
        <v>153</v>
      </c>
      <c r="I11" s="18" t="s">
        <v>74</v>
      </c>
      <c r="J11" s="99" t="s">
        <v>154</v>
      </c>
      <c r="K11" s="17">
        <v>1</v>
      </c>
      <c r="L11" s="21">
        <v>45287</v>
      </c>
      <c r="M11" s="21">
        <v>45657</v>
      </c>
      <c r="N11" s="17">
        <v>1</v>
      </c>
      <c r="O11" s="22">
        <f t="shared" si="0"/>
        <v>1</v>
      </c>
      <c r="P11" s="114"/>
      <c r="Q11" s="114"/>
      <c r="R11" s="115"/>
      <c r="S11" s="19" t="s">
        <v>2626</v>
      </c>
      <c r="T11" s="19" t="s">
        <v>2627</v>
      </c>
      <c r="U11" s="98" t="s">
        <v>2497</v>
      </c>
      <c r="V11" s="17" t="s">
        <v>2629</v>
      </c>
    </row>
    <row r="12" spans="1:16383" ht="213.75" x14ac:dyDescent="0.25">
      <c r="A12" s="17">
        <v>2018</v>
      </c>
      <c r="B12" s="18" t="s">
        <v>180</v>
      </c>
      <c r="C12" s="27">
        <v>9</v>
      </c>
      <c r="D12" s="28" t="s">
        <v>181</v>
      </c>
      <c r="E12" s="28" t="s">
        <v>182</v>
      </c>
      <c r="F12" s="20" t="s">
        <v>46</v>
      </c>
      <c r="G12" s="28" t="s">
        <v>183</v>
      </c>
      <c r="H12" s="28" t="s">
        <v>184</v>
      </c>
      <c r="I12" s="18" t="s">
        <v>49</v>
      </c>
      <c r="J12" s="26" t="s">
        <v>185</v>
      </c>
      <c r="K12" s="27">
        <v>1</v>
      </c>
      <c r="L12" s="21">
        <v>43678</v>
      </c>
      <c r="M12" s="21">
        <v>43830</v>
      </c>
      <c r="N12" s="17">
        <v>1</v>
      </c>
      <c r="O12" s="22">
        <f t="shared" si="0"/>
        <v>1</v>
      </c>
      <c r="P12" s="114">
        <f>+AVERAGE(O12:O14)</f>
        <v>1</v>
      </c>
      <c r="Q12" s="114" t="s">
        <v>1078</v>
      </c>
      <c r="R12" s="115" t="s">
        <v>52</v>
      </c>
      <c r="S12" s="19" t="s">
        <v>186</v>
      </c>
      <c r="T12" s="19" t="s">
        <v>187</v>
      </c>
      <c r="U12" s="98" t="s">
        <v>2497</v>
      </c>
      <c r="V12" s="17" t="s">
        <v>2629</v>
      </c>
    </row>
    <row r="13" spans="1:16383" ht="409.5" x14ac:dyDescent="0.25">
      <c r="A13" s="17">
        <v>2018</v>
      </c>
      <c r="B13" s="18" t="s">
        <v>180</v>
      </c>
      <c r="C13" s="27">
        <v>9</v>
      </c>
      <c r="D13" s="28" t="s">
        <v>181</v>
      </c>
      <c r="E13" s="28" t="s">
        <v>182</v>
      </c>
      <c r="F13" s="20" t="s">
        <v>57</v>
      </c>
      <c r="G13" s="28" t="s">
        <v>188</v>
      </c>
      <c r="H13" s="28" t="s">
        <v>189</v>
      </c>
      <c r="I13" s="18" t="s">
        <v>49</v>
      </c>
      <c r="J13" s="26" t="s">
        <v>60</v>
      </c>
      <c r="K13" s="27">
        <v>10</v>
      </c>
      <c r="L13" s="21">
        <v>44166</v>
      </c>
      <c r="M13" s="21">
        <v>44500</v>
      </c>
      <c r="N13" s="17">
        <v>10</v>
      </c>
      <c r="O13" s="22">
        <f t="shared" si="0"/>
        <v>1</v>
      </c>
      <c r="P13" s="114"/>
      <c r="Q13" s="114"/>
      <c r="R13" s="115"/>
      <c r="S13" s="19" t="s">
        <v>2854</v>
      </c>
      <c r="T13" s="24" t="s">
        <v>2855</v>
      </c>
      <c r="U13" s="98" t="s">
        <v>2497</v>
      </c>
      <c r="V13" s="17" t="s">
        <v>2629</v>
      </c>
    </row>
    <row r="14" spans="1:16383" ht="409.5" x14ac:dyDescent="0.25">
      <c r="A14" s="17">
        <v>2018</v>
      </c>
      <c r="B14" s="18" t="s">
        <v>180</v>
      </c>
      <c r="C14" s="27">
        <v>9</v>
      </c>
      <c r="D14" s="28" t="s">
        <v>181</v>
      </c>
      <c r="E14" s="28" t="s">
        <v>182</v>
      </c>
      <c r="F14" s="20" t="s">
        <v>63</v>
      </c>
      <c r="G14" s="28" t="s">
        <v>188</v>
      </c>
      <c r="H14" s="28" t="s">
        <v>190</v>
      </c>
      <c r="I14" s="18" t="s">
        <v>49</v>
      </c>
      <c r="J14" s="26" t="s">
        <v>191</v>
      </c>
      <c r="K14" s="27">
        <v>8</v>
      </c>
      <c r="L14" s="21">
        <v>44044</v>
      </c>
      <c r="M14" s="21">
        <v>44500</v>
      </c>
      <c r="N14" s="17">
        <v>8</v>
      </c>
      <c r="O14" s="22">
        <f t="shared" si="0"/>
        <v>1</v>
      </c>
      <c r="P14" s="114"/>
      <c r="Q14" s="114"/>
      <c r="R14" s="115"/>
      <c r="S14" s="19" t="s">
        <v>192</v>
      </c>
      <c r="T14" s="24" t="s">
        <v>2856</v>
      </c>
      <c r="U14" s="98" t="s">
        <v>2497</v>
      </c>
      <c r="V14" s="17" t="s">
        <v>2629</v>
      </c>
    </row>
    <row r="15" spans="1:16383" ht="393.75" x14ac:dyDescent="0.25">
      <c r="A15" s="17">
        <v>2018</v>
      </c>
      <c r="B15" s="18" t="s">
        <v>180</v>
      </c>
      <c r="C15" s="27">
        <v>39</v>
      </c>
      <c r="D15" s="28" t="s">
        <v>232</v>
      </c>
      <c r="E15" s="28" t="s">
        <v>233</v>
      </c>
      <c r="F15" s="20" t="s">
        <v>46</v>
      </c>
      <c r="G15" s="28" t="s">
        <v>234</v>
      </c>
      <c r="H15" s="28" t="s">
        <v>235</v>
      </c>
      <c r="I15" s="18" t="s">
        <v>49</v>
      </c>
      <c r="J15" s="26" t="s">
        <v>236</v>
      </c>
      <c r="K15" s="27">
        <v>1</v>
      </c>
      <c r="L15" s="21">
        <v>43678</v>
      </c>
      <c r="M15" s="21">
        <v>43830</v>
      </c>
      <c r="N15" s="17">
        <v>1</v>
      </c>
      <c r="O15" s="22">
        <v>1</v>
      </c>
      <c r="P15" s="114">
        <v>1</v>
      </c>
      <c r="Q15" s="114" t="s">
        <v>1078</v>
      </c>
      <c r="R15" s="115" t="s">
        <v>52</v>
      </c>
      <c r="S15" s="24" t="s">
        <v>2857</v>
      </c>
      <c r="T15" s="118" t="s">
        <v>2858</v>
      </c>
      <c r="U15" s="98" t="s">
        <v>2497</v>
      </c>
      <c r="V15" s="17" t="s">
        <v>2629</v>
      </c>
    </row>
    <row r="16" spans="1:16383" ht="112.5" x14ac:dyDescent="0.25">
      <c r="A16" s="17">
        <v>2018</v>
      </c>
      <c r="B16" s="18" t="s">
        <v>180</v>
      </c>
      <c r="C16" s="27">
        <v>39</v>
      </c>
      <c r="D16" s="28" t="s">
        <v>232</v>
      </c>
      <c r="E16" s="28" t="s">
        <v>233</v>
      </c>
      <c r="F16" s="20" t="s">
        <v>57</v>
      </c>
      <c r="G16" s="19" t="s">
        <v>237</v>
      </c>
      <c r="H16" s="19" t="s">
        <v>238</v>
      </c>
      <c r="I16" s="18" t="s">
        <v>49</v>
      </c>
      <c r="J16" s="19" t="s">
        <v>239</v>
      </c>
      <c r="K16" s="23">
        <v>1</v>
      </c>
      <c r="L16" s="21">
        <v>44166</v>
      </c>
      <c r="M16" s="21">
        <v>44377</v>
      </c>
      <c r="N16" s="17">
        <v>1</v>
      </c>
      <c r="O16" s="22">
        <v>1</v>
      </c>
      <c r="P16" s="114"/>
      <c r="Q16" s="114"/>
      <c r="R16" s="115"/>
      <c r="S16" s="19" t="s">
        <v>240</v>
      </c>
      <c r="T16" s="120"/>
      <c r="U16" s="98" t="s">
        <v>2497</v>
      </c>
      <c r="V16" s="17" t="s">
        <v>2629</v>
      </c>
    </row>
    <row r="17" spans="1:16383" ht="191.25" x14ac:dyDescent="0.25">
      <c r="A17" s="17">
        <v>2018</v>
      </c>
      <c r="B17" s="18" t="s">
        <v>180</v>
      </c>
      <c r="C17" s="27">
        <v>39</v>
      </c>
      <c r="D17" s="28" t="s">
        <v>232</v>
      </c>
      <c r="E17" s="28" t="s">
        <v>233</v>
      </c>
      <c r="F17" s="20" t="s">
        <v>63</v>
      </c>
      <c r="G17" s="19" t="s">
        <v>241</v>
      </c>
      <c r="H17" s="19" t="s">
        <v>242</v>
      </c>
      <c r="I17" s="18" t="s">
        <v>49</v>
      </c>
      <c r="J17" s="19" t="s">
        <v>243</v>
      </c>
      <c r="K17" s="23">
        <v>13</v>
      </c>
      <c r="L17" s="21">
        <v>44166</v>
      </c>
      <c r="M17" s="21">
        <v>44469</v>
      </c>
      <c r="N17" s="17">
        <v>13</v>
      </c>
      <c r="O17" s="22">
        <v>1</v>
      </c>
      <c r="P17" s="114"/>
      <c r="Q17" s="114"/>
      <c r="R17" s="115"/>
      <c r="S17" s="19" t="s">
        <v>244</v>
      </c>
      <c r="T17" s="119"/>
      <c r="U17" s="98" t="s">
        <v>2497</v>
      </c>
      <c r="V17" s="17" t="s">
        <v>2629</v>
      </c>
    </row>
    <row r="18" spans="1:16383" ht="180" x14ac:dyDescent="0.25">
      <c r="A18" s="17">
        <v>2018</v>
      </c>
      <c r="B18" s="18" t="s">
        <v>180</v>
      </c>
      <c r="C18" s="27">
        <v>42</v>
      </c>
      <c r="D18" s="28" t="s">
        <v>296</v>
      </c>
      <c r="E18" s="28" t="s">
        <v>233</v>
      </c>
      <c r="F18" s="20" t="s">
        <v>101</v>
      </c>
      <c r="G18" s="28" t="s">
        <v>297</v>
      </c>
      <c r="H18" s="28" t="s">
        <v>298</v>
      </c>
      <c r="I18" s="18" t="s">
        <v>49</v>
      </c>
      <c r="J18" s="26" t="s">
        <v>299</v>
      </c>
      <c r="K18" s="27">
        <v>1</v>
      </c>
      <c r="L18" s="21">
        <v>43678</v>
      </c>
      <c r="M18" s="21">
        <v>43830</v>
      </c>
      <c r="N18" s="17">
        <v>1</v>
      </c>
      <c r="O18" s="22">
        <v>1</v>
      </c>
      <c r="P18" s="114">
        <v>1</v>
      </c>
      <c r="Q18" s="114" t="s">
        <v>1078</v>
      </c>
      <c r="R18" s="115" t="s">
        <v>52</v>
      </c>
      <c r="S18" s="19" t="s">
        <v>300</v>
      </c>
      <c r="T18" s="118" t="s">
        <v>2913</v>
      </c>
      <c r="U18" s="98" t="s">
        <v>2497</v>
      </c>
      <c r="V18" s="17" t="s">
        <v>2629</v>
      </c>
    </row>
    <row r="19" spans="1:16383" ht="180" x14ac:dyDescent="0.25">
      <c r="A19" s="17">
        <v>2018</v>
      </c>
      <c r="B19" s="18" t="s">
        <v>180</v>
      </c>
      <c r="C19" s="27">
        <v>42</v>
      </c>
      <c r="D19" s="28" t="s">
        <v>296</v>
      </c>
      <c r="E19" s="28" t="s">
        <v>301</v>
      </c>
      <c r="F19" s="20" t="s">
        <v>108</v>
      </c>
      <c r="G19" s="28" t="s">
        <v>302</v>
      </c>
      <c r="H19" s="28" t="s">
        <v>303</v>
      </c>
      <c r="I19" s="18" t="s">
        <v>49</v>
      </c>
      <c r="J19" s="26" t="s">
        <v>304</v>
      </c>
      <c r="K19" s="27">
        <v>24</v>
      </c>
      <c r="L19" s="21">
        <v>43983</v>
      </c>
      <c r="M19" s="21">
        <v>44561</v>
      </c>
      <c r="N19" s="17">
        <v>24</v>
      </c>
      <c r="O19" s="22">
        <v>1</v>
      </c>
      <c r="P19" s="114"/>
      <c r="Q19" s="114"/>
      <c r="R19" s="115"/>
      <c r="S19" s="19" t="s">
        <v>2860</v>
      </c>
      <c r="T19" s="119"/>
      <c r="U19" s="98" t="s">
        <v>2497</v>
      </c>
      <c r="V19" s="17" t="s">
        <v>2629</v>
      </c>
    </row>
    <row r="20" spans="1:16383" ht="180" x14ac:dyDescent="0.25">
      <c r="A20" s="17" t="s">
        <v>10</v>
      </c>
      <c r="B20" s="18" t="s">
        <v>316</v>
      </c>
      <c r="C20" s="27" t="s">
        <v>369</v>
      </c>
      <c r="D20" s="28" t="s">
        <v>370</v>
      </c>
      <c r="E20" s="28" t="s">
        <v>371</v>
      </c>
      <c r="F20" s="20" t="s">
        <v>101</v>
      </c>
      <c r="G20" s="28" t="s">
        <v>372</v>
      </c>
      <c r="H20" s="28" t="s">
        <v>373</v>
      </c>
      <c r="I20" s="18" t="s">
        <v>49</v>
      </c>
      <c r="J20" s="18" t="s">
        <v>374</v>
      </c>
      <c r="K20" s="26">
        <v>1</v>
      </c>
      <c r="L20" s="21">
        <v>43739</v>
      </c>
      <c r="M20" s="21">
        <v>44012</v>
      </c>
      <c r="N20" s="17">
        <v>1</v>
      </c>
      <c r="O20" s="22">
        <f t="shared" ref="O20:O21" si="1">+N20/K20</f>
        <v>1</v>
      </c>
      <c r="P20" s="114">
        <f>AVERAGE(O20:O21)</f>
        <v>1</v>
      </c>
      <c r="Q20" s="114" t="s">
        <v>1078</v>
      </c>
      <c r="R20" s="115" t="s">
        <v>52</v>
      </c>
      <c r="S20" s="19" t="s">
        <v>2862</v>
      </c>
      <c r="T20" s="116" t="s">
        <v>2863</v>
      </c>
      <c r="U20" s="98" t="s">
        <v>2497</v>
      </c>
      <c r="V20" s="17" t="s">
        <v>2629</v>
      </c>
    </row>
    <row r="21" spans="1:16383" ht="157.5" x14ac:dyDescent="0.25">
      <c r="A21" s="17" t="s">
        <v>10</v>
      </c>
      <c r="B21" s="18" t="s">
        <v>316</v>
      </c>
      <c r="C21" s="27" t="s">
        <v>369</v>
      </c>
      <c r="D21" s="28" t="s">
        <v>370</v>
      </c>
      <c r="E21" s="28" t="s">
        <v>371</v>
      </c>
      <c r="F21" s="20" t="s">
        <v>108</v>
      </c>
      <c r="G21" s="28" t="s">
        <v>375</v>
      </c>
      <c r="H21" s="28" t="s">
        <v>376</v>
      </c>
      <c r="I21" s="18" t="s">
        <v>49</v>
      </c>
      <c r="J21" s="18" t="s">
        <v>377</v>
      </c>
      <c r="K21" s="26">
        <v>1</v>
      </c>
      <c r="L21" s="21">
        <v>43739</v>
      </c>
      <c r="M21" s="21">
        <v>44012</v>
      </c>
      <c r="N21" s="17">
        <v>1</v>
      </c>
      <c r="O21" s="22">
        <f t="shared" si="1"/>
        <v>1</v>
      </c>
      <c r="P21" s="114"/>
      <c r="Q21" s="114"/>
      <c r="R21" s="115"/>
      <c r="S21" s="19" t="s">
        <v>378</v>
      </c>
      <c r="T21" s="117"/>
      <c r="U21" s="98" t="s">
        <v>2497</v>
      </c>
      <c r="V21" s="17" t="s">
        <v>2629</v>
      </c>
    </row>
    <row r="22" spans="1:16383" ht="348.75" x14ac:dyDescent="0.25">
      <c r="A22" s="18" t="s">
        <v>385</v>
      </c>
      <c r="B22" s="18" t="s">
        <v>386</v>
      </c>
      <c r="C22" s="27">
        <v>2</v>
      </c>
      <c r="D22" s="28" t="s">
        <v>403</v>
      </c>
      <c r="E22" s="28" t="s">
        <v>404</v>
      </c>
      <c r="F22" s="20" t="s">
        <v>46</v>
      </c>
      <c r="G22" s="28" t="s">
        <v>405</v>
      </c>
      <c r="H22" s="28" t="s">
        <v>406</v>
      </c>
      <c r="I22" s="18" t="s">
        <v>74</v>
      </c>
      <c r="J22" s="18" t="s">
        <v>391</v>
      </c>
      <c r="K22" s="26">
        <v>1</v>
      </c>
      <c r="L22" s="21">
        <v>43876</v>
      </c>
      <c r="M22" s="21">
        <v>45626</v>
      </c>
      <c r="N22" s="17">
        <v>0</v>
      </c>
      <c r="O22" s="22">
        <f t="shared" si="0"/>
        <v>0</v>
      </c>
      <c r="P22" s="114">
        <f>+AVERAGE(O22:O24)</f>
        <v>0.66666666666666663</v>
      </c>
      <c r="Q22" s="127" t="s">
        <v>1078</v>
      </c>
      <c r="R22" s="128" t="s">
        <v>52</v>
      </c>
      <c r="S22" s="28" t="s">
        <v>2637</v>
      </c>
      <c r="T22" s="19" t="s">
        <v>2638</v>
      </c>
      <c r="U22" s="98" t="s">
        <v>2497</v>
      </c>
      <c r="V22" s="17" t="s">
        <v>2629</v>
      </c>
    </row>
    <row r="23" spans="1:16383" ht="236.25" x14ac:dyDescent="0.25">
      <c r="A23" s="18" t="s">
        <v>385</v>
      </c>
      <c r="B23" s="18" t="s">
        <v>386</v>
      </c>
      <c r="C23" s="27">
        <v>2</v>
      </c>
      <c r="D23" s="28" t="s">
        <v>403</v>
      </c>
      <c r="E23" s="28" t="s">
        <v>393</v>
      </c>
      <c r="F23" s="20" t="s">
        <v>57</v>
      </c>
      <c r="G23" s="28" t="s">
        <v>394</v>
      </c>
      <c r="H23" s="28" t="s">
        <v>407</v>
      </c>
      <c r="I23" s="18" t="s">
        <v>74</v>
      </c>
      <c r="J23" s="18" t="s">
        <v>396</v>
      </c>
      <c r="K23" s="26">
        <v>1</v>
      </c>
      <c r="L23" s="21">
        <v>43876</v>
      </c>
      <c r="M23" s="21">
        <v>45260</v>
      </c>
      <c r="N23" s="17">
        <v>1</v>
      </c>
      <c r="O23" s="22">
        <f t="shared" si="0"/>
        <v>1</v>
      </c>
      <c r="P23" s="127"/>
      <c r="Q23" s="127"/>
      <c r="R23" s="128"/>
      <c r="S23" s="19" t="s">
        <v>2636</v>
      </c>
      <c r="T23" s="19" t="s">
        <v>2639</v>
      </c>
      <c r="U23" s="98" t="s">
        <v>2497</v>
      </c>
      <c r="V23" s="17" t="s">
        <v>2629</v>
      </c>
    </row>
    <row r="24" spans="1:16383" ht="292.5" x14ac:dyDescent="0.25">
      <c r="A24" s="18" t="s">
        <v>385</v>
      </c>
      <c r="B24" s="18" t="s">
        <v>386</v>
      </c>
      <c r="C24" s="27">
        <v>2</v>
      </c>
      <c r="D24" s="28" t="s">
        <v>403</v>
      </c>
      <c r="E24" s="28" t="s">
        <v>397</v>
      </c>
      <c r="F24" s="20" t="s">
        <v>63</v>
      </c>
      <c r="G24" s="28" t="s">
        <v>398</v>
      </c>
      <c r="H24" s="28" t="s">
        <v>408</v>
      </c>
      <c r="I24" s="18" t="s">
        <v>74</v>
      </c>
      <c r="J24" s="18" t="s">
        <v>400</v>
      </c>
      <c r="K24" s="26">
        <v>4</v>
      </c>
      <c r="L24" s="21">
        <v>43876</v>
      </c>
      <c r="M24" s="21">
        <v>44196</v>
      </c>
      <c r="N24" s="17">
        <v>4</v>
      </c>
      <c r="O24" s="22">
        <f t="shared" si="0"/>
        <v>1</v>
      </c>
      <c r="P24" s="127"/>
      <c r="Q24" s="127"/>
      <c r="R24" s="128"/>
      <c r="S24" s="19" t="s">
        <v>401</v>
      </c>
      <c r="T24" s="19" t="s">
        <v>2640</v>
      </c>
      <c r="U24" s="98" t="s">
        <v>2497</v>
      </c>
      <c r="V24" s="17" t="s">
        <v>2629</v>
      </c>
    </row>
    <row r="25" spans="1:16383" ht="146.25" x14ac:dyDescent="0.25">
      <c r="A25" s="18">
        <v>2019</v>
      </c>
      <c r="B25" s="18" t="s">
        <v>441</v>
      </c>
      <c r="C25" s="27">
        <v>2</v>
      </c>
      <c r="D25" s="28" t="s">
        <v>442</v>
      </c>
      <c r="E25" s="28" t="s">
        <v>443</v>
      </c>
      <c r="F25" s="20" t="s">
        <v>346</v>
      </c>
      <c r="G25" s="54" t="s">
        <v>444</v>
      </c>
      <c r="H25" s="54" t="s">
        <v>445</v>
      </c>
      <c r="I25" s="18" t="s">
        <v>74</v>
      </c>
      <c r="J25" s="55" t="s">
        <v>446</v>
      </c>
      <c r="K25" s="27">
        <v>1</v>
      </c>
      <c r="L25" s="21">
        <v>44044</v>
      </c>
      <c r="M25" s="21">
        <v>44408</v>
      </c>
      <c r="N25" s="17">
        <v>1</v>
      </c>
      <c r="O25" s="22">
        <v>1</v>
      </c>
      <c r="P25" s="129">
        <v>1</v>
      </c>
      <c r="Q25" s="130" t="s">
        <v>1078</v>
      </c>
      <c r="R25" s="131" t="s">
        <v>52</v>
      </c>
      <c r="S25" s="19" t="s">
        <v>2644</v>
      </c>
      <c r="T25" s="19" t="s">
        <v>2645</v>
      </c>
      <c r="U25" s="98" t="s">
        <v>2497</v>
      </c>
      <c r="V25" s="17" t="s">
        <v>2629</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5" x14ac:dyDescent="0.25">
      <c r="A26" s="18">
        <v>2019</v>
      </c>
      <c r="B26" s="18" t="s">
        <v>441</v>
      </c>
      <c r="C26" s="27">
        <v>2</v>
      </c>
      <c r="D26" s="28" t="s">
        <v>447</v>
      </c>
      <c r="E26" s="28" t="s">
        <v>448</v>
      </c>
      <c r="F26" s="20" t="s">
        <v>352</v>
      </c>
      <c r="G26" s="54" t="s">
        <v>449</v>
      </c>
      <c r="H26" s="54" t="s">
        <v>450</v>
      </c>
      <c r="I26" s="18" t="s">
        <v>74</v>
      </c>
      <c r="J26" s="55" t="s">
        <v>451</v>
      </c>
      <c r="K26" s="27">
        <v>12</v>
      </c>
      <c r="L26" s="21">
        <v>44044</v>
      </c>
      <c r="M26" s="21">
        <v>44408</v>
      </c>
      <c r="N26" s="17">
        <v>12</v>
      </c>
      <c r="O26" s="22">
        <v>1</v>
      </c>
      <c r="P26" s="130"/>
      <c r="Q26" s="130"/>
      <c r="R26" s="131"/>
      <c r="S26" s="19" t="s">
        <v>2646</v>
      </c>
      <c r="T26" s="19" t="s">
        <v>2647</v>
      </c>
      <c r="U26" s="98" t="s">
        <v>2497</v>
      </c>
      <c r="V26" s="17" t="s">
        <v>2629</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46.25" x14ac:dyDescent="0.25">
      <c r="A27" s="18">
        <v>2019</v>
      </c>
      <c r="B27" s="18" t="s">
        <v>441</v>
      </c>
      <c r="C27" s="27">
        <v>2</v>
      </c>
      <c r="D27" s="28" t="s">
        <v>453</v>
      </c>
      <c r="E27" s="28" t="s">
        <v>454</v>
      </c>
      <c r="F27" s="20" t="s">
        <v>357</v>
      </c>
      <c r="G27" s="54" t="s">
        <v>455</v>
      </c>
      <c r="H27" s="54" t="s">
        <v>456</v>
      </c>
      <c r="I27" s="18" t="s">
        <v>74</v>
      </c>
      <c r="J27" s="55" t="s">
        <v>457</v>
      </c>
      <c r="K27" s="27">
        <v>3</v>
      </c>
      <c r="L27" s="21">
        <v>44044</v>
      </c>
      <c r="M27" s="21">
        <v>44408</v>
      </c>
      <c r="N27" s="17">
        <v>3</v>
      </c>
      <c r="O27" s="22">
        <v>1</v>
      </c>
      <c r="P27" s="130"/>
      <c r="Q27" s="130"/>
      <c r="R27" s="131"/>
      <c r="S27" s="19" t="s">
        <v>458</v>
      </c>
      <c r="T27" s="19" t="s">
        <v>459</v>
      </c>
      <c r="U27" s="98" t="s">
        <v>2497</v>
      </c>
      <c r="V27" s="17" t="s">
        <v>2629</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112.5" x14ac:dyDescent="0.25">
      <c r="A28" s="18">
        <v>2019</v>
      </c>
      <c r="B28" s="18" t="s">
        <v>441</v>
      </c>
      <c r="C28" s="27">
        <v>2</v>
      </c>
      <c r="D28" s="28" t="s">
        <v>460</v>
      </c>
      <c r="E28" s="28" t="s">
        <v>461</v>
      </c>
      <c r="F28" s="20" t="s">
        <v>363</v>
      </c>
      <c r="G28" s="54" t="s">
        <v>462</v>
      </c>
      <c r="H28" s="54" t="s">
        <v>463</v>
      </c>
      <c r="I28" s="18" t="s">
        <v>74</v>
      </c>
      <c r="J28" s="55" t="s">
        <v>464</v>
      </c>
      <c r="K28" s="27">
        <v>3</v>
      </c>
      <c r="L28" s="21">
        <v>44044</v>
      </c>
      <c r="M28" s="21">
        <v>44576</v>
      </c>
      <c r="N28" s="17">
        <v>3</v>
      </c>
      <c r="O28" s="22">
        <v>1</v>
      </c>
      <c r="P28" s="130"/>
      <c r="Q28" s="130"/>
      <c r="R28" s="131"/>
      <c r="S28" s="19" t="s">
        <v>465</v>
      </c>
      <c r="T28" s="19" t="s">
        <v>466</v>
      </c>
      <c r="U28" s="98" t="s">
        <v>2497</v>
      </c>
      <c r="V28" s="17" t="s">
        <v>2629</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46.25" x14ac:dyDescent="0.25">
      <c r="A29" s="18">
        <v>2019</v>
      </c>
      <c r="B29" s="18" t="s">
        <v>441</v>
      </c>
      <c r="C29" s="27">
        <v>2</v>
      </c>
      <c r="D29" s="28" t="s">
        <v>467</v>
      </c>
      <c r="E29" s="28" t="s">
        <v>468</v>
      </c>
      <c r="F29" s="20" t="s">
        <v>368</v>
      </c>
      <c r="G29" s="54" t="s">
        <v>469</v>
      </c>
      <c r="H29" s="54" t="s">
        <v>470</v>
      </c>
      <c r="I29" s="18" t="s">
        <v>74</v>
      </c>
      <c r="J29" s="55" t="s">
        <v>471</v>
      </c>
      <c r="K29" s="27">
        <v>1</v>
      </c>
      <c r="L29" s="21">
        <v>44044</v>
      </c>
      <c r="M29" s="21">
        <v>44803</v>
      </c>
      <c r="N29" s="17">
        <v>1</v>
      </c>
      <c r="O29" s="22">
        <v>1</v>
      </c>
      <c r="P29" s="130"/>
      <c r="Q29" s="130"/>
      <c r="R29" s="131"/>
      <c r="S29" s="19" t="s">
        <v>472</v>
      </c>
      <c r="T29" s="19" t="s">
        <v>2648</v>
      </c>
      <c r="U29" s="98" t="s">
        <v>2497</v>
      </c>
      <c r="V29" s="17" t="s">
        <v>2629</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customHeight="1" x14ac:dyDescent="0.2">
      <c r="A30" s="18">
        <v>2019</v>
      </c>
      <c r="B30" s="18" t="s">
        <v>441</v>
      </c>
      <c r="C30" s="27">
        <v>21</v>
      </c>
      <c r="D30" s="28" t="s">
        <v>526</v>
      </c>
      <c r="E30" s="28" t="s">
        <v>527</v>
      </c>
      <c r="F30" s="20" t="s">
        <v>346</v>
      </c>
      <c r="G30" s="54" t="s">
        <v>528</v>
      </c>
      <c r="H30" s="54" t="s">
        <v>529</v>
      </c>
      <c r="I30" s="18" t="s">
        <v>530</v>
      </c>
      <c r="J30" s="17" t="s">
        <v>531</v>
      </c>
      <c r="K30" s="17">
        <v>25</v>
      </c>
      <c r="L30" s="21">
        <v>44075</v>
      </c>
      <c r="M30" s="21">
        <v>44561</v>
      </c>
      <c r="N30" s="17">
        <v>25</v>
      </c>
      <c r="O30" s="22">
        <f t="shared" ref="O30:O34" si="2">+N30/K30</f>
        <v>1</v>
      </c>
      <c r="P30" s="112">
        <f>+AVERAGE(O30:O34)</f>
        <v>1</v>
      </c>
      <c r="Q30" s="112" t="s">
        <v>1078</v>
      </c>
      <c r="R30" s="113" t="s">
        <v>52</v>
      </c>
      <c r="S30" s="19" t="s">
        <v>532</v>
      </c>
      <c r="T30" s="118" t="s">
        <v>2920</v>
      </c>
      <c r="U30" s="98" t="s">
        <v>2497</v>
      </c>
      <c r="V30" s="17" t="s">
        <v>2629</v>
      </c>
      <c r="W30" s="1" t="s">
        <v>485</v>
      </c>
    </row>
    <row r="31" spans="1:16383" s="1" customFormat="1" ht="329.25" customHeight="1" x14ac:dyDescent="0.2">
      <c r="A31" s="18">
        <v>2019</v>
      </c>
      <c r="B31" s="18" t="s">
        <v>441</v>
      </c>
      <c r="C31" s="27">
        <v>21</v>
      </c>
      <c r="D31" s="28" t="s">
        <v>526</v>
      </c>
      <c r="E31" s="28" t="s">
        <v>527</v>
      </c>
      <c r="F31" s="20" t="s">
        <v>352</v>
      </c>
      <c r="G31" s="54" t="s">
        <v>528</v>
      </c>
      <c r="H31" s="54" t="s">
        <v>533</v>
      </c>
      <c r="I31" s="18" t="s">
        <v>530</v>
      </c>
      <c r="J31" s="17" t="s">
        <v>534</v>
      </c>
      <c r="K31" s="17">
        <v>116</v>
      </c>
      <c r="L31" s="21">
        <v>44075</v>
      </c>
      <c r="M31" s="21">
        <v>44561</v>
      </c>
      <c r="N31" s="17">
        <v>116</v>
      </c>
      <c r="O31" s="22">
        <f t="shared" si="2"/>
        <v>1</v>
      </c>
      <c r="P31" s="112"/>
      <c r="Q31" s="112"/>
      <c r="R31" s="113"/>
      <c r="S31" s="19" t="s">
        <v>535</v>
      </c>
      <c r="T31" s="120"/>
      <c r="U31" s="98" t="s">
        <v>2497</v>
      </c>
      <c r="V31" s="17" t="s">
        <v>2629</v>
      </c>
    </row>
    <row r="32" spans="1:16383" s="1" customFormat="1" ht="371.25" customHeight="1" x14ac:dyDescent="0.2">
      <c r="A32" s="18">
        <v>2019</v>
      </c>
      <c r="B32" s="18" t="s">
        <v>441</v>
      </c>
      <c r="C32" s="27">
        <v>21</v>
      </c>
      <c r="D32" s="28" t="s">
        <v>526</v>
      </c>
      <c r="E32" s="28" t="s">
        <v>527</v>
      </c>
      <c r="F32" s="20" t="s">
        <v>357</v>
      </c>
      <c r="G32" s="54" t="s">
        <v>528</v>
      </c>
      <c r="H32" s="54" t="s">
        <v>536</v>
      </c>
      <c r="I32" s="18" t="s">
        <v>530</v>
      </c>
      <c r="J32" s="17" t="s">
        <v>531</v>
      </c>
      <c r="K32" s="17">
        <v>50</v>
      </c>
      <c r="L32" s="21">
        <v>44075</v>
      </c>
      <c r="M32" s="21">
        <v>44561</v>
      </c>
      <c r="N32" s="17">
        <v>50</v>
      </c>
      <c r="O32" s="22">
        <f t="shared" si="2"/>
        <v>1</v>
      </c>
      <c r="P32" s="112"/>
      <c r="Q32" s="112"/>
      <c r="R32" s="113"/>
      <c r="S32" s="19" t="s">
        <v>537</v>
      </c>
      <c r="T32" s="120"/>
      <c r="U32" s="98" t="s">
        <v>2497</v>
      </c>
      <c r="V32" s="17" t="s">
        <v>2629</v>
      </c>
    </row>
    <row r="33" spans="1:23" s="1" customFormat="1" ht="296.25" customHeight="1" x14ac:dyDescent="0.2">
      <c r="A33" s="18">
        <v>2019</v>
      </c>
      <c r="B33" s="18" t="s">
        <v>441</v>
      </c>
      <c r="C33" s="27">
        <v>21</v>
      </c>
      <c r="D33" s="28" t="s">
        <v>538</v>
      </c>
      <c r="E33" s="28" t="s">
        <v>539</v>
      </c>
      <c r="F33" s="20" t="s">
        <v>363</v>
      </c>
      <c r="G33" s="54" t="s">
        <v>540</v>
      </c>
      <c r="H33" s="54" t="s">
        <v>541</v>
      </c>
      <c r="I33" s="18" t="s">
        <v>74</v>
      </c>
      <c r="J33" s="55" t="s">
        <v>542</v>
      </c>
      <c r="K33" s="27">
        <v>2</v>
      </c>
      <c r="L33" s="21">
        <v>44044</v>
      </c>
      <c r="M33" s="21">
        <v>45291</v>
      </c>
      <c r="N33" s="17">
        <v>2</v>
      </c>
      <c r="O33" s="22">
        <f t="shared" si="2"/>
        <v>1</v>
      </c>
      <c r="P33" s="112"/>
      <c r="Q33" s="112"/>
      <c r="R33" s="113"/>
      <c r="S33" s="19" t="s">
        <v>2450</v>
      </c>
      <c r="T33" s="120"/>
      <c r="U33" s="98" t="s">
        <v>2497</v>
      </c>
      <c r="V33" s="17" t="s">
        <v>2629</v>
      </c>
      <c r="W33" s="1" t="s">
        <v>485</v>
      </c>
    </row>
    <row r="34" spans="1:23" s="1" customFormat="1" ht="202.5" customHeight="1" x14ac:dyDescent="0.2">
      <c r="A34" s="18">
        <v>2019</v>
      </c>
      <c r="B34" s="18" t="s">
        <v>441</v>
      </c>
      <c r="C34" s="27">
        <v>21</v>
      </c>
      <c r="D34" s="28" t="s">
        <v>538</v>
      </c>
      <c r="E34" s="28" t="s">
        <v>543</v>
      </c>
      <c r="F34" s="20" t="s">
        <v>368</v>
      </c>
      <c r="G34" s="54" t="s">
        <v>544</v>
      </c>
      <c r="H34" s="54" t="s">
        <v>545</v>
      </c>
      <c r="I34" s="18" t="s">
        <v>74</v>
      </c>
      <c r="J34" s="55" t="s">
        <v>546</v>
      </c>
      <c r="K34" s="27">
        <v>1000</v>
      </c>
      <c r="L34" s="21">
        <v>44044</v>
      </c>
      <c r="M34" s="21">
        <v>44408</v>
      </c>
      <c r="N34" s="17">
        <v>1000</v>
      </c>
      <c r="O34" s="22">
        <f t="shared" si="2"/>
        <v>1</v>
      </c>
      <c r="P34" s="112"/>
      <c r="Q34" s="112"/>
      <c r="R34" s="113"/>
      <c r="S34" s="19" t="s">
        <v>547</v>
      </c>
      <c r="T34" s="119"/>
      <c r="U34" s="98" t="s">
        <v>2497</v>
      </c>
      <c r="V34" s="17" t="s">
        <v>2629</v>
      </c>
    </row>
    <row r="35" spans="1:23" ht="112.5" x14ac:dyDescent="0.25">
      <c r="A35" s="18">
        <v>2020</v>
      </c>
      <c r="B35" s="18" t="s">
        <v>548</v>
      </c>
      <c r="C35" s="27">
        <v>1</v>
      </c>
      <c r="D35" s="28" t="s">
        <v>549</v>
      </c>
      <c r="E35" s="28" t="s">
        <v>550</v>
      </c>
      <c r="F35" s="20" t="s">
        <v>551</v>
      </c>
      <c r="G35" s="54" t="s">
        <v>552</v>
      </c>
      <c r="H35" s="56" t="s">
        <v>553</v>
      </c>
      <c r="I35" s="18" t="s">
        <v>74</v>
      </c>
      <c r="J35" s="57" t="s">
        <v>554</v>
      </c>
      <c r="K35" s="17">
        <v>1</v>
      </c>
      <c r="L35" s="21">
        <v>44378</v>
      </c>
      <c r="M35" s="21">
        <v>44561</v>
      </c>
      <c r="N35" s="17">
        <v>1</v>
      </c>
      <c r="O35" s="22">
        <f t="shared" ref="O35:O40" si="3">+N35/K35</f>
        <v>1</v>
      </c>
      <c r="P35" s="114">
        <f>+AVERAGE(O35:O40)</f>
        <v>1</v>
      </c>
      <c r="Q35" s="127" t="s">
        <v>1078</v>
      </c>
      <c r="R35" s="128" t="s">
        <v>52</v>
      </c>
      <c r="S35" s="19" t="s">
        <v>555</v>
      </c>
      <c r="T35" s="19" t="s">
        <v>2654</v>
      </c>
      <c r="U35" s="98" t="s">
        <v>2497</v>
      </c>
      <c r="V35" s="17" t="s">
        <v>2629</v>
      </c>
    </row>
    <row r="36" spans="1:23" ht="393.75" x14ac:dyDescent="0.25">
      <c r="A36" s="18">
        <v>2020</v>
      </c>
      <c r="B36" s="18" t="s">
        <v>548</v>
      </c>
      <c r="C36" s="27">
        <v>1</v>
      </c>
      <c r="D36" s="28" t="s">
        <v>549</v>
      </c>
      <c r="E36" s="28" t="s">
        <v>556</v>
      </c>
      <c r="F36" s="20" t="s">
        <v>557</v>
      </c>
      <c r="G36" s="54" t="s">
        <v>109</v>
      </c>
      <c r="H36" s="56" t="s">
        <v>110</v>
      </c>
      <c r="I36" s="26" t="s">
        <v>558</v>
      </c>
      <c r="J36" s="57" t="s">
        <v>111</v>
      </c>
      <c r="K36" s="17">
        <v>6</v>
      </c>
      <c r="L36" s="21">
        <v>44378</v>
      </c>
      <c r="M36" s="21">
        <v>44620</v>
      </c>
      <c r="N36" s="17">
        <v>6</v>
      </c>
      <c r="O36" s="22">
        <v>1</v>
      </c>
      <c r="P36" s="127"/>
      <c r="Q36" s="127"/>
      <c r="R36" s="128"/>
      <c r="S36" s="19" t="s">
        <v>2655</v>
      </c>
      <c r="T36" s="19" t="s">
        <v>2656</v>
      </c>
      <c r="U36" s="98" t="s">
        <v>2497</v>
      </c>
      <c r="V36" s="17" t="s">
        <v>2629</v>
      </c>
    </row>
    <row r="37" spans="1:23" ht="123.75" x14ac:dyDescent="0.25">
      <c r="A37" s="18">
        <v>2020</v>
      </c>
      <c r="B37" s="18" t="s">
        <v>548</v>
      </c>
      <c r="C37" s="27">
        <v>1</v>
      </c>
      <c r="D37" s="28" t="s">
        <v>559</v>
      </c>
      <c r="E37" s="28" t="s">
        <v>2649</v>
      </c>
      <c r="F37" s="20" t="s">
        <v>560</v>
      </c>
      <c r="G37" s="54" t="s">
        <v>2451</v>
      </c>
      <c r="H37" s="56" t="s">
        <v>561</v>
      </c>
      <c r="I37" s="26" t="s">
        <v>558</v>
      </c>
      <c r="J37" s="57" t="s">
        <v>562</v>
      </c>
      <c r="K37" s="17">
        <v>4</v>
      </c>
      <c r="L37" s="21">
        <v>44378</v>
      </c>
      <c r="M37" s="21">
        <v>45138</v>
      </c>
      <c r="N37" s="17">
        <v>4</v>
      </c>
      <c r="O37" s="22">
        <f t="shared" si="3"/>
        <v>1</v>
      </c>
      <c r="P37" s="127"/>
      <c r="Q37" s="127"/>
      <c r="R37" s="128"/>
      <c r="S37" s="19" t="s">
        <v>563</v>
      </c>
      <c r="T37" s="19" t="s">
        <v>564</v>
      </c>
      <c r="U37" s="98" t="s">
        <v>2497</v>
      </c>
      <c r="V37" s="17" t="s">
        <v>2629</v>
      </c>
    </row>
    <row r="38" spans="1:23" ht="371.25" x14ac:dyDescent="0.25">
      <c r="A38" s="18">
        <v>2020</v>
      </c>
      <c r="B38" s="18" t="s">
        <v>548</v>
      </c>
      <c r="C38" s="27">
        <v>1</v>
      </c>
      <c r="D38" s="28" t="s">
        <v>549</v>
      </c>
      <c r="E38" s="28" t="s">
        <v>2649</v>
      </c>
      <c r="F38" s="20" t="s">
        <v>565</v>
      </c>
      <c r="G38" s="54" t="s">
        <v>2452</v>
      </c>
      <c r="H38" s="56" t="s">
        <v>2453</v>
      </c>
      <c r="I38" s="18" t="s">
        <v>74</v>
      </c>
      <c r="J38" s="56" t="s">
        <v>566</v>
      </c>
      <c r="K38" s="17">
        <v>5</v>
      </c>
      <c r="L38" s="21">
        <v>44378</v>
      </c>
      <c r="M38" s="21">
        <v>45138</v>
      </c>
      <c r="N38" s="17">
        <v>5</v>
      </c>
      <c r="O38" s="22">
        <f t="shared" si="3"/>
        <v>1</v>
      </c>
      <c r="P38" s="127"/>
      <c r="Q38" s="127"/>
      <c r="R38" s="128"/>
      <c r="S38" s="19" t="s">
        <v>2650</v>
      </c>
      <c r="T38" s="19" t="s">
        <v>2651</v>
      </c>
      <c r="U38" s="98" t="s">
        <v>2497</v>
      </c>
      <c r="V38" s="17" t="s">
        <v>2629</v>
      </c>
    </row>
    <row r="39" spans="1:23" ht="213.75" x14ac:dyDescent="0.25">
      <c r="A39" s="18">
        <v>2020</v>
      </c>
      <c r="B39" s="18" t="s">
        <v>548</v>
      </c>
      <c r="C39" s="27">
        <v>1</v>
      </c>
      <c r="D39" s="28" t="s">
        <v>549</v>
      </c>
      <c r="E39" s="28" t="s">
        <v>568</v>
      </c>
      <c r="F39" s="20" t="s">
        <v>569</v>
      </c>
      <c r="G39" s="54" t="s">
        <v>570</v>
      </c>
      <c r="H39" s="56" t="s">
        <v>571</v>
      </c>
      <c r="I39" s="26" t="s">
        <v>104</v>
      </c>
      <c r="J39" s="57" t="s">
        <v>572</v>
      </c>
      <c r="K39" s="17">
        <v>1</v>
      </c>
      <c r="L39" s="21">
        <v>44378</v>
      </c>
      <c r="M39" s="21">
        <v>44530</v>
      </c>
      <c r="N39" s="17">
        <v>1</v>
      </c>
      <c r="O39" s="22">
        <f t="shared" si="3"/>
        <v>1</v>
      </c>
      <c r="P39" s="127"/>
      <c r="Q39" s="127"/>
      <c r="R39" s="128"/>
      <c r="S39" s="19" t="s">
        <v>573</v>
      </c>
      <c r="T39" s="19" t="s">
        <v>2657</v>
      </c>
      <c r="U39" s="98" t="s">
        <v>2497</v>
      </c>
      <c r="V39" s="17" t="s">
        <v>2629</v>
      </c>
    </row>
    <row r="40" spans="1:23" ht="180" x14ac:dyDescent="0.25">
      <c r="A40" s="18">
        <v>2020</v>
      </c>
      <c r="B40" s="18" t="s">
        <v>548</v>
      </c>
      <c r="C40" s="27">
        <v>1</v>
      </c>
      <c r="D40" s="28" t="s">
        <v>549</v>
      </c>
      <c r="E40" s="28" t="s">
        <v>574</v>
      </c>
      <c r="F40" s="20" t="s">
        <v>575</v>
      </c>
      <c r="G40" s="54" t="s">
        <v>576</v>
      </c>
      <c r="H40" s="56" t="s">
        <v>577</v>
      </c>
      <c r="I40" s="26" t="s">
        <v>558</v>
      </c>
      <c r="J40" s="57" t="s">
        <v>578</v>
      </c>
      <c r="K40" s="17">
        <v>2</v>
      </c>
      <c r="L40" s="21">
        <v>44378</v>
      </c>
      <c r="M40" s="21">
        <v>44591</v>
      </c>
      <c r="N40" s="17">
        <v>2</v>
      </c>
      <c r="O40" s="22">
        <f t="shared" si="3"/>
        <v>1</v>
      </c>
      <c r="P40" s="127"/>
      <c r="Q40" s="127"/>
      <c r="R40" s="128"/>
      <c r="S40" s="19" t="s">
        <v>2653</v>
      </c>
      <c r="T40" s="19" t="s">
        <v>2652</v>
      </c>
      <c r="U40" s="98" t="s">
        <v>2497</v>
      </c>
      <c r="V40" s="17" t="s">
        <v>2629</v>
      </c>
    </row>
    <row r="41" spans="1:23" ht="112.5" x14ac:dyDescent="0.25">
      <c r="A41" s="18" t="s">
        <v>19</v>
      </c>
      <c r="B41" s="18" t="s">
        <v>644</v>
      </c>
      <c r="C41" s="27">
        <v>8</v>
      </c>
      <c r="D41" s="28" t="s">
        <v>691</v>
      </c>
      <c r="E41" s="28" t="s">
        <v>692</v>
      </c>
      <c r="F41" s="20" t="s">
        <v>118</v>
      </c>
      <c r="G41" s="54" t="s">
        <v>693</v>
      </c>
      <c r="H41" s="56" t="s">
        <v>694</v>
      </c>
      <c r="I41" s="18" t="s">
        <v>74</v>
      </c>
      <c r="J41" s="57" t="s">
        <v>695</v>
      </c>
      <c r="K41" s="17">
        <v>27</v>
      </c>
      <c r="L41" s="21">
        <v>44600</v>
      </c>
      <c r="M41" s="21">
        <v>44620</v>
      </c>
      <c r="N41" s="17">
        <v>27</v>
      </c>
      <c r="O41" s="22">
        <f>+N41/K41</f>
        <v>1</v>
      </c>
      <c r="P41" s="138">
        <f>+AVERAGE(O41:O48)</f>
        <v>1</v>
      </c>
      <c r="Q41" s="138" t="s">
        <v>1078</v>
      </c>
      <c r="R41" s="141" t="s">
        <v>52</v>
      </c>
      <c r="S41" s="19" t="s">
        <v>696</v>
      </c>
      <c r="T41" s="19" t="s">
        <v>2662</v>
      </c>
      <c r="U41" s="98" t="s">
        <v>2497</v>
      </c>
      <c r="V41" s="17" t="s">
        <v>2629</v>
      </c>
    </row>
    <row r="42" spans="1:23" ht="112.5" x14ac:dyDescent="0.25">
      <c r="A42" s="18" t="s">
        <v>19</v>
      </c>
      <c r="B42" s="18" t="s">
        <v>644</v>
      </c>
      <c r="C42" s="27">
        <v>8</v>
      </c>
      <c r="D42" s="28" t="s">
        <v>691</v>
      </c>
      <c r="E42" s="28" t="s">
        <v>697</v>
      </c>
      <c r="F42" s="20" t="s">
        <v>124</v>
      </c>
      <c r="G42" s="54" t="s">
        <v>693</v>
      </c>
      <c r="H42" s="56" t="s">
        <v>698</v>
      </c>
      <c r="I42" s="18" t="s">
        <v>74</v>
      </c>
      <c r="J42" s="57" t="s">
        <v>699</v>
      </c>
      <c r="K42" s="17">
        <v>1</v>
      </c>
      <c r="L42" s="21">
        <v>44600</v>
      </c>
      <c r="M42" s="21">
        <v>44630</v>
      </c>
      <c r="N42" s="17">
        <v>1</v>
      </c>
      <c r="O42" s="22">
        <f t="shared" ref="O42:O46" si="4">+N42/K42</f>
        <v>1</v>
      </c>
      <c r="P42" s="139"/>
      <c r="Q42" s="139"/>
      <c r="R42" s="142"/>
      <c r="S42" s="19" t="s">
        <v>700</v>
      </c>
      <c r="T42" s="19" t="s">
        <v>701</v>
      </c>
      <c r="U42" s="98" t="s">
        <v>2497</v>
      </c>
      <c r="V42" s="17" t="s">
        <v>2629</v>
      </c>
    </row>
    <row r="43" spans="1:23" ht="112.5" x14ac:dyDescent="0.25">
      <c r="A43" s="18" t="s">
        <v>19</v>
      </c>
      <c r="B43" s="18" t="s">
        <v>644</v>
      </c>
      <c r="C43" s="27">
        <v>8</v>
      </c>
      <c r="D43" s="28" t="s">
        <v>691</v>
      </c>
      <c r="E43" s="28" t="s">
        <v>697</v>
      </c>
      <c r="F43" s="20" t="s">
        <v>129</v>
      </c>
      <c r="G43" s="54" t="s">
        <v>693</v>
      </c>
      <c r="H43" s="56" t="s">
        <v>702</v>
      </c>
      <c r="I43" s="26" t="s">
        <v>703</v>
      </c>
      <c r="J43" s="57" t="s">
        <v>704</v>
      </c>
      <c r="K43" s="17">
        <v>1</v>
      </c>
      <c r="L43" s="21">
        <v>44621</v>
      </c>
      <c r="M43" s="21">
        <v>45229</v>
      </c>
      <c r="N43" s="17">
        <v>1</v>
      </c>
      <c r="O43" s="22">
        <f t="shared" si="4"/>
        <v>1</v>
      </c>
      <c r="P43" s="139"/>
      <c r="Q43" s="139"/>
      <c r="R43" s="142"/>
      <c r="S43" s="19" t="s">
        <v>2460</v>
      </c>
      <c r="T43" s="19" t="s">
        <v>2461</v>
      </c>
      <c r="U43" s="98" t="s">
        <v>2497</v>
      </c>
      <c r="V43" s="17" t="s">
        <v>2629</v>
      </c>
    </row>
    <row r="44" spans="1:23" ht="168.75" x14ac:dyDescent="0.25">
      <c r="A44" s="18" t="s">
        <v>19</v>
      </c>
      <c r="B44" s="18" t="s">
        <v>644</v>
      </c>
      <c r="C44" s="27">
        <v>8</v>
      </c>
      <c r="D44" s="28" t="s">
        <v>691</v>
      </c>
      <c r="E44" s="28" t="s">
        <v>697</v>
      </c>
      <c r="F44" s="20" t="s">
        <v>134</v>
      </c>
      <c r="G44" s="54" t="s">
        <v>693</v>
      </c>
      <c r="H44" s="56" t="s">
        <v>705</v>
      </c>
      <c r="I44" s="26" t="s">
        <v>703</v>
      </c>
      <c r="J44" s="57" t="s">
        <v>706</v>
      </c>
      <c r="K44" s="17">
        <v>1</v>
      </c>
      <c r="L44" s="21">
        <v>44652</v>
      </c>
      <c r="M44" s="21">
        <v>45412</v>
      </c>
      <c r="N44" s="17">
        <v>1</v>
      </c>
      <c r="O44" s="22">
        <f t="shared" si="4"/>
        <v>1</v>
      </c>
      <c r="P44" s="139"/>
      <c r="Q44" s="139"/>
      <c r="R44" s="142"/>
      <c r="S44" s="19" t="s">
        <v>2660</v>
      </c>
      <c r="T44" s="19" t="s">
        <v>2661</v>
      </c>
      <c r="U44" s="98" t="s">
        <v>2497</v>
      </c>
      <c r="V44" s="17" t="s">
        <v>2629</v>
      </c>
    </row>
    <row r="45" spans="1:23" ht="315" x14ac:dyDescent="0.25">
      <c r="A45" s="18" t="s">
        <v>19</v>
      </c>
      <c r="B45" s="18" t="s">
        <v>644</v>
      </c>
      <c r="C45" s="27">
        <v>8</v>
      </c>
      <c r="D45" s="28" t="s">
        <v>707</v>
      </c>
      <c r="E45" s="28" t="s">
        <v>708</v>
      </c>
      <c r="F45" s="20" t="s">
        <v>137</v>
      </c>
      <c r="G45" s="54" t="s">
        <v>709</v>
      </c>
      <c r="H45" s="56" t="s">
        <v>710</v>
      </c>
      <c r="I45" s="18" t="s">
        <v>74</v>
      </c>
      <c r="J45" s="57" t="s">
        <v>711</v>
      </c>
      <c r="K45" s="17">
        <v>11</v>
      </c>
      <c r="L45" s="21">
        <v>44621</v>
      </c>
      <c r="M45" s="21">
        <v>44895</v>
      </c>
      <c r="N45" s="17">
        <v>11</v>
      </c>
      <c r="O45" s="22">
        <f t="shared" si="4"/>
        <v>1</v>
      </c>
      <c r="P45" s="139"/>
      <c r="Q45" s="139"/>
      <c r="R45" s="142"/>
      <c r="S45" s="19" t="s">
        <v>712</v>
      </c>
      <c r="T45" s="19" t="s">
        <v>713</v>
      </c>
      <c r="U45" s="98" t="s">
        <v>2497</v>
      </c>
      <c r="V45" s="17" t="s">
        <v>2629</v>
      </c>
    </row>
    <row r="46" spans="1:23" ht="382.5" x14ac:dyDescent="0.25">
      <c r="A46" s="18" t="s">
        <v>19</v>
      </c>
      <c r="B46" s="18" t="s">
        <v>644</v>
      </c>
      <c r="C46" s="27">
        <v>8</v>
      </c>
      <c r="D46" s="28" t="s">
        <v>707</v>
      </c>
      <c r="E46" s="28" t="s">
        <v>708</v>
      </c>
      <c r="F46" s="20" t="s">
        <v>141</v>
      </c>
      <c r="G46" s="54" t="s">
        <v>709</v>
      </c>
      <c r="H46" s="56" t="s">
        <v>714</v>
      </c>
      <c r="I46" s="18" t="s">
        <v>74</v>
      </c>
      <c r="J46" s="57" t="s">
        <v>715</v>
      </c>
      <c r="K46" s="17">
        <v>30</v>
      </c>
      <c r="L46" s="21">
        <v>44621</v>
      </c>
      <c r="M46" s="21">
        <v>44910</v>
      </c>
      <c r="N46" s="17">
        <v>30</v>
      </c>
      <c r="O46" s="22">
        <f t="shared" si="4"/>
        <v>1</v>
      </c>
      <c r="P46" s="139"/>
      <c r="Q46" s="139"/>
      <c r="R46" s="142"/>
      <c r="S46" s="19" t="s">
        <v>716</v>
      </c>
      <c r="T46" s="19" t="s">
        <v>2663</v>
      </c>
      <c r="U46" s="98" t="s">
        <v>2497</v>
      </c>
      <c r="V46" s="17" t="s">
        <v>2629</v>
      </c>
    </row>
    <row r="47" spans="1:23" ht="157.5" x14ac:dyDescent="0.25">
      <c r="A47" s="18" t="s">
        <v>19</v>
      </c>
      <c r="B47" s="18" t="s">
        <v>644</v>
      </c>
      <c r="C47" s="27">
        <v>8</v>
      </c>
      <c r="D47" s="28" t="s">
        <v>707</v>
      </c>
      <c r="E47" s="28" t="s">
        <v>697</v>
      </c>
      <c r="F47" s="20" t="s">
        <v>147</v>
      </c>
      <c r="G47" s="54" t="s">
        <v>717</v>
      </c>
      <c r="H47" s="56" t="s">
        <v>718</v>
      </c>
      <c r="I47" s="18" t="s">
        <v>719</v>
      </c>
      <c r="J47" s="57" t="s">
        <v>637</v>
      </c>
      <c r="K47" s="17">
        <v>1</v>
      </c>
      <c r="L47" s="21">
        <v>44958</v>
      </c>
      <c r="M47" s="21">
        <v>45122</v>
      </c>
      <c r="N47" s="17">
        <v>1</v>
      </c>
      <c r="O47" s="22">
        <f>+N47/K47</f>
        <v>1</v>
      </c>
      <c r="P47" s="139"/>
      <c r="Q47" s="139"/>
      <c r="R47" s="142"/>
      <c r="S47" s="19" t="s">
        <v>2458</v>
      </c>
      <c r="T47" s="19" t="s">
        <v>2459</v>
      </c>
      <c r="U47" s="98" t="s">
        <v>2497</v>
      </c>
      <c r="V47" s="17" t="s">
        <v>2629</v>
      </c>
    </row>
    <row r="48" spans="1:23" ht="123.75" x14ac:dyDescent="0.25">
      <c r="A48" s="18" t="s">
        <v>19</v>
      </c>
      <c r="B48" s="18" t="s">
        <v>644</v>
      </c>
      <c r="C48" s="27">
        <v>8</v>
      </c>
      <c r="D48" s="28" t="s">
        <v>707</v>
      </c>
      <c r="E48" s="28" t="s">
        <v>697</v>
      </c>
      <c r="F48" s="20" t="s">
        <v>151</v>
      </c>
      <c r="G48" s="54" t="s">
        <v>717</v>
      </c>
      <c r="H48" s="56" t="s">
        <v>720</v>
      </c>
      <c r="I48" s="18" t="s">
        <v>719</v>
      </c>
      <c r="J48" s="57" t="s">
        <v>721</v>
      </c>
      <c r="K48" s="17">
        <v>1</v>
      </c>
      <c r="L48" s="21">
        <v>45123</v>
      </c>
      <c r="M48" s="21">
        <v>45199</v>
      </c>
      <c r="N48" s="17">
        <v>1</v>
      </c>
      <c r="O48" s="22">
        <f>+N48/K48</f>
        <v>1</v>
      </c>
      <c r="P48" s="140"/>
      <c r="Q48" s="140"/>
      <c r="R48" s="143"/>
      <c r="S48" s="19" t="s">
        <v>2456</v>
      </c>
      <c r="T48" s="19" t="s">
        <v>2457</v>
      </c>
      <c r="U48" s="98" t="s">
        <v>2497</v>
      </c>
      <c r="V48" s="17" t="s">
        <v>2629</v>
      </c>
    </row>
    <row r="49" spans="1:16383" ht="112.5" x14ac:dyDescent="0.25">
      <c r="A49" s="18" t="s">
        <v>19</v>
      </c>
      <c r="B49" s="18" t="s">
        <v>644</v>
      </c>
      <c r="C49" s="27">
        <v>10</v>
      </c>
      <c r="D49" s="28" t="s">
        <v>736</v>
      </c>
      <c r="E49" s="28" t="s">
        <v>737</v>
      </c>
      <c r="F49" s="20" t="s">
        <v>46</v>
      </c>
      <c r="G49" s="54" t="s">
        <v>738</v>
      </c>
      <c r="H49" s="56" t="s">
        <v>739</v>
      </c>
      <c r="I49" s="26" t="s">
        <v>246</v>
      </c>
      <c r="J49" s="57" t="s">
        <v>740</v>
      </c>
      <c r="K49" s="17">
        <v>22</v>
      </c>
      <c r="L49" s="21">
        <v>44602</v>
      </c>
      <c r="M49" s="21">
        <v>44630</v>
      </c>
      <c r="N49" s="17">
        <v>22</v>
      </c>
      <c r="O49" s="22">
        <v>1</v>
      </c>
      <c r="P49" s="132">
        <v>1</v>
      </c>
      <c r="Q49" s="132" t="s">
        <v>1078</v>
      </c>
      <c r="R49" s="135" t="s">
        <v>741</v>
      </c>
      <c r="S49" s="19" t="s">
        <v>742</v>
      </c>
      <c r="T49" s="19" t="s">
        <v>743</v>
      </c>
      <c r="U49" s="98" t="s">
        <v>2497</v>
      </c>
      <c r="V49" s="17" t="s">
        <v>2629</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57.5" x14ac:dyDescent="0.25">
      <c r="A50" s="18" t="s">
        <v>19</v>
      </c>
      <c r="B50" s="18" t="s">
        <v>644</v>
      </c>
      <c r="C50" s="27">
        <v>10</v>
      </c>
      <c r="D50" s="28" t="s">
        <v>736</v>
      </c>
      <c r="E50" s="28" t="s">
        <v>744</v>
      </c>
      <c r="F50" s="20" t="s">
        <v>57</v>
      </c>
      <c r="G50" s="54" t="s">
        <v>745</v>
      </c>
      <c r="H50" s="56" t="s">
        <v>746</v>
      </c>
      <c r="I50" s="26" t="s">
        <v>246</v>
      </c>
      <c r="J50" s="57" t="s">
        <v>747</v>
      </c>
      <c r="K50" s="17">
        <v>1</v>
      </c>
      <c r="L50" s="21">
        <v>44914</v>
      </c>
      <c r="M50" s="21">
        <v>44957</v>
      </c>
      <c r="N50" s="17">
        <v>1</v>
      </c>
      <c r="O50" s="22">
        <v>1</v>
      </c>
      <c r="P50" s="133"/>
      <c r="Q50" s="133"/>
      <c r="R50" s="136"/>
      <c r="S50" s="19" t="s">
        <v>2916</v>
      </c>
      <c r="T50" s="19" t="s">
        <v>748</v>
      </c>
      <c r="U50" s="98" t="s">
        <v>2497</v>
      </c>
      <c r="V50" s="17" t="s">
        <v>2629</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112.5" x14ac:dyDescent="0.25">
      <c r="A51" s="18" t="s">
        <v>19</v>
      </c>
      <c r="B51" s="18" t="s">
        <v>644</v>
      </c>
      <c r="C51" s="27">
        <v>10</v>
      </c>
      <c r="D51" s="28" t="s">
        <v>736</v>
      </c>
      <c r="E51" s="28" t="s">
        <v>744</v>
      </c>
      <c r="F51" s="20" t="s">
        <v>63</v>
      </c>
      <c r="G51" s="54" t="s">
        <v>749</v>
      </c>
      <c r="H51" s="56" t="s">
        <v>750</v>
      </c>
      <c r="I51" s="26" t="s">
        <v>246</v>
      </c>
      <c r="J51" s="57" t="s">
        <v>751</v>
      </c>
      <c r="K51" s="17">
        <v>1</v>
      </c>
      <c r="L51" s="21">
        <v>44914</v>
      </c>
      <c r="M51" s="21">
        <v>45000</v>
      </c>
      <c r="N51" s="17">
        <v>1</v>
      </c>
      <c r="O51" s="22">
        <v>1</v>
      </c>
      <c r="P51" s="134"/>
      <c r="Q51" s="134"/>
      <c r="R51" s="137"/>
      <c r="S51" s="19" t="s">
        <v>2915</v>
      </c>
      <c r="T51" s="19" t="s">
        <v>2917</v>
      </c>
      <c r="U51" s="98" t="s">
        <v>2497</v>
      </c>
      <c r="V51" s="17" t="s">
        <v>2629</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112.5" x14ac:dyDescent="0.25">
      <c r="A52" s="18" t="s">
        <v>19</v>
      </c>
      <c r="B52" s="18" t="s">
        <v>644</v>
      </c>
      <c r="C52" s="27">
        <v>11</v>
      </c>
      <c r="D52" s="28" t="s">
        <v>753</v>
      </c>
      <c r="E52" s="28" t="s">
        <v>754</v>
      </c>
      <c r="F52" s="20" t="s">
        <v>46</v>
      </c>
      <c r="G52" s="54" t="s">
        <v>755</v>
      </c>
      <c r="H52" s="56" t="s">
        <v>756</v>
      </c>
      <c r="I52" s="18" t="s">
        <v>74</v>
      </c>
      <c r="J52" s="57" t="s">
        <v>757</v>
      </c>
      <c r="K52" s="17">
        <v>2</v>
      </c>
      <c r="L52" s="21">
        <v>44593</v>
      </c>
      <c r="M52" s="21">
        <v>44895</v>
      </c>
      <c r="N52" s="17">
        <v>2</v>
      </c>
      <c r="O52" s="22">
        <f t="shared" ref="O52:O64" si="5">+N52/K52</f>
        <v>1</v>
      </c>
      <c r="P52" s="138">
        <f>+AVERAGE(O52:O54)</f>
        <v>1</v>
      </c>
      <c r="Q52" s="138" t="s">
        <v>1078</v>
      </c>
      <c r="R52" s="144" t="s">
        <v>210</v>
      </c>
      <c r="S52" s="19" t="s">
        <v>2666</v>
      </c>
      <c r="T52" s="118" t="s">
        <v>2670</v>
      </c>
      <c r="U52" s="98" t="s">
        <v>2497</v>
      </c>
      <c r="V52" s="17" t="s">
        <v>2629</v>
      </c>
    </row>
    <row r="53" spans="1:16383" ht="292.5" x14ac:dyDescent="0.25">
      <c r="A53" s="18" t="s">
        <v>19</v>
      </c>
      <c r="B53" s="18" t="s">
        <v>644</v>
      </c>
      <c r="C53" s="27">
        <v>11</v>
      </c>
      <c r="D53" s="28" t="s">
        <v>753</v>
      </c>
      <c r="E53" s="28" t="s">
        <v>758</v>
      </c>
      <c r="F53" s="20" t="s">
        <v>57</v>
      </c>
      <c r="G53" s="54" t="s">
        <v>755</v>
      </c>
      <c r="H53" s="56" t="s">
        <v>759</v>
      </c>
      <c r="I53" s="18" t="s">
        <v>74</v>
      </c>
      <c r="J53" s="57" t="s">
        <v>731</v>
      </c>
      <c r="K53" s="17">
        <v>10</v>
      </c>
      <c r="L53" s="21">
        <v>44599</v>
      </c>
      <c r="M53" s="21">
        <v>44910</v>
      </c>
      <c r="N53" s="17">
        <v>10</v>
      </c>
      <c r="O53" s="22">
        <f t="shared" si="5"/>
        <v>1</v>
      </c>
      <c r="P53" s="139"/>
      <c r="Q53" s="139"/>
      <c r="R53" s="145"/>
      <c r="S53" s="19" t="s">
        <v>2667</v>
      </c>
      <c r="T53" s="120"/>
      <c r="U53" s="98" t="s">
        <v>2497</v>
      </c>
      <c r="V53" s="17" t="s">
        <v>2629</v>
      </c>
    </row>
    <row r="54" spans="1:16383" ht="180" x14ac:dyDescent="0.25">
      <c r="A54" s="18" t="s">
        <v>19</v>
      </c>
      <c r="B54" s="18" t="s">
        <v>644</v>
      </c>
      <c r="C54" s="27">
        <v>11</v>
      </c>
      <c r="D54" s="28" t="s">
        <v>753</v>
      </c>
      <c r="E54" s="28" t="s">
        <v>760</v>
      </c>
      <c r="F54" s="20" t="s">
        <v>63</v>
      </c>
      <c r="G54" s="54" t="s">
        <v>755</v>
      </c>
      <c r="H54" s="56" t="s">
        <v>761</v>
      </c>
      <c r="I54" s="18" t="s">
        <v>74</v>
      </c>
      <c r="J54" s="57" t="s">
        <v>762</v>
      </c>
      <c r="K54" s="17">
        <v>10</v>
      </c>
      <c r="L54" s="21">
        <v>44593</v>
      </c>
      <c r="M54" s="21">
        <v>44895</v>
      </c>
      <c r="N54" s="17">
        <v>10</v>
      </c>
      <c r="O54" s="22">
        <f t="shared" si="5"/>
        <v>1</v>
      </c>
      <c r="P54" s="140"/>
      <c r="Q54" s="140"/>
      <c r="R54" s="146"/>
      <c r="S54" s="19" t="s">
        <v>2668</v>
      </c>
      <c r="T54" s="119"/>
      <c r="U54" s="98" t="s">
        <v>2497</v>
      </c>
      <c r="V54" s="17" t="s">
        <v>2629</v>
      </c>
    </row>
    <row r="55" spans="1:16383" ht="382.5" x14ac:dyDescent="0.25">
      <c r="A55" s="18" t="s">
        <v>19</v>
      </c>
      <c r="B55" s="18" t="s">
        <v>644</v>
      </c>
      <c r="C55" s="27">
        <v>16</v>
      </c>
      <c r="D55" s="28" t="s">
        <v>806</v>
      </c>
      <c r="E55" s="28" t="s">
        <v>807</v>
      </c>
      <c r="F55" s="20" t="s">
        <v>508</v>
      </c>
      <c r="G55" s="54" t="s">
        <v>808</v>
      </c>
      <c r="H55" s="56" t="s">
        <v>809</v>
      </c>
      <c r="I55" s="18" t="s">
        <v>74</v>
      </c>
      <c r="J55" s="57" t="s">
        <v>810</v>
      </c>
      <c r="K55" s="17">
        <v>1</v>
      </c>
      <c r="L55" s="21">
        <v>44621</v>
      </c>
      <c r="M55" s="21">
        <v>44926</v>
      </c>
      <c r="N55" s="17">
        <v>1</v>
      </c>
      <c r="O55" s="22">
        <f t="shared" si="5"/>
        <v>1</v>
      </c>
      <c r="P55" s="132">
        <f>+AVERAGE(O55:O58)</f>
        <v>0.875</v>
      </c>
      <c r="Q55" s="132" t="s">
        <v>1078</v>
      </c>
      <c r="R55" s="135" t="s">
        <v>210</v>
      </c>
      <c r="S55" s="19" t="s">
        <v>811</v>
      </c>
      <c r="T55" s="19" t="s">
        <v>2673</v>
      </c>
      <c r="U55" s="98" t="s">
        <v>2497</v>
      </c>
      <c r="V55" s="17" t="s">
        <v>2629</v>
      </c>
    </row>
    <row r="56" spans="1:16383" ht="146.25" x14ac:dyDescent="0.25">
      <c r="A56" s="18" t="s">
        <v>19</v>
      </c>
      <c r="B56" s="18" t="s">
        <v>644</v>
      </c>
      <c r="C56" s="27">
        <v>16</v>
      </c>
      <c r="D56" s="28" t="s">
        <v>806</v>
      </c>
      <c r="E56" s="28" t="s">
        <v>807</v>
      </c>
      <c r="F56" s="20" t="s">
        <v>512</v>
      </c>
      <c r="G56" s="54" t="s">
        <v>812</v>
      </c>
      <c r="H56" s="56" t="s">
        <v>813</v>
      </c>
      <c r="I56" s="18" t="s">
        <v>74</v>
      </c>
      <c r="J56" s="57" t="s">
        <v>814</v>
      </c>
      <c r="K56" s="17">
        <v>4</v>
      </c>
      <c r="L56" s="21">
        <v>44621</v>
      </c>
      <c r="M56" s="21">
        <v>44926</v>
      </c>
      <c r="N56" s="17">
        <v>4</v>
      </c>
      <c r="O56" s="22">
        <f t="shared" si="5"/>
        <v>1</v>
      </c>
      <c r="P56" s="133"/>
      <c r="Q56" s="133"/>
      <c r="R56" s="136"/>
      <c r="S56" s="19" t="s">
        <v>815</v>
      </c>
      <c r="T56" s="19" t="s">
        <v>2674</v>
      </c>
      <c r="U56" s="98" t="s">
        <v>2497</v>
      </c>
      <c r="V56" s="17" t="s">
        <v>2629</v>
      </c>
    </row>
    <row r="57" spans="1:16383" ht="348.75" x14ac:dyDescent="0.25">
      <c r="A57" s="18" t="s">
        <v>19</v>
      </c>
      <c r="B57" s="18" t="s">
        <v>644</v>
      </c>
      <c r="C57" s="27">
        <v>16</v>
      </c>
      <c r="D57" s="28" t="s">
        <v>806</v>
      </c>
      <c r="E57" s="28" t="s">
        <v>807</v>
      </c>
      <c r="F57" s="20" t="s">
        <v>517</v>
      </c>
      <c r="G57" s="54" t="s">
        <v>816</v>
      </c>
      <c r="H57" s="56" t="s">
        <v>817</v>
      </c>
      <c r="I57" s="18" t="s">
        <v>74</v>
      </c>
      <c r="J57" s="57" t="s">
        <v>818</v>
      </c>
      <c r="K57" s="17">
        <v>1</v>
      </c>
      <c r="L57" s="21">
        <v>44621</v>
      </c>
      <c r="M57" s="21">
        <v>44757</v>
      </c>
      <c r="N57" s="17">
        <v>1</v>
      </c>
      <c r="O57" s="22">
        <f t="shared" si="5"/>
        <v>1</v>
      </c>
      <c r="P57" s="133"/>
      <c r="Q57" s="133"/>
      <c r="R57" s="136"/>
      <c r="S57" s="19" t="s">
        <v>819</v>
      </c>
      <c r="T57" s="19" t="s">
        <v>2677</v>
      </c>
      <c r="U57" s="98" t="s">
        <v>2497</v>
      </c>
      <c r="V57" s="17" t="s">
        <v>2629</v>
      </c>
    </row>
    <row r="58" spans="1:16383" ht="236.25" x14ac:dyDescent="0.25">
      <c r="A58" s="18" t="s">
        <v>19</v>
      </c>
      <c r="B58" s="18" t="s">
        <v>644</v>
      </c>
      <c r="C58" s="27">
        <v>16</v>
      </c>
      <c r="D58" s="28" t="s">
        <v>806</v>
      </c>
      <c r="E58" s="28" t="s">
        <v>807</v>
      </c>
      <c r="F58" s="20" t="s">
        <v>521</v>
      </c>
      <c r="G58" s="54" t="s">
        <v>820</v>
      </c>
      <c r="H58" s="56" t="s">
        <v>821</v>
      </c>
      <c r="I58" s="18" t="s">
        <v>74</v>
      </c>
      <c r="J58" s="57" t="s">
        <v>822</v>
      </c>
      <c r="K58" s="17">
        <v>2</v>
      </c>
      <c r="L58" s="21">
        <v>44774</v>
      </c>
      <c r="M58" s="21">
        <v>45137</v>
      </c>
      <c r="N58" s="17">
        <v>1</v>
      </c>
      <c r="O58" s="22">
        <f t="shared" si="5"/>
        <v>0.5</v>
      </c>
      <c r="P58" s="134"/>
      <c r="Q58" s="134"/>
      <c r="R58" s="137"/>
      <c r="S58" s="19" t="s">
        <v>2676</v>
      </c>
      <c r="T58" s="19" t="s">
        <v>2675</v>
      </c>
      <c r="U58" s="98" t="s">
        <v>2497</v>
      </c>
      <c r="V58" s="17" t="s">
        <v>2629</v>
      </c>
    </row>
    <row r="59" spans="1:16383" ht="123.75" x14ac:dyDescent="0.25">
      <c r="A59" s="18">
        <v>2021</v>
      </c>
      <c r="B59" s="18" t="s">
        <v>823</v>
      </c>
      <c r="C59" s="27">
        <v>9</v>
      </c>
      <c r="D59" s="28" t="s">
        <v>839</v>
      </c>
      <c r="E59" s="28" t="s">
        <v>840</v>
      </c>
      <c r="F59" s="20" t="s">
        <v>46</v>
      </c>
      <c r="G59" s="54" t="s">
        <v>841</v>
      </c>
      <c r="H59" s="56" t="s">
        <v>842</v>
      </c>
      <c r="I59" s="18" t="s">
        <v>49</v>
      </c>
      <c r="J59" s="57" t="s">
        <v>843</v>
      </c>
      <c r="K59" s="17">
        <v>3</v>
      </c>
      <c r="L59" s="21">
        <v>44743</v>
      </c>
      <c r="M59" s="21">
        <v>45291</v>
      </c>
      <c r="N59" s="17">
        <v>3</v>
      </c>
      <c r="O59" s="22">
        <f t="shared" si="5"/>
        <v>1</v>
      </c>
      <c r="P59" s="132">
        <f>+AVERAGE(O59:O61)</f>
        <v>1</v>
      </c>
      <c r="Q59" s="132" t="s">
        <v>1078</v>
      </c>
      <c r="R59" s="135" t="s">
        <v>52</v>
      </c>
      <c r="S59" s="19" t="s">
        <v>2474</v>
      </c>
      <c r="T59" s="19" t="s">
        <v>2750</v>
      </c>
      <c r="U59" s="98" t="s">
        <v>2497</v>
      </c>
      <c r="V59" s="17" t="s">
        <v>2629</v>
      </c>
    </row>
    <row r="60" spans="1:16383" ht="123.75" x14ac:dyDescent="0.25">
      <c r="A60" s="18">
        <v>2021</v>
      </c>
      <c r="B60" s="18" t="s">
        <v>823</v>
      </c>
      <c r="C60" s="27">
        <v>9</v>
      </c>
      <c r="D60" s="28" t="s">
        <v>839</v>
      </c>
      <c r="E60" s="28" t="s">
        <v>844</v>
      </c>
      <c r="F60" s="20" t="s">
        <v>57</v>
      </c>
      <c r="G60" s="54" t="s">
        <v>845</v>
      </c>
      <c r="H60" s="56" t="s">
        <v>846</v>
      </c>
      <c r="I60" s="18" t="s">
        <v>49</v>
      </c>
      <c r="J60" s="57" t="s">
        <v>847</v>
      </c>
      <c r="K60" s="17">
        <v>1</v>
      </c>
      <c r="L60" s="21">
        <v>44743</v>
      </c>
      <c r="M60" s="21">
        <v>44773</v>
      </c>
      <c r="N60" s="17">
        <v>1</v>
      </c>
      <c r="O60" s="22">
        <f t="shared" si="5"/>
        <v>1</v>
      </c>
      <c r="P60" s="133"/>
      <c r="Q60" s="133"/>
      <c r="R60" s="136"/>
      <c r="S60" s="19" t="s">
        <v>848</v>
      </c>
      <c r="T60" s="19" t="s">
        <v>849</v>
      </c>
      <c r="U60" s="98" t="s">
        <v>2497</v>
      </c>
      <c r="V60" s="17" t="s">
        <v>2629</v>
      </c>
    </row>
    <row r="61" spans="1:16383" ht="409.5" x14ac:dyDescent="0.25">
      <c r="A61" s="18">
        <v>2021</v>
      </c>
      <c r="B61" s="18" t="s">
        <v>823</v>
      </c>
      <c r="C61" s="27">
        <v>9</v>
      </c>
      <c r="D61" s="28" t="s">
        <v>850</v>
      </c>
      <c r="E61" s="28" t="s">
        <v>844</v>
      </c>
      <c r="F61" s="20" t="s">
        <v>63</v>
      </c>
      <c r="G61" s="54" t="s">
        <v>851</v>
      </c>
      <c r="H61" s="56" t="s">
        <v>852</v>
      </c>
      <c r="I61" s="18" t="s">
        <v>49</v>
      </c>
      <c r="J61" s="57" t="s">
        <v>731</v>
      </c>
      <c r="K61" s="17">
        <v>4</v>
      </c>
      <c r="L61" s="21">
        <v>44774</v>
      </c>
      <c r="M61" s="21">
        <v>45016</v>
      </c>
      <c r="N61" s="17">
        <v>4</v>
      </c>
      <c r="O61" s="22">
        <f t="shared" si="5"/>
        <v>1</v>
      </c>
      <c r="P61" s="134"/>
      <c r="Q61" s="134"/>
      <c r="R61" s="137"/>
      <c r="S61" s="19" t="s">
        <v>2879</v>
      </c>
      <c r="T61" s="19" t="s">
        <v>2880</v>
      </c>
      <c r="U61" s="98" t="s">
        <v>2497</v>
      </c>
      <c r="V61" s="17" t="s">
        <v>2629</v>
      </c>
    </row>
    <row r="62" spans="1:16383" ht="157.5" x14ac:dyDescent="0.25">
      <c r="A62" s="18">
        <v>2021</v>
      </c>
      <c r="B62" s="18" t="s">
        <v>823</v>
      </c>
      <c r="C62" s="27">
        <v>10</v>
      </c>
      <c r="D62" s="28" t="s">
        <v>853</v>
      </c>
      <c r="E62" s="28" t="s">
        <v>854</v>
      </c>
      <c r="F62" s="20" t="s">
        <v>101</v>
      </c>
      <c r="G62" s="28" t="s">
        <v>855</v>
      </c>
      <c r="H62" s="28" t="s">
        <v>856</v>
      </c>
      <c r="I62" s="26" t="s">
        <v>322</v>
      </c>
      <c r="J62" s="26" t="s">
        <v>857</v>
      </c>
      <c r="K62" s="17">
        <v>1</v>
      </c>
      <c r="L62" s="21">
        <v>45035</v>
      </c>
      <c r="M62" s="21">
        <v>45291</v>
      </c>
      <c r="N62" s="17">
        <v>1</v>
      </c>
      <c r="O62" s="22">
        <v>1</v>
      </c>
      <c r="P62" s="132">
        <v>1</v>
      </c>
      <c r="Q62" s="132" t="s">
        <v>1078</v>
      </c>
      <c r="R62" s="135" t="s">
        <v>52</v>
      </c>
      <c r="S62" s="19" t="s">
        <v>2751</v>
      </c>
      <c r="T62" s="19" t="s">
        <v>2752</v>
      </c>
      <c r="U62" s="98" t="s">
        <v>2497</v>
      </c>
      <c r="V62" s="104" t="s">
        <v>2629</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303.75" x14ac:dyDescent="0.25">
      <c r="A63" s="18">
        <v>2021</v>
      </c>
      <c r="B63" s="18" t="s">
        <v>823</v>
      </c>
      <c r="C63" s="27">
        <v>10</v>
      </c>
      <c r="D63" s="28" t="s">
        <v>853</v>
      </c>
      <c r="E63" s="28" t="s">
        <v>854</v>
      </c>
      <c r="F63" s="20" t="s">
        <v>108</v>
      </c>
      <c r="G63" s="28" t="s">
        <v>2753</v>
      </c>
      <c r="H63" s="28" t="s">
        <v>858</v>
      </c>
      <c r="I63" s="26" t="s">
        <v>322</v>
      </c>
      <c r="J63" s="26" t="s">
        <v>859</v>
      </c>
      <c r="K63" s="17">
        <v>5</v>
      </c>
      <c r="L63" s="21">
        <v>41334</v>
      </c>
      <c r="M63" s="21">
        <v>45291</v>
      </c>
      <c r="N63" s="17">
        <v>5</v>
      </c>
      <c r="O63" s="22">
        <v>1</v>
      </c>
      <c r="P63" s="133"/>
      <c r="Q63" s="133"/>
      <c r="R63" s="136"/>
      <c r="S63" s="19" t="s">
        <v>2754</v>
      </c>
      <c r="T63" s="19" t="s">
        <v>2921</v>
      </c>
      <c r="U63" s="98" t="s">
        <v>2497</v>
      </c>
      <c r="V63" s="104" t="s">
        <v>2629</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81.25" x14ac:dyDescent="0.25">
      <c r="A64" s="18">
        <v>2022</v>
      </c>
      <c r="B64" s="18" t="s">
        <v>876</v>
      </c>
      <c r="C64" s="26">
        <v>20</v>
      </c>
      <c r="D64" s="19" t="s">
        <v>903</v>
      </c>
      <c r="E64" s="19" t="s">
        <v>904</v>
      </c>
      <c r="F64" s="20">
        <v>1</v>
      </c>
      <c r="G64" s="19" t="s">
        <v>905</v>
      </c>
      <c r="H64" s="19" t="s">
        <v>906</v>
      </c>
      <c r="I64" s="18" t="s">
        <v>49</v>
      </c>
      <c r="J64" s="28" t="s">
        <v>907</v>
      </c>
      <c r="K64" s="26">
        <v>1</v>
      </c>
      <c r="L64" s="79">
        <v>45030</v>
      </c>
      <c r="M64" s="79">
        <v>45199</v>
      </c>
      <c r="N64" s="17">
        <v>1</v>
      </c>
      <c r="O64" s="22">
        <f t="shared" si="5"/>
        <v>1</v>
      </c>
      <c r="P64" s="22">
        <f>+O64/K64</f>
        <v>1</v>
      </c>
      <c r="Q64" s="22" t="s">
        <v>1078</v>
      </c>
      <c r="R64" s="18" t="s">
        <v>52</v>
      </c>
      <c r="S64" s="19" t="s">
        <v>2883</v>
      </c>
      <c r="T64" s="19" t="s">
        <v>2914</v>
      </c>
      <c r="U64" s="98" t="s">
        <v>2497</v>
      </c>
      <c r="V64" s="17" t="s">
        <v>2629</v>
      </c>
    </row>
    <row r="65" spans="1:16383" ht="409.5" x14ac:dyDescent="0.25">
      <c r="A65" s="18">
        <v>2022</v>
      </c>
      <c r="B65" s="18" t="s">
        <v>876</v>
      </c>
      <c r="C65" s="26">
        <v>21</v>
      </c>
      <c r="D65" s="19" t="s">
        <v>908</v>
      </c>
      <c r="E65" s="19" t="s">
        <v>595</v>
      </c>
      <c r="F65" s="20">
        <v>1</v>
      </c>
      <c r="G65" s="19" t="s">
        <v>596</v>
      </c>
      <c r="H65" s="19" t="s">
        <v>597</v>
      </c>
      <c r="I65" s="18" t="s">
        <v>49</v>
      </c>
      <c r="J65" s="28" t="s">
        <v>598</v>
      </c>
      <c r="K65" s="26">
        <v>1</v>
      </c>
      <c r="L65" s="79">
        <v>45030</v>
      </c>
      <c r="M65" s="79">
        <v>45199</v>
      </c>
      <c r="N65" s="105">
        <v>1</v>
      </c>
      <c r="O65" s="22">
        <v>1</v>
      </c>
      <c r="P65" s="22">
        <f>+O65</f>
        <v>1</v>
      </c>
      <c r="Q65" s="22" t="s">
        <v>1078</v>
      </c>
      <c r="R65" s="18" t="s">
        <v>52</v>
      </c>
      <c r="S65" s="19" t="s">
        <v>2885</v>
      </c>
      <c r="T65" s="19" t="s">
        <v>2886</v>
      </c>
      <c r="U65" s="98" t="s">
        <v>2497</v>
      </c>
      <c r="V65" s="17" t="s">
        <v>2629</v>
      </c>
    </row>
    <row r="66" spans="1:16383" ht="146.25" x14ac:dyDescent="0.25">
      <c r="A66" s="18">
        <v>2022</v>
      </c>
      <c r="B66" s="18" t="s">
        <v>920</v>
      </c>
      <c r="C66" s="26">
        <v>4</v>
      </c>
      <c r="D66" s="19" t="s">
        <v>928</v>
      </c>
      <c r="E66" s="19" t="s">
        <v>928</v>
      </c>
      <c r="F66" s="20">
        <v>1</v>
      </c>
      <c r="G66" s="19" t="s">
        <v>2768</v>
      </c>
      <c r="H66" s="19" t="s">
        <v>2769</v>
      </c>
      <c r="I66" s="18" t="s">
        <v>687</v>
      </c>
      <c r="J66" s="19" t="s">
        <v>2770</v>
      </c>
      <c r="K66" s="18">
        <v>1</v>
      </c>
      <c r="L66" s="79">
        <v>45108</v>
      </c>
      <c r="M66" s="79">
        <v>45291</v>
      </c>
      <c r="N66" s="17">
        <v>1</v>
      </c>
      <c r="O66" s="22">
        <v>1</v>
      </c>
      <c r="P66" s="22">
        <v>1</v>
      </c>
      <c r="Q66" s="22" t="s">
        <v>1078</v>
      </c>
      <c r="R66" s="18" t="s">
        <v>52</v>
      </c>
      <c r="S66" s="19" t="s">
        <v>2915</v>
      </c>
      <c r="T66" s="19" t="s">
        <v>2917</v>
      </c>
      <c r="U66" s="98" t="s">
        <v>2497</v>
      </c>
      <c r="V66" s="17" t="s">
        <v>2629</v>
      </c>
    </row>
    <row r="67" spans="1:16383" ht="337.5" x14ac:dyDescent="0.25">
      <c r="A67" s="18" t="s">
        <v>936</v>
      </c>
      <c r="B67" s="18" t="s">
        <v>937</v>
      </c>
      <c r="C67" s="26">
        <v>1</v>
      </c>
      <c r="D67" s="19" t="s">
        <v>938</v>
      </c>
      <c r="E67" s="19" t="s">
        <v>939</v>
      </c>
      <c r="F67" s="20" t="s">
        <v>382</v>
      </c>
      <c r="G67" s="19" t="s">
        <v>940</v>
      </c>
      <c r="H67" s="19" t="s">
        <v>941</v>
      </c>
      <c r="I67" s="26" t="s">
        <v>74</v>
      </c>
      <c r="J67" s="19" t="s">
        <v>942</v>
      </c>
      <c r="K67" s="18">
        <v>1</v>
      </c>
      <c r="L67" s="79">
        <v>45214</v>
      </c>
      <c r="M67" s="79">
        <v>45260</v>
      </c>
      <c r="N67" s="17">
        <v>1</v>
      </c>
      <c r="O67" s="22">
        <f>+N67/K67</f>
        <v>1</v>
      </c>
      <c r="P67" s="22">
        <f>+O67</f>
        <v>1</v>
      </c>
      <c r="Q67" s="22" t="s">
        <v>1078</v>
      </c>
      <c r="R67" s="18" t="s">
        <v>198</v>
      </c>
      <c r="S67" s="100" t="s">
        <v>2681</v>
      </c>
      <c r="T67" s="19" t="s">
        <v>2682</v>
      </c>
      <c r="U67" s="98" t="s">
        <v>2497</v>
      </c>
      <c r="V67" s="17" t="s">
        <v>2629</v>
      </c>
    </row>
    <row r="68" spans="1:16383" ht="337.5" x14ac:dyDescent="0.25">
      <c r="A68" s="18" t="s">
        <v>936</v>
      </c>
      <c r="B68" s="18" t="s">
        <v>937</v>
      </c>
      <c r="C68" s="26">
        <v>2</v>
      </c>
      <c r="D68" s="19" t="s">
        <v>943</v>
      </c>
      <c r="E68" s="19" t="s">
        <v>944</v>
      </c>
      <c r="F68" s="20" t="s">
        <v>382</v>
      </c>
      <c r="G68" s="19" t="s">
        <v>945</v>
      </c>
      <c r="H68" s="19" t="s">
        <v>946</v>
      </c>
      <c r="I68" s="26" t="s">
        <v>74</v>
      </c>
      <c r="J68" s="19" t="s">
        <v>942</v>
      </c>
      <c r="K68" s="18">
        <v>1</v>
      </c>
      <c r="L68" s="79">
        <v>45214</v>
      </c>
      <c r="M68" s="79">
        <v>45657</v>
      </c>
      <c r="N68" s="17">
        <v>1</v>
      </c>
      <c r="O68" s="22">
        <f>+N68/K68</f>
        <v>1</v>
      </c>
      <c r="P68" s="22">
        <f t="shared" ref="P68:P71" si="6">+O68</f>
        <v>1</v>
      </c>
      <c r="Q68" s="22" t="s">
        <v>1078</v>
      </c>
      <c r="R68" s="18" t="s">
        <v>198</v>
      </c>
      <c r="S68" s="100" t="s">
        <v>2681</v>
      </c>
      <c r="T68" s="19" t="s">
        <v>2682</v>
      </c>
      <c r="U68" s="98" t="s">
        <v>2497</v>
      </c>
      <c r="V68" s="17" t="s">
        <v>2629</v>
      </c>
    </row>
    <row r="69" spans="1:16383" ht="326.25" x14ac:dyDescent="0.25">
      <c r="A69" s="18" t="s">
        <v>936</v>
      </c>
      <c r="B69" s="18" t="s">
        <v>937</v>
      </c>
      <c r="C69" s="26">
        <v>3</v>
      </c>
      <c r="D69" s="19" t="s">
        <v>943</v>
      </c>
      <c r="E69" s="19" t="s">
        <v>2779</v>
      </c>
      <c r="F69" s="20" t="s">
        <v>382</v>
      </c>
      <c r="G69" s="19" t="s">
        <v>947</v>
      </c>
      <c r="H69" s="19" t="s">
        <v>946</v>
      </c>
      <c r="I69" s="26" t="s">
        <v>74</v>
      </c>
      <c r="J69" s="19" t="s">
        <v>948</v>
      </c>
      <c r="K69" s="18">
        <v>4</v>
      </c>
      <c r="L69" s="79">
        <v>45184</v>
      </c>
      <c r="M69" s="79">
        <v>45321</v>
      </c>
      <c r="N69" s="17">
        <v>4</v>
      </c>
      <c r="O69" s="22">
        <v>1</v>
      </c>
      <c r="P69" s="22">
        <f t="shared" si="6"/>
        <v>1</v>
      </c>
      <c r="Q69" s="22" t="s">
        <v>1078</v>
      </c>
      <c r="R69" s="18" t="s">
        <v>198</v>
      </c>
      <c r="S69" s="100" t="s">
        <v>2681</v>
      </c>
      <c r="T69" s="19" t="s">
        <v>2780</v>
      </c>
      <c r="U69" s="98" t="s">
        <v>2497</v>
      </c>
      <c r="V69" s="17" t="s">
        <v>2629</v>
      </c>
      <c r="X69" s="19"/>
    </row>
    <row r="70" spans="1:16383" ht="157.5" x14ac:dyDescent="0.25">
      <c r="A70" s="18" t="s">
        <v>936</v>
      </c>
      <c r="B70" s="18" t="s">
        <v>937</v>
      </c>
      <c r="C70" s="26">
        <v>4</v>
      </c>
      <c r="D70" s="19" t="s">
        <v>949</v>
      </c>
      <c r="E70" s="19" t="s">
        <v>950</v>
      </c>
      <c r="F70" s="20" t="s">
        <v>382</v>
      </c>
      <c r="G70" s="19" t="s">
        <v>951</v>
      </c>
      <c r="H70" s="19" t="s">
        <v>952</v>
      </c>
      <c r="I70" s="26" t="s">
        <v>74</v>
      </c>
      <c r="J70" s="19" t="s">
        <v>953</v>
      </c>
      <c r="K70" s="18">
        <v>1</v>
      </c>
      <c r="L70" s="79">
        <v>45214</v>
      </c>
      <c r="M70" s="79">
        <v>45260</v>
      </c>
      <c r="N70" s="17">
        <v>1</v>
      </c>
      <c r="O70" s="22">
        <v>1</v>
      </c>
      <c r="P70" s="22">
        <f t="shared" si="6"/>
        <v>1</v>
      </c>
      <c r="Q70" s="22" t="s">
        <v>1078</v>
      </c>
      <c r="R70" s="18" t="s">
        <v>52</v>
      </c>
      <c r="S70" s="19" t="s">
        <v>2683</v>
      </c>
      <c r="T70" s="19" t="s">
        <v>2684</v>
      </c>
      <c r="U70" s="98" t="s">
        <v>2497</v>
      </c>
      <c r="V70" s="17" t="s">
        <v>2629</v>
      </c>
    </row>
    <row r="71" spans="1:16383" ht="270" x14ac:dyDescent="0.25">
      <c r="A71" s="18" t="s">
        <v>936</v>
      </c>
      <c r="B71" s="18" t="s">
        <v>937</v>
      </c>
      <c r="C71" s="26">
        <v>7</v>
      </c>
      <c r="D71" s="19" t="s">
        <v>962</v>
      </c>
      <c r="E71" s="19" t="s">
        <v>963</v>
      </c>
      <c r="F71" s="20" t="s">
        <v>382</v>
      </c>
      <c r="G71" s="19" t="s">
        <v>2430</v>
      </c>
      <c r="H71" s="19" t="s">
        <v>2431</v>
      </c>
      <c r="I71" s="26" t="s">
        <v>74</v>
      </c>
      <c r="J71" s="19" t="s">
        <v>964</v>
      </c>
      <c r="K71" s="18">
        <v>2</v>
      </c>
      <c r="L71" s="79">
        <v>45246</v>
      </c>
      <c r="M71" s="79">
        <v>45291</v>
      </c>
      <c r="N71" s="17">
        <v>2</v>
      </c>
      <c r="O71" s="22">
        <f>+N71/K71</f>
        <v>1</v>
      </c>
      <c r="P71" s="22">
        <f t="shared" si="6"/>
        <v>1</v>
      </c>
      <c r="Q71" s="22" t="s">
        <v>1078</v>
      </c>
      <c r="R71" s="18" t="s">
        <v>52</v>
      </c>
      <c r="S71" s="19" t="s">
        <v>2685</v>
      </c>
      <c r="T71" s="19" t="s">
        <v>2686</v>
      </c>
      <c r="U71" s="98" t="s">
        <v>2497</v>
      </c>
      <c r="V71" s="17" t="s">
        <v>2629</v>
      </c>
    </row>
    <row r="72" spans="1:16383" ht="326.25" x14ac:dyDescent="0.25">
      <c r="A72" s="18" t="s">
        <v>936</v>
      </c>
      <c r="B72" s="18" t="s">
        <v>937</v>
      </c>
      <c r="C72" s="26">
        <v>10</v>
      </c>
      <c r="D72" s="19" t="s">
        <v>943</v>
      </c>
      <c r="E72" s="19" t="s">
        <v>975</v>
      </c>
      <c r="F72" s="20" t="s">
        <v>382</v>
      </c>
      <c r="G72" s="19" t="s">
        <v>947</v>
      </c>
      <c r="H72" s="19" t="s">
        <v>946</v>
      </c>
      <c r="I72" s="26" t="s">
        <v>74</v>
      </c>
      <c r="J72" s="19" t="s">
        <v>942</v>
      </c>
      <c r="K72" s="18">
        <v>1</v>
      </c>
      <c r="L72" s="79">
        <v>45214</v>
      </c>
      <c r="M72" s="79">
        <v>45260</v>
      </c>
      <c r="N72" s="17">
        <v>1</v>
      </c>
      <c r="O72" s="22">
        <v>1</v>
      </c>
      <c r="P72" s="22">
        <v>1</v>
      </c>
      <c r="Q72" s="22" t="s">
        <v>1078</v>
      </c>
      <c r="R72" s="18" t="s">
        <v>198</v>
      </c>
      <c r="S72" s="100" t="s">
        <v>2681</v>
      </c>
      <c r="T72" s="19" t="s">
        <v>2687</v>
      </c>
      <c r="U72" s="98" t="s">
        <v>2497</v>
      </c>
      <c r="V72" s="17" t="s">
        <v>2629</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326.25" x14ac:dyDescent="0.25">
      <c r="A73" s="18" t="s">
        <v>936</v>
      </c>
      <c r="B73" s="18" t="s">
        <v>937</v>
      </c>
      <c r="C73" s="26">
        <v>12</v>
      </c>
      <c r="D73" s="19" t="s">
        <v>943</v>
      </c>
      <c r="E73" s="19" t="s">
        <v>2789</v>
      </c>
      <c r="F73" s="20" t="s">
        <v>382</v>
      </c>
      <c r="G73" s="19" t="s">
        <v>981</v>
      </c>
      <c r="H73" s="19" t="s">
        <v>946</v>
      </c>
      <c r="I73" s="26" t="s">
        <v>74</v>
      </c>
      <c r="J73" s="19" t="s">
        <v>942</v>
      </c>
      <c r="K73" s="18">
        <v>1</v>
      </c>
      <c r="L73" s="79">
        <v>45214</v>
      </c>
      <c r="M73" s="79">
        <v>45657</v>
      </c>
      <c r="N73" s="17">
        <v>1</v>
      </c>
      <c r="O73" s="22">
        <v>1</v>
      </c>
      <c r="P73" s="22">
        <f t="shared" ref="P73" si="7">+O73</f>
        <v>1</v>
      </c>
      <c r="Q73" s="22" t="s">
        <v>1078</v>
      </c>
      <c r="R73" s="18" t="s">
        <v>198</v>
      </c>
      <c r="S73" s="100" t="s">
        <v>2681</v>
      </c>
      <c r="T73" s="19" t="s">
        <v>2780</v>
      </c>
      <c r="U73" s="98" t="s">
        <v>2497</v>
      </c>
      <c r="V73" s="17" t="s">
        <v>2629</v>
      </c>
    </row>
    <row r="74" spans="1:16383" ht="247.5" x14ac:dyDescent="0.25">
      <c r="A74" s="18">
        <v>2022</v>
      </c>
      <c r="B74" s="18" t="s">
        <v>1000</v>
      </c>
      <c r="C74" s="26">
        <v>19</v>
      </c>
      <c r="D74" s="19" t="s">
        <v>1064</v>
      </c>
      <c r="E74" s="19" t="s">
        <v>1065</v>
      </c>
      <c r="F74" s="20" t="s">
        <v>382</v>
      </c>
      <c r="G74" s="19" t="s">
        <v>2598</v>
      </c>
      <c r="H74" s="19" t="s">
        <v>2599</v>
      </c>
      <c r="I74" s="26" t="s">
        <v>322</v>
      </c>
      <c r="J74" s="19" t="s">
        <v>2600</v>
      </c>
      <c r="K74" s="18">
        <v>1</v>
      </c>
      <c r="L74" s="79">
        <v>45352</v>
      </c>
      <c r="M74" s="79">
        <v>45473</v>
      </c>
      <c r="N74" s="17">
        <v>1</v>
      </c>
      <c r="O74" s="22">
        <v>1</v>
      </c>
      <c r="P74" s="22">
        <v>1</v>
      </c>
      <c r="Q74" s="22" t="s">
        <v>1078</v>
      </c>
      <c r="R74" s="18" t="s">
        <v>52</v>
      </c>
      <c r="S74" s="19" t="s">
        <v>2908</v>
      </c>
      <c r="T74" s="19" t="s">
        <v>2909</v>
      </c>
      <c r="U74" s="98" t="s">
        <v>2497</v>
      </c>
      <c r="V74" s="17" t="s">
        <v>2629</v>
      </c>
    </row>
  </sheetData>
  <mergeCells count="54">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 ref="T15:T17"/>
    <mergeCell ref="P18:P19"/>
    <mergeCell ref="Q18:Q19"/>
    <mergeCell ref="R18:R19"/>
    <mergeCell ref="T18:T19"/>
    <mergeCell ref="P12:P14"/>
    <mergeCell ref="Q12:Q14"/>
    <mergeCell ref="R12:R14"/>
    <mergeCell ref="P15:P17"/>
    <mergeCell ref="Q15:Q17"/>
    <mergeCell ref="R15:R17"/>
    <mergeCell ref="Q41:Q48"/>
    <mergeCell ref="R41:R48"/>
    <mergeCell ref="P52:P54"/>
    <mergeCell ref="Q52:Q54"/>
    <mergeCell ref="R52:R54"/>
    <mergeCell ref="P25:P29"/>
    <mergeCell ref="Q25:Q29"/>
    <mergeCell ref="R25:R29"/>
    <mergeCell ref="P30:P34"/>
    <mergeCell ref="Q30:Q34"/>
    <mergeCell ref="R30:R3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26"/>
  <sheetViews>
    <sheetView topLeftCell="A10" workbookViewId="0">
      <selection activeCell="A25" sqref="A25:XFD25"/>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s>
  <sheetData>
    <row r="1" spans="1:21" ht="32.25" customHeight="1" x14ac:dyDescent="0.25">
      <c r="A1" s="149" t="s">
        <v>2489</v>
      </c>
      <c r="B1" s="149"/>
      <c r="C1" s="149"/>
      <c r="D1" s="149"/>
      <c r="E1" s="149"/>
      <c r="F1" s="149"/>
      <c r="G1" s="149"/>
      <c r="H1" s="45"/>
      <c r="I1" s="1"/>
      <c r="J1" s="1"/>
      <c r="K1" s="1"/>
      <c r="L1" s="1"/>
      <c r="M1" s="1"/>
      <c r="N1" s="1"/>
      <c r="O1" s="1"/>
      <c r="P1" s="1"/>
      <c r="Q1" s="1"/>
      <c r="R1" s="1"/>
      <c r="S1" s="1"/>
      <c r="T1" s="1"/>
    </row>
    <row r="2" spans="1:21" s="73" customFormat="1" ht="33" customHeight="1"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row>
    <row r="3" spans="1:21" s="1" customFormat="1" ht="405" x14ac:dyDescent="0.2">
      <c r="A3" s="17">
        <v>2016</v>
      </c>
      <c r="B3" s="18" t="s">
        <v>68</v>
      </c>
      <c r="C3" s="17">
        <v>30</v>
      </c>
      <c r="D3" s="19" t="s">
        <v>82</v>
      </c>
      <c r="E3" s="19" t="s">
        <v>83</v>
      </c>
      <c r="F3" s="20" t="s">
        <v>46</v>
      </c>
      <c r="G3" s="18" t="s">
        <v>84</v>
      </c>
      <c r="H3" s="18" t="s">
        <v>85</v>
      </c>
      <c r="I3" s="18" t="s">
        <v>74</v>
      </c>
      <c r="J3" s="18" t="s">
        <v>86</v>
      </c>
      <c r="K3" s="18">
        <v>5</v>
      </c>
      <c r="L3" s="21">
        <v>44409</v>
      </c>
      <c r="M3" s="21">
        <v>44772</v>
      </c>
      <c r="N3" s="17">
        <v>5</v>
      </c>
      <c r="O3" s="22">
        <f>+N3/K3</f>
        <v>1</v>
      </c>
      <c r="P3" s="112">
        <f>+AVERAGE(O3:O5)</f>
        <v>1</v>
      </c>
      <c r="Q3" s="112" t="s">
        <v>1078</v>
      </c>
      <c r="R3" s="113" t="s">
        <v>52</v>
      </c>
      <c r="S3" s="19" t="s">
        <v>87</v>
      </c>
      <c r="T3" s="19" t="s">
        <v>88</v>
      </c>
      <c r="U3" s="23" t="s">
        <v>2497</v>
      </c>
    </row>
    <row r="4" spans="1:21" s="1" customFormat="1" ht="407.25" customHeight="1" x14ac:dyDescent="0.2">
      <c r="A4" s="17">
        <v>2016</v>
      </c>
      <c r="B4" s="18" t="s">
        <v>68</v>
      </c>
      <c r="C4" s="17">
        <v>30</v>
      </c>
      <c r="D4" s="19" t="s">
        <v>82</v>
      </c>
      <c r="E4" s="19" t="s">
        <v>83</v>
      </c>
      <c r="F4" s="20" t="s">
        <v>57</v>
      </c>
      <c r="G4" s="18" t="s">
        <v>90</v>
      </c>
      <c r="H4" s="18" t="s">
        <v>91</v>
      </c>
      <c r="I4" s="18" t="s">
        <v>74</v>
      </c>
      <c r="J4" s="18" t="s">
        <v>92</v>
      </c>
      <c r="K4" s="18">
        <v>5</v>
      </c>
      <c r="L4" s="21">
        <v>44409</v>
      </c>
      <c r="M4" s="21">
        <v>44834</v>
      </c>
      <c r="N4" s="17">
        <v>5</v>
      </c>
      <c r="O4" s="22">
        <f>+N4/K4</f>
        <v>1</v>
      </c>
      <c r="P4" s="112"/>
      <c r="Q4" s="112"/>
      <c r="R4" s="113"/>
      <c r="S4" s="19" t="s">
        <v>93</v>
      </c>
      <c r="T4" s="19" t="s">
        <v>2443</v>
      </c>
      <c r="U4" s="23" t="s">
        <v>2497</v>
      </c>
    </row>
    <row r="5" spans="1:21" s="1" customFormat="1" ht="407.25" customHeight="1" x14ac:dyDescent="0.2">
      <c r="A5" s="17">
        <v>2016</v>
      </c>
      <c r="B5" s="18" t="s">
        <v>68</v>
      </c>
      <c r="C5" s="17">
        <v>30</v>
      </c>
      <c r="D5" s="19" t="s">
        <v>82</v>
      </c>
      <c r="E5" s="19" t="s">
        <v>83</v>
      </c>
      <c r="F5" s="20" t="s">
        <v>63</v>
      </c>
      <c r="G5" s="18" t="s">
        <v>94</v>
      </c>
      <c r="H5" s="18" t="s">
        <v>95</v>
      </c>
      <c r="I5" s="18" t="s">
        <v>74</v>
      </c>
      <c r="J5" s="18" t="s">
        <v>96</v>
      </c>
      <c r="K5" s="18">
        <v>5</v>
      </c>
      <c r="L5" s="21">
        <v>44409</v>
      </c>
      <c r="M5" s="21">
        <v>44926</v>
      </c>
      <c r="N5" s="17">
        <v>5</v>
      </c>
      <c r="O5" s="22">
        <f>+N5/K5</f>
        <v>1</v>
      </c>
      <c r="P5" s="112"/>
      <c r="Q5" s="112"/>
      <c r="R5" s="113"/>
      <c r="S5" s="19" t="s">
        <v>97</v>
      </c>
      <c r="T5" s="19" t="s">
        <v>2444</v>
      </c>
      <c r="U5" s="23" t="s">
        <v>2497</v>
      </c>
    </row>
    <row r="6" spans="1:21" s="75" customFormat="1" ht="258.75" customHeight="1" x14ac:dyDescent="0.2">
      <c r="A6" s="17">
        <v>2016</v>
      </c>
      <c r="B6" s="18" t="s">
        <v>98</v>
      </c>
      <c r="C6" s="17">
        <v>1</v>
      </c>
      <c r="D6" s="19" t="s">
        <v>99</v>
      </c>
      <c r="E6" s="19" t="s">
        <v>100</v>
      </c>
      <c r="F6" s="20" t="s">
        <v>101</v>
      </c>
      <c r="G6" s="19" t="s">
        <v>102</v>
      </c>
      <c r="H6" s="19" t="s">
        <v>103</v>
      </c>
      <c r="I6" s="18" t="s">
        <v>104</v>
      </c>
      <c r="J6" s="19" t="s">
        <v>105</v>
      </c>
      <c r="K6" s="18" t="s">
        <v>106</v>
      </c>
      <c r="L6" s="21">
        <v>44378</v>
      </c>
      <c r="M6" s="21">
        <v>44592</v>
      </c>
      <c r="N6" s="17">
        <v>13</v>
      </c>
      <c r="O6" s="22">
        <v>1</v>
      </c>
      <c r="P6" s="114">
        <f>+AVERAGE(O6:O7)</f>
        <v>1</v>
      </c>
      <c r="Q6" s="114" t="s">
        <v>1078</v>
      </c>
      <c r="R6" s="115" t="s">
        <v>52</v>
      </c>
      <c r="S6" s="19" t="s">
        <v>107</v>
      </c>
      <c r="T6" s="148" t="s">
        <v>2469</v>
      </c>
      <c r="U6" s="23" t="s">
        <v>2497</v>
      </c>
    </row>
    <row r="7" spans="1:21" s="75" customFormat="1" ht="200.45" customHeight="1" x14ac:dyDescent="0.2">
      <c r="A7" s="17">
        <v>2016</v>
      </c>
      <c r="B7" s="18" t="s">
        <v>98</v>
      </c>
      <c r="C7" s="17">
        <v>1</v>
      </c>
      <c r="D7" s="19" t="s">
        <v>99</v>
      </c>
      <c r="E7" s="19" t="s">
        <v>100</v>
      </c>
      <c r="F7" s="20" t="s">
        <v>108</v>
      </c>
      <c r="G7" s="19" t="s">
        <v>109</v>
      </c>
      <c r="H7" s="19" t="s">
        <v>110</v>
      </c>
      <c r="I7" s="18" t="s">
        <v>104</v>
      </c>
      <c r="J7" s="19" t="s">
        <v>111</v>
      </c>
      <c r="K7" s="18">
        <v>6</v>
      </c>
      <c r="L7" s="21">
        <v>44197</v>
      </c>
      <c r="M7" s="21">
        <v>44592</v>
      </c>
      <c r="N7" s="17">
        <v>6</v>
      </c>
      <c r="O7" s="22">
        <v>1</v>
      </c>
      <c r="P7" s="114"/>
      <c r="Q7" s="114"/>
      <c r="R7" s="115"/>
      <c r="S7" s="19" t="s">
        <v>112</v>
      </c>
      <c r="T7" s="148"/>
      <c r="U7" s="23" t="s">
        <v>2497</v>
      </c>
    </row>
    <row r="8" spans="1:21" s="75" customFormat="1" ht="327" customHeight="1" x14ac:dyDescent="0.2">
      <c r="A8" s="17">
        <v>2018</v>
      </c>
      <c r="B8" s="18" t="s">
        <v>180</v>
      </c>
      <c r="C8" s="27">
        <v>29</v>
      </c>
      <c r="D8" s="28" t="s">
        <v>193</v>
      </c>
      <c r="E8" s="28" t="s">
        <v>194</v>
      </c>
      <c r="F8" s="20" t="s">
        <v>101</v>
      </c>
      <c r="G8" s="28" t="s">
        <v>195</v>
      </c>
      <c r="H8" s="28" t="s">
        <v>196</v>
      </c>
      <c r="I8" s="18" t="s">
        <v>74</v>
      </c>
      <c r="J8" s="26" t="s">
        <v>197</v>
      </c>
      <c r="K8" s="27">
        <v>36</v>
      </c>
      <c r="L8" s="21">
        <v>43770</v>
      </c>
      <c r="M8" s="21">
        <v>44530</v>
      </c>
      <c r="N8" s="17">
        <v>36</v>
      </c>
      <c r="O8" s="22">
        <f t="shared" ref="O8:O15" si="0">+N8/K8</f>
        <v>1</v>
      </c>
      <c r="P8" s="114">
        <f>+AVERAGE(O8:O9)</f>
        <v>1</v>
      </c>
      <c r="Q8" s="114" t="s">
        <v>1078</v>
      </c>
      <c r="R8" s="115" t="s">
        <v>198</v>
      </c>
      <c r="S8" s="19" t="s">
        <v>199</v>
      </c>
      <c r="T8" s="19" t="s">
        <v>200</v>
      </c>
      <c r="U8" s="23" t="s">
        <v>2497</v>
      </c>
    </row>
    <row r="9" spans="1:21" s="75" customFormat="1" ht="237" customHeight="1" x14ac:dyDescent="0.2">
      <c r="A9" s="17">
        <v>2018</v>
      </c>
      <c r="B9" s="18" t="s">
        <v>180</v>
      </c>
      <c r="C9" s="27">
        <v>29</v>
      </c>
      <c r="D9" s="28" t="s">
        <v>193</v>
      </c>
      <c r="E9" s="28" t="s">
        <v>194</v>
      </c>
      <c r="F9" s="20" t="s">
        <v>108</v>
      </c>
      <c r="G9" s="28" t="s">
        <v>195</v>
      </c>
      <c r="H9" s="28" t="s">
        <v>201</v>
      </c>
      <c r="I9" s="18" t="s">
        <v>74</v>
      </c>
      <c r="J9" s="26" t="s">
        <v>202</v>
      </c>
      <c r="K9" s="27">
        <v>7</v>
      </c>
      <c r="L9" s="21">
        <v>43831</v>
      </c>
      <c r="M9" s="21">
        <v>44196</v>
      </c>
      <c r="N9" s="17">
        <v>7</v>
      </c>
      <c r="O9" s="22">
        <f t="shared" si="0"/>
        <v>1</v>
      </c>
      <c r="P9" s="114"/>
      <c r="Q9" s="114"/>
      <c r="R9" s="115"/>
      <c r="S9" s="19" t="s">
        <v>203</v>
      </c>
      <c r="T9" s="19" t="s">
        <v>2446</v>
      </c>
      <c r="U9" s="23" t="s">
        <v>2497</v>
      </c>
    </row>
    <row r="10" spans="1:21" s="1" customFormat="1" ht="175.5" customHeight="1" x14ac:dyDescent="0.2">
      <c r="A10" s="17" t="s">
        <v>10</v>
      </c>
      <c r="B10" s="18" t="s">
        <v>316</v>
      </c>
      <c r="C10" s="27" t="s">
        <v>317</v>
      </c>
      <c r="D10" s="28" t="s">
        <v>318</v>
      </c>
      <c r="E10" s="28" t="s">
        <v>319</v>
      </c>
      <c r="F10" s="20" t="s">
        <v>101</v>
      </c>
      <c r="G10" s="28" t="s">
        <v>320</v>
      </c>
      <c r="H10" s="28" t="s">
        <v>321</v>
      </c>
      <c r="I10" s="18" t="s">
        <v>322</v>
      </c>
      <c r="J10" s="18" t="s">
        <v>323</v>
      </c>
      <c r="K10" s="26">
        <v>28</v>
      </c>
      <c r="L10" s="21">
        <v>43723</v>
      </c>
      <c r="M10" s="21">
        <v>44043</v>
      </c>
      <c r="N10" s="17">
        <v>28</v>
      </c>
      <c r="O10" s="22">
        <f t="shared" si="0"/>
        <v>1</v>
      </c>
      <c r="P10" s="114">
        <f>AVERAGE(O10:O11)</f>
        <v>1</v>
      </c>
      <c r="Q10" s="114" t="s">
        <v>1078</v>
      </c>
      <c r="R10" s="115" t="s">
        <v>52</v>
      </c>
      <c r="S10" s="19" t="s">
        <v>2428</v>
      </c>
      <c r="T10" s="148" t="s">
        <v>2429</v>
      </c>
      <c r="U10" s="23" t="s">
        <v>2497</v>
      </c>
    </row>
    <row r="11" spans="1:21" s="1" customFormat="1" ht="175.5" customHeight="1" x14ac:dyDescent="0.2">
      <c r="A11" s="17" t="s">
        <v>10</v>
      </c>
      <c r="B11" s="18" t="s">
        <v>316</v>
      </c>
      <c r="C11" s="27" t="s">
        <v>317</v>
      </c>
      <c r="D11" s="28" t="s">
        <v>318</v>
      </c>
      <c r="E11" s="28" t="s">
        <v>319</v>
      </c>
      <c r="F11" s="20" t="s">
        <v>108</v>
      </c>
      <c r="G11" s="28" t="s">
        <v>324</v>
      </c>
      <c r="H11" s="28" t="s">
        <v>325</v>
      </c>
      <c r="I11" s="18" t="s">
        <v>322</v>
      </c>
      <c r="J11" s="18" t="s">
        <v>323</v>
      </c>
      <c r="K11" s="26">
        <v>5</v>
      </c>
      <c r="L11" s="21">
        <v>43723</v>
      </c>
      <c r="M11" s="21">
        <v>44043</v>
      </c>
      <c r="N11" s="17">
        <v>5</v>
      </c>
      <c r="O11" s="22">
        <f t="shared" si="0"/>
        <v>1</v>
      </c>
      <c r="P11" s="114"/>
      <c r="Q11" s="114"/>
      <c r="R11" s="115"/>
      <c r="S11" s="19" t="s">
        <v>326</v>
      </c>
      <c r="T11" s="148"/>
      <c r="U11" s="23" t="s">
        <v>2497</v>
      </c>
    </row>
    <row r="12" spans="1:21" s="75" customFormat="1" ht="202.5" customHeight="1" x14ac:dyDescent="0.2">
      <c r="A12" s="17" t="s">
        <v>10</v>
      </c>
      <c r="B12" s="18" t="s">
        <v>316</v>
      </c>
      <c r="C12" s="27" t="s">
        <v>327</v>
      </c>
      <c r="D12" s="28" t="s">
        <v>328</v>
      </c>
      <c r="E12" s="28" t="s">
        <v>329</v>
      </c>
      <c r="F12" s="20" t="s">
        <v>46</v>
      </c>
      <c r="G12" s="28" t="s">
        <v>330</v>
      </c>
      <c r="H12" s="28" t="s">
        <v>331</v>
      </c>
      <c r="I12" s="18" t="s">
        <v>74</v>
      </c>
      <c r="J12" s="18" t="s">
        <v>332</v>
      </c>
      <c r="K12" s="26">
        <v>1</v>
      </c>
      <c r="L12" s="21">
        <v>43723</v>
      </c>
      <c r="M12" s="21">
        <v>44408</v>
      </c>
      <c r="N12" s="17">
        <v>1</v>
      </c>
      <c r="O12" s="22">
        <f t="shared" si="0"/>
        <v>1</v>
      </c>
      <c r="P12" s="114">
        <f>AVERAGE(O12:O14)</f>
        <v>1</v>
      </c>
      <c r="Q12" s="114" t="s">
        <v>1078</v>
      </c>
      <c r="R12" s="115" t="s">
        <v>52</v>
      </c>
      <c r="S12" s="28" t="s">
        <v>333</v>
      </c>
      <c r="T12" s="28" t="s">
        <v>2447</v>
      </c>
      <c r="U12" s="23" t="s">
        <v>2497</v>
      </c>
    </row>
    <row r="13" spans="1:21" s="75" customFormat="1" ht="117" customHeight="1" x14ac:dyDescent="0.2">
      <c r="A13" s="17" t="s">
        <v>10</v>
      </c>
      <c r="B13" s="18" t="s">
        <v>316</v>
      </c>
      <c r="C13" s="27" t="s">
        <v>327</v>
      </c>
      <c r="D13" s="28" t="s">
        <v>328</v>
      </c>
      <c r="E13" s="28" t="s">
        <v>329</v>
      </c>
      <c r="F13" s="20" t="s">
        <v>57</v>
      </c>
      <c r="G13" s="28" t="s">
        <v>334</v>
      </c>
      <c r="H13" s="28" t="s">
        <v>335</v>
      </c>
      <c r="I13" s="18" t="s">
        <v>74</v>
      </c>
      <c r="J13" s="18" t="s">
        <v>336</v>
      </c>
      <c r="K13" s="26">
        <v>1</v>
      </c>
      <c r="L13" s="21">
        <v>44197</v>
      </c>
      <c r="M13" s="21">
        <v>44561</v>
      </c>
      <c r="N13" s="17">
        <v>1</v>
      </c>
      <c r="O13" s="22">
        <f t="shared" si="0"/>
        <v>1</v>
      </c>
      <c r="P13" s="114"/>
      <c r="Q13" s="114"/>
      <c r="R13" s="115"/>
      <c r="S13" s="19" t="s">
        <v>337</v>
      </c>
      <c r="T13" s="19" t="s">
        <v>2448</v>
      </c>
      <c r="U13" s="23" t="s">
        <v>2497</v>
      </c>
    </row>
    <row r="14" spans="1:21" s="1" customFormat="1" ht="248.25" customHeight="1" x14ac:dyDescent="0.2">
      <c r="A14" s="17" t="s">
        <v>10</v>
      </c>
      <c r="B14" s="18" t="s">
        <v>316</v>
      </c>
      <c r="C14" s="27" t="s">
        <v>327</v>
      </c>
      <c r="D14" s="28" t="s">
        <v>328</v>
      </c>
      <c r="E14" s="28" t="s">
        <v>338</v>
      </c>
      <c r="F14" s="20" t="s">
        <v>63</v>
      </c>
      <c r="G14" s="28" t="s">
        <v>339</v>
      </c>
      <c r="H14" s="28" t="s">
        <v>340</v>
      </c>
      <c r="I14" s="18" t="s">
        <v>74</v>
      </c>
      <c r="J14" s="18" t="s">
        <v>341</v>
      </c>
      <c r="K14" s="26">
        <v>1</v>
      </c>
      <c r="L14" s="21">
        <v>43709</v>
      </c>
      <c r="M14" s="21">
        <v>43830</v>
      </c>
      <c r="N14" s="17">
        <v>1</v>
      </c>
      <c r="O14" s="22">
        <f t="shared" si="0"/>
        <v>1</v>
      </c>
      <c r="P14" s="114"/>
      <c r="Q14" s="114"/>
      <c r="R14" s="115"/>
      <c r="S14" s="28" t="s">
        <v>342</v>
      </c>
      <c r="T14" s="28" t="s">
        <v>2449</v>
      </c>
      <c r="U14" s="23" t="s">
        <v>2497</v>
      </c>
    </row>
    <row r="15" spans="1:21" s="75" customFormat="1" ht="166.5" customHeight="1" x14ac:dyDescent="0.2">
      <c r="A15" s="18" t="s">
        <v>19</v>
      </c>
      <c r="B15" s="18" t="s">
        <v>644</v>
      </c>
      <c r="C15" s="27">
        <v>1</v>
      </c>
      <c r="D15" s="28" t="s">
        <v>645</v>
      </c>
      <c r="E15" s="28" t="s">
        <v>646</v>
      </c>
      <c r="F15" s="20" t="s">
        <v>101</v>
      </c>
      <c r="G15" s="54" t="s">
        <v>647</v>
      </c>
      <c r="H15" s="54" t="s">
        <v>648</v>
      </c>
      <c r="I15" s="18" t="s">
        <v>74</v>
      </c>
      <c r="J15" s="55" t="s">
        <v>649</v>
      </c>
      <c r="K15" s="17">
        <v>1</v>
      </c>
      <c r="L15" s="21">
        <v>44593</v>
      </c>
      <c r="M15" s="21">
        <v>44620</v>
      </c>
      <c r="N15" s="17">
        <v>1</v>
      </c>
      <c r="O15" s="22">
        <f t="shared" si="0"/>
        <v>1</v>
      </c>
      <c r="P15" s="112">
        <f>+AVERAGE(O15:O16)</f>
        <v>1</v>
      </c>
      <c r="Q15" s="112" t="s">
        <v>1078</v>
      </c>
      <c r="R15" s="128" t="s">
        <v>210</v>
      </c>
      <c r="S15" s="19" t="s">
        <v>650</v>
      </c>
      <c r="T15" s="19" t="s">
        <v>651</v>
      </c>
      <c r="U15" s="23" t="s">
        <v>2497</v>
      </c>
    </row>
    <row r="16" spans="1:21" s="75" customFormat="1" ht="196.5" customHeight="1" x14ac:dyDescent="0.2">
      <c r="A16" s="18" t="s">
        <v>19</v>
      </c>
      <c r="B16" s="18" t="s">
        <v>644</v>
      </c>
      <c r="C16" s="27">
        <v>1</v>
      </c>
      <c r="D16" s="28" t="s">
        <v>645</v>
      </c>
      <c r="E16" s="28" t="s">
        <v>646</v>
      </c>
      <c r="F16" s="20" t="s">
        <v>108</v>
      </c>
      <c r="G16" s="54" t="s">
        <v>652</v>
      </c>
      <c r="H16" s="54" t="s">
        <v>653</v>
      </c>
      <c r="I16" s="18" t="s">
        <v>74</v>
      </c>
      <c r="J16" s="55" t="s">
        <v>654</v>
      </c>
      <c r="K16" s="17">
        <v>9</v>
      </c>
      <c r="L16" s="21">
        <v>44621</v>
      </c>
      <c r="M16" s="21">
        <v>44895</v>
      </c>
      <c r="N16" s="17">
        <v>9</v>
      </c>
      <c r="O16" s="22">
        <f>+N16/K16</f>
        <v>1</v>
      </c>
      <c r="P16" s="112"/>
      <c r="Q16" s="112"/>
      <c r="R16" s="128"/>
      <c r="S16" s="19" t="s">
        <v>2454</v>
      </c>
      <c r="T16" s="19" t="s">
        <v>2455</v>
      </c>
      <c r="U16" s="23" t="s">
        <v>2497</v>
      </c>
    </row>
    <row r="17" spans="1:21" s="75" customFormat="1" ht="372" customHeight="1" x14ac:dyDescent="0.2">
      <c r="A17" s="18">
        <v>2021</v>
      </c>
      <c r="B17" s="18" t="s">
        <v>823</v>
      </c>
      <c r="C17" s="27">
        <v>11</v>
      </c>
      <c r="D17" s="28" t="s">
        <v>860</v>
      </c>
      <c r="E17" s="28" t="s">
        <v>861</v>
      </c>
      <c r="F17" s="20" t="s">
        <v>382</v>
      </c>
      <c r="G17" s="54" t="s">
        <v>862</v>
      </c>
      <c r="H17" s="54" t="s">
        <v>863</v>
      </c>
      <c r="I17" s="18" t="s">
        <v>864</v>
      </c>
      <c r="J17" s="55" t="s">
        <v>865</v>
      </c>
      <c r="K17" s="17">
        <v>1</v>
      </c>
      <c r="L17" s="21">
        <v>44835</v>
      </c>
      <c r="M17" s="21">
        <v>45138</v>
      </c>
      <c r="N17" s="17">
        <v>1</v>
      </c>
      <c r="O17" s="68">
        <f t="shared" ref="O17:O22" si="1">+N17/K17</f>
        <v>1</v>
      </c>
      <c r="P17" s="68">
        <f>+AVERAGE(O17:O17)</f>
        <v>1</v>
      </c>
      <c r="Q17" s="27" t="s">
        <v>1078</v>
      </c>
      <c r="R17" s="28" t="s">
        <v>52</v>
      </c>
      <c r="S17" s="28" t="s">
        <v>866</v>
      </c>
      <c r="T17" s="28" t="s">
        <v>2419</v>
      </c>
      <c r="U17" s="23" t="s">
        <v>2497</v>
      </c>
    </row>
    <row r="18" spans="1:21" s="75" customFormat="1" ht="409.5" customHeight="1" x14ac:dyDescent="0.2">
      <c r="A18" s="18">
        <v>2021</v>
      </c>
      <c r="B18" s="18" t="s">
        <v>823</v>
      </c>
      <c r="C18" s="27">
        <v>13</v>
      </c>
      <c r="D18" s="28" t="s">
        <v>867</v>
      </c>
      <c r="E18" s="28" t="s">
        <v>868</v>
      </c>
      <c r="F18" s="20" t="s">
        <v>101</v>
      </c>
      <c r="G18" s="54" t="s">
        <v>869</v>
      </c>
      <c r="H18" s="54" t="s">
        <v>870</v>
      </c>
      <c r="I18" s="26" t="s">
        <v>864</v>
      </c>
      <c r="J18" s="55" t="s">
        <v>871</v>
      </c>
      <c r="K18" s="17">
        <v>1</v>
      </c>
      <c r="L18" s="21">
        <v>44743</v>
      </c>
      <c r="M18" s="21">
        <v>44804</v>
      </c>
      <c r="N18" s="17">
        <v>1</v>
      </c>
      <c r="O18" s="22">
        <f t="shared" si="1"/>
        <v>1</v>
      </c>
      <c r="P18" s="147">
        <f>+AVERAGE(O18:O19)</f>
        <v>1</v>
      </c>
      <c r="Q18" s="147" t="s">
        <v>1078</v>
      </c>
      <c r="R18" s="147" t="s">
        <v>52</v>
      </c>
      <c r="S18" s="19" t="s">
        <v>872</v>
      </c>
      <c r="T18" s="19" t="s">
        <v>2422</v>
      </c>
      <c r="U18" s="23" t="s">
        <v>2497</v>
      </c>
    </row>
    <row r="19" spans="1:21" s="75" customFormat="1" ht="215.25" customHeight="1" x14ac:dyDescent="0.2">
      <c r="A19" s="18">
        <v>2021</v>
      </c>
      <c r="B19" s="18" t="s">
        <v>823</v>
      </c>
      <c r="C19" s="27">
        <v>13</v>
      </c>
      <c r="D19" s="28" t="s">
        <v>867</v>
      </c>
      <c r="E19" s="28" t="s">
        <v>873</v>
      </c>
      <c r="F19" s="20" t="s">
        <v>108</v>
      </c>
      <c r="G19" s="54" t="s">
        <v>874</v>
      </c>
      <c r="H19" s="54" t="s">
        <v>2421</v>
      </c>
      <c r="I19" s="26" t="s">
        <v>864</v>
      </c>
      <c r="J19" s="55" t="s">
        <v>875</v>
      </c>
      <c r="K19" s="17">
        <v>7</v>
      </c>
      <c r="L19" s="21">
        <v>44835</v>
      </c>
      <c r="M19" s="21">
        <v>45138</v>
      </c>
      <c r="N19" s="17">
        <v>7</v>
      </c>
      <c r="O19" s="22">
        <f t="shared" si="1"/>
        <v>1</v>
      </c>
      <c r="P19" s="147"/>
      <c r="Q19" s="147"/>
      <c r="R19" s="147"/>
      <c r="S19" s="19" t="s">
        <v>2420</v>
      </c>
      <c r="T19" s="19" t="s">
        <v>2423</v>
      </c>
      <c r="U19" s="23" t="s">
        <v>2497</v>
      </c>
    </row>
    <row r="20" spans="1:21" s="1" customFormat="1" ht="393.75" customHeight="1" x14ac:dyDescent="0.2">
      <c r="A20" s="18">
        <v>2022</v>
      </c>
      <c r="B20" s="18" t="s">
        <v>876</v>
      </c>
      <c r="C20" s="17">
        <v>18</v>
      </c>
      <c r="D20" s="23" t="s">
        <v>893</v>
      </c>
      <c r="E20" s="19" t="s">
        <v>894</v>
      </c>
      <c r="F20" s="20">
        <v>1</v>
      </c>
      <c r="G20" s="19" t="s">
        <v>895</v>
      </c>
      <c r="H20" s="19" t="s">
        <v>896</v>
      </c>
      <c r="I20" s="18" t="s">
        <v>1566</v>
      </c>
      <c r="J20" s="19" t="s">
        <v>897</v>
      </c>
      <c r="K20" s="17">
        <v>1</v>
      </c>
      <c r="L20" s="31">
        <v>45030</v>
      </c>
      <c r="M20" s="31">
        <v>45107</v>
      </c>
      <c r="N20" s="17">
        <v>1</v>
      </c>
      <c r="O20" s="22">
        <f t="shared" si="1"/>
        <v>1</v>
      </c>
      <c r="P20" s="22">
        <v>1</v>
      </c>
      <c r="Q20" s="22" t="s">
        <v>1078</v>
      </c>
      <c r="R20" s="18" t="s">
        <v>52</v>
      </c>
      <c r="S20" s="19" t="s">
        <v>892</v>
      </c>
      <c r="T20" s="19" t="s">
        <v>2418</v>
      </c>
      <c r="U20" s="23" t="s">
        <v>2497</v>
      </c>
    </row>
    <row r="21" spans="1:21" s="1" customFormat="1" ht="409.5" x14ac:dyDescent="0.2">
      <c r="A21" s="18">
        <v>2022</v>
      </c>
      <c r="B21" s="18" t="s">
        <v>876</v>
      </c>
      <c r="C21" s="17">
        <v>19</v>
      </c>
      <c r="D21" s="23" t="s">
        <v>898</v>
      </c>
      <c r="E21" s="19" t="s">
        <v>899</v>
      </c>
      <c r="F21" s="20">
        <v>1</v>
      </c>
      <c r="G21" s="19" t="s">
        <v>900</v>
      </c>
      <c r="H21" s="19" t="s">
        <v>901</v>
      </c>
      <c r="I21" s="18" t="s">
        <v>1566</v>
      </c>
      <c r="J21" s="19" t="s">
        <v>902</v>
      </c>
      <c r="K21" s="17">
        <v>1</v>
      </c>
      <c r="L21" s="31">
        <v>45030</v>
      </c>
      <c r="M21" s="31">
        <v>45107</v>
      </c>
      <c r="N21" s="17">
        <v>1</v>
      </c>
      <c r="O21" s="22">
        <f t="shared" si="1"/>
        <v>1</v>
      </c>
      <c r="P21" s="22">
        <v>1</v>
      </c>
      <c r="Q21" s="22" t="s">
        <v>1078</v>
      </c>
      <c r="R21" s="18" t="s">
        <v>52</v>
      </c>
      <c r="S21" s="19" t="s">
        <v>892</v>
      </c>
      <c r="T21" s="19" t="s">
        <v>2418</v>
      </c>
      <c r="U21" s="23" t="s">
        <v>2497</v>
      </c>
    </row>
    <row r="22" spans="1:21" s="1" customFormat="1" ht="409.5" x14ac:dyDescent="0.2">
      <c r="A22" s="18">
        <v>2022</v>
      </c>
      <c r="B22" s="18" t="s">
        <v>876</v>
      </c>
      <c r="C22" s="26">
        <v>24</v>
      </c>
      <c r="D22" s="19" t="s">
        <v>915</v>
      </c>
      <c r="E22" s="19" t="s">
        <v>916</v>
      </c>
      <c r="F22" s="20">
        <v>1</v>
      </c>
      <c r="G22" s="19" t="s">
        <v>917</v>
      </c>
      <c r="H22" s="19" t="s">
        <v>918</v>
      </c>
      <c r="I22" s="18" t="s">
        <v>49</v>
      </c>
      <c r="J22" s="19" t="s">
        <v>919</v>
      </c>
      <c r="K22" s="18">
        <v>1</v>
      </c>
      <c r="L22" s="79">
        <v>45030</v>
      </c>
      <c r="M22" s="79">
        <v>45168</v>
      </c>
      <c r="N22" s="17">
        <v>1</v>
      </c>
      <c r="O22" s="22">
        <f t="shared" si="1"/>
        <v>1</v>
      </c>
      <c r="P22" s="22">
        <f>+O22</f>
        <v>1</v>
      </c>
      <c r="Q22" s="22" t="s">
        <v>1078</v>
      </c>
      <c r="R22" s="18" t="s">
        <v>210</v>
      </c>
      <c r="S22" s="19" t="s">
        <v>2476</v>
      </c>
      <c r="T22" s="19" t="s">
        <v>2477</v>
      </c>
      <c r="U22" s="23" t="s">
        <v>2497</v>
      </c>
    </row>
    <row r="23" spans="1:21" ht="177" customHeight="1" x14ac:dyDescent="0.25">
      <c r="A23" s="18" t="s">
        <v>936</v>
      </c>
      <c r="B23" s="18" t="s">
        <v>937</v>
      </c>
      <c r="C23" s="26">
        <v>5</v>
      </c>
      <c r="D23" s="19" t="s">
        <v>954</v>
      </c>
      <c r="E23" s="19" t="s">
        <v>955</v>
      </c>
      <c r="F23" s="20" t="s">
        <v>382</v>
      </c>
      <c r="G23" s="19" t="s">
        <v>956</v>
      </c>
      <c r="H23" s="19" t="s">
        <v>957</v>
      </c>
      <c r="I23" s="26" t="s">
        <v>74</v>
      </c>
      <c r="J23" s="19" t="s">
        <v>958</v>
      </c>
      <c r="K23" s="18">
        <v>1</v>
      </c>
      <c r="L23" s="79">
        <v>45214</v>
      </c>
      <c r="M23" s="79">
        <v>45260</v>
      </c>
      <c r="N23" s="17">
        <v>1</v>
      </c>
      <c r="O23" s="22">
        <f>+N23/K23</f>
        <v>1</v>
      </c>
      <c r="P23" s="22">
        <f>+O23</f>
        <v>1</v>
      </c>
      <c r="Q23" s="22" t="s">
        <v>1078</v>
      </c>
      <c r="R23" s="18" t="s">
        <v>52</v>
      </c>
      <c r="S23" s="19" t="s">
        <v>2438</v>
      </c>
      <c r="T23" s="19" t="s">
        <v>2439</v>
      </c>
      <c r="U23" s="23" t="s">
        <v>2497</v>
      </c>
    </row>
    <row r="24" spans="1:21" ht="169.5" customHeight="1" x14ac:dyDescent="0.25">
      <c r="A24" s="18" t="s">
        <v>936</v>
      </c>
      <c r="B24" s="18" t="s">
        <v>937</v>
      </c>
      <c r="C24" s="26">
        <v>8</v>
      </c>
      <c r="D24" s="19" t="s">
        <v>965</v>
      </c>
      <c r="E24" s="19" t="s">
        <v>966</v>
      </c>
      <c r="F24" s="20" t="s">
        <v>382</v>
      </c>
      <c r="G24" s="19" t="s">
        <v>967</v>
      </c>
      <c r="H24" s="19" t="s">
        <v>968</v>
      </c>
      <c r="I24" s="26" t="s">
        <v>74</v>
      </c>
      <c r="J24" s="19" t="s">
        <v>969</v>
      </c>
      <c r="K24" s="18">
        <v>1</v>
      </c>
      <c r="L24" s="79">
        <v>45214</v>
      </c>
      <c r="M24" s="79">
        <v>45291</v>
      </c>
      <c r="N24" s="17">
        <v>1</v>
      </c>
      <c r="O24" s="22">
        <f>+N24/K24</f>
        <v>1</v>
      </c>
      <c r="P24" s="22">
        <f>+O24</f>
        <v>1</v>
      </c>
      <c r="Q24" s="22" t="s">
        <v>1078</v>
      </c>
      <c r="R24" s="18" t="s">
        <v>52</v>
      </c>
      <c r="S24" s="19" t="s">
        <v>2432</v>
      </c>
      <c r="T24" s="19" t="s">
        <v>2433</v>
      </c>
      <c r="U24" s="23" t="s">
        <v>2497</v>
      </c>
    </row>
    <row r="25" spans="1:21" ht="156" customHeight="1" x14ac:dyDescent="0.25">
      <c r="A25" s="18" t="s">
        <v>936</v>
      </c>
      <c r="B25" s="18" t="s">
        <v>937</v>
      </c>
      <c r="C25" s="26">
        <v>13</v>
      </c>
      <c r="D25" s="19" t="s">
        <v>982</v>
      </c>
      <c r="E25" s="19" t="s">
        <v>2436</v>
      </c>
      <c r="F25" s="20" t="s">
        <v>382</v>
      </c>
      <c r="G25" s="19" t="s">
        <v>983</v>
      </c>
      <c r="H25" s="19" t="s">
        <v>984</v>
      </c>
      <c r="I25" s="26" t="s">
        <v>74</v>
      </c>
      <c r="J25" s="19" t="s">
        <v>985</v>
      </c>
      <c r="K25" s="18">
        <v>1</v>
      </c>
      <c r="L25" s="79">
        <v>45214</v>
      </c>
      <c r="M25" s="79">
        <v>45291</v>
      </c>
      <c r="N25" s="17">
        <v>1</v>
      </c>
      <c r="O25" s="22">
        <f>+N25/K25</f>
        <v>1</v>
      </c>
      <c r="P25" s="22">
        <f>+O25</f>
        <v>1</v>
      </c>
      <c r="Q25" s="22" t="s">
        <v>1078</v>
      </c>
      <c r="R25" s="18" t="s">
        <v>52</v>
      </c>
      <c r="S25" s="19" t="s">
        <v>2435</v>
      </c>
      <c r="T25" s="19" t="s">
        <v>2437</v>
      </c>
      <c r="U25" s="23" t="s">
        <v>2497</v>
      </c>
    </row>
    <row r="26" spans="1:21" s="75" customFormat="1" ht="372" customHeight="1" x14ac:dyDescent="0.2">
      <c r="A26" s="18">
        <v>2022</v>
      </c>
      <c r="B26" s="18" t="s">
        <v>1000</v>
      </c>
      <c r="C26" s="27">
        <v>21</v>
      </c>
      <c r="D26" s="28" t="s">
        <v>1067</v>
      </c>
      <c r="E26" s="28" t="s">
        <v>1068</v>
      </c>
      <c r="F26" s="20" t="s">
        <v>382</v>
      </c>
      <c r="G26" s="54" t="s">
        <v>1069</v>
      </c>
      <c r="H26" s="54" t="s">
        <v>1070</v>
      </c>
      <c r="I26" s="18" t="s">
        <v>864</v>
      </c>
      <c r="J26" s="55" t="s">
        <v>1071</v>
      </c>
      <c r="K26" s="17">
        <v>2</v>
      </c>
      <c r="L26" s="21">
        <v>45261</v>
      </c>
      <c r="M26" s="21">
        <v>45291</v>
      </c>
      <c r="N26" s="17">
        <v>2</v>
      </c>
      <c r="O26" s="22">
        <f>+N26/K26</f>
        <v>1</v>
      </c>
      <c r="P26" s="22">
        <v>1</v>
      </c>
      <c r="Q26" s="27" t="s">
        <v>1078</v>
      </c>
      <c r="R26" s="28" t="s">
        <v>52</v>
      </c>
      <c r="S26" s="28" t="s">
        <v>2426</v>
      </c>
      <c r="T26" s="28" t="s">
        <v>2427</v>
      </c>
      <c r="U26" s="23" t="s">
        <v>2497</v>
      </c>
    </row>
  </sheetData>
  <mergeCells count="24">
    <mergeCell ref="A1:G1"/>
    <mergeCell ref="P3:P5"/>
    <mergeCell ref="Q3:Q5"/>
    <mergeCell ref="R3:R5"/>
    <mergeCell ref="P6:P7"/>
    <mergeCell ref="Q6:Q7"/>
    <mergeCell ref="R6:R7"/>
    <mergeCell ref="T6:T7"/>
    <mergeCell ref="P8:P9"/>
    <mergeCell ref="Q8:Q9"/>
    <mergeCell ref="R8:R9"/>
    <mergeCell ref="P10:P11"/>
    <mergeCell ref="Q10:Q11"/>
    <mergeCell ref="R10:R11"/>
    <mergeCell ref="T10:T11"/>
    <mergeCell ref="P18:P19"/>
    <mergeCell ref="Q18:Q19"/>
    <mergeCell ref="R18:R19"/>
    <mergeCell ref="P12:P14"/>
    <mergeCell ref="Q12:Q14"/>
    <mergeCell ref="R12:R14"/>
    <mergeCell ref="P15:P16"/>
    <mergeCell ref="Q15:Q16"/>
    <mergeCell ref="R15:R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topLeftCell="A25" workbookViewId="0">
      <selection activeCell="E25" sqref="E25"/>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 min="22" max="22" width="36.42578125" customWidth="1"/>
    <col min="23" max="23" width="99" customWidth="1"/>
  </cols>
  <sheetData>
    <row r="1" spans="1:22" ht="32.25" customHeight="1" x14ac:dyDescent="0.25">
      <c r="A1" s="149" t="s">
        <v>1072</v>
      </c>
      <c r="B1" s="149"/>
      <c r="C1" s="149"/>
      <c r="D1" s="149"/>
      <c r="E1" s="149"/>
      <c r="F1" s="149"/>
      <c r="G1" s="149"/>
      <c r="H1" s="45"/>
      <c r="I1" s="1"/>
      <c r="J1" s="1"/>
      <c r="K1" s="1"/>
      <c r="L1" s="1"/>
      <c r="M1" s="1"/>
      <c r="N1" s="1"/>
      <c r="O1" s="1"/>
      <c r="P1" s="1"/>
      <c r="Q1" s="1"/>
      <c r="R1" s="1"/>
      <c r="S1" s="1"/>
      <c r="T1" s="1"/>
    </row>
    <row r="2" spans="1:22" s="73" customFormat="1" ht="33" customHeight="1"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c r="V2" s="76"/>
    </row>
    <row r="3" spans="1:22" ht="144.94999999999999" customHeight="1" x14ac:dyDescent="0.25">
      <c r="A3" s="155">
        <v>2016</v>
      </c>
      <c r="B3" s="135" t="s">
        <v>68</v>
      </c>
      <c r="C3" s="155">
        <v>29</v>
      </c>
      <c r="D3" s="116" t="s">
        <v>1073</v>
      </c>
      <c r="E3" s="116" t="s">
        <v>1074</v>
      </c>
      <c r="F3" s="157">
        <v>1</v>
      </c>
      <c r="G3" s="116" t="s">
        <v>1075</v>
      </c>
      <c r="H3" s="116" t="s">
        <v>1076</v>
      </c>
      <c r="I3" s="135" t="s">
        <v>74</v>
      </c>
      <c r="J3" s="116" t="s">
        <v>1077</v>
      </c>
      <c r="K3" s="135">
        <v>24</v>
      </c>
      <c r="L3" s="153">
        <v>43831</v>
      </c>
      <c r="M3" s="153">
        <v>44561</v>
      </c>
      <c r="N3" s="155">
        <v>24</v>
      </c>
      <c r="O3" s="132">
        <f>+N3/K3</f>
        <v>1</v>
      </c>
      <c r="P3" s="132">
        <f>+O3</f>
        <v>1</v>
      </c>
      <c r="Q3" s="132" t="s">
        <v>1078</v>
      </c>
      <c r="R3" s="163" t="s">
        <v>52</v>
      </c>
      <c r="S3" s="116" t="s">
        <v>1079</v>
      </c>
      <c r="T3" s="116" t="s">
        <v>1080</v>
      </c>
      <c r="U3" s="116" t="s">
        <v>1081</v>
      </c>
    </row>
    <row r="4" spans="1:22" ht="144.94999999999999" customHeight="1" x14ac:dyDescent="0.25">
      <c r="A4" s="156"/>
      <c r="B4" s="137"/>
      <c r="C4" s="156"/>
      <c r="D4" s="117"/>
      <c r="E4" s="117"/>
      <c r="F4" s="158"/>
      <c r="G4" s="117"/>
      <c r="H4" s="117"/>
      <c r="I4" s="137"/>
      <c r="J4" s="117"/>
      <c r="K4" s="137"/>
      <c r="L4" s="154"/>
      <c r="M4" s="154"/>
      <c r="N4" s="156"/>
      <c r="O4" s="134"/>
      <c r="P4" s="134"/>
      <c r="Q4" s="134"/>
      <c r="R4" s="164"/>
      <c r="S4" s="117"/>
      <c r="T4" s="117"/>
      <c r="U4" s="117"/>
    </row>
    <row r="5" spans="1:22" s="74" customFormat="1" ht="339.75" customHeight="1" x14ac:dyDescent="0.25">
      <c r="A5" s="155">
        <v>2016</v>
      </c>
      <c r="B5" s="135" t="s">
        <v>68</v>
      </c>
      <c r="C5" s="155">
        <v>37</v>
      </c>
      <c r="D5" s="116" t="s">
        <v>1082</v>
      </c>
      <c r="E5" s="116" t="s">
        <v>1083</v>
      </c>
      <c r="F5" s="135">
        <v>1</v>
      </c>
      <c r="G5" s="116" t="s">
        <v>1075</v>
      </c>
      <c r="H5" s="116" t="s">
        <v>1076</v>
      </c>
      <c r="I5" s="135" t="s">
        <v>74</v>
      </c>
      <c r="J5" s="116" t="s">
        <v>1077</v>
      </c>
      <c r="K5" s="135">
        <v>24</v>
      </c>
      <c r="L5" s="153">
        <v>43831</v>
      </c>
      <c r="M5" s="153">
        <v>44561</v>
      </c>
      <c r="N5" s="155">
        <v>24</v>
      </c>
      <c r="O5" s="132">
        <f>+N5/K5</f>
        <v>1</v>
      </c>
      <c r="P5" s="132">
        <f>+O5</f>
        <v>1</v>
      </c>
      <c r="Q5" s="132" t="s">
        <v>1078</v>
      </c>
      <c r="R5" s="163" t="s">
        <v>52</v>
      </c>
      <c r="S5" s="116" t="s">
        <v>1079</v>
      </c>
      <c r="T5" s="116" t="s">
        <v>1080</v>
      </c>
      <c r="U5" s="116" t="s">
        <v>1081</v>
      </c>
      <c r="V5"/>
    </row>
    <row r="6" spans="1:22" x14ac:dyDescent="0.25">
      <c r="A6" s="156"/>
      <c r="B6" s="137"/>
      <c r="C6" s="156"/>
      <c r="D6" s="117"/>
      <c r="E6" s="117"/>
      <c r="F6" s="137"/>
      <c r="G6" s="117"/>
      <c r="H6" s="117"/>
      <c r="I6" s="137"/>
      <c r="J6" s="117"/>
      <c r="K6" s="137"/>
      <c r="L6" s="154"/>
      <c r="M6" s="154"/>
      <c r="N6" s="156"/>
      <c r="O6" s="134"/>
      <c r="P6" s="134"/>
      <c r="Q6" s="134"/>
      <c r="R6" s="164"/>
      <c r="S6" s="117"/>
      <c r="T6" s="117"/>
      <c r="U6" s="117"/>
    </row>
    <row r="7" spans="1:22" ht="382.5" x14ac:dyDescent="0.25">
      <c r="A7" s="17">
        <v>2017</v>
      </c>
      <c r="B7" s="18" t="s">
        <v>115</v>
      </c>
      <c r="C7" s="17">
        <v>2</v>
      </c>
      <c r="D7" s="19" t="s">
        <v>1084</v>
      </c>
      <c r="E7" s="19" t="s">
        <v>1085</v>
      </c>
      <c r="F7" s="20" t="s">
        <v>382</v>
      </c>
      <c r="G7" s="19" t="s">
        <v>1086</v>
      </c>
      <c r="H7" s="19" t="s">
        <v>1087</v>
      </c>
      <c r="I7" s="18" t="s">
        <v>104</v>
      </c>
      <c r="J7" s="18" t="s">
        <v>65</v>
      </c>
      <c r="K7" s="18">
        <v>4</v>
      </c>
      <c r="L7" s="21">
        <v>44197</v>
      </c>
      <c r="M7" s="21">
        <v>44592</v>
      </c>
      <c r="N7" s="17">
        <v>4</v>
      </c>
      <c r="O7" s="22">
        <f>+N7/K7</f>
        <v>1</v>
      </c>
      <c r="P7" s="25">
        <f>+AVERAGE(O7:O7)</f>
        <v>1</v>
      </c>
      <c r="Q7" s="25" t="s">
        <v>1078</v>
      </c>
      <c r="R7" s="67" t="s">
        <v>52</v>
      </c>
      <c r="S7" s="19" t="s">
        <v>1088</v>
      </c>
      <c r="T7" s="19" t="s">
        <v>1089</v>
      </c>
      <c r="U7" s="23" t="s">
        <v>1081</v>
      </c>
    </row>
    <row r="8" spans="1:22" ht="326.25" x14ac:dyDescent="0.25">
      <c r="A8" s="17">
        <v>2018</v>
      </c>
      <c r="B8" s="18" t="s">
        <v>180</v>
      </c>
      <c r="C8" s="17">
        <v>2</v>
      </c>
      <c r="D8" s="23" t="s">
        <v>1090</v>
      </c>
      <c r="E8" s="23" t="s">
        <v>1091</v>
      </c>
      <c r="F8" s="20">
        <v>1</v>
      </c>
      <c r="G8" s="23" t="s">
        <v>1092</v>
      </c>
      <c r="H8" s="23" t="s">
        <v>1093</v>
      </c>
      <c r="I8" s="18" t="s">
        <v>104</v>
      </c>
      <c r="J8" s="26" t="s">
        <v>1094</v>
      </c>
      <c r="K8" s="27">
        <v>1</v>
      </c>
      <c r="L8" s="21">
        <v>43647</v>
      </c>
      <c r="M8" s="21">
        <v>43677</v>
      </c>
      <c r="N8" s="17">
        <v>1</v>
      </c>
      <c r="O8" s="22">
        <f>+N8/K8</f>
        <v>1</v>
      </c>
      <c r="P8" s="25">
        <f>+O8</f>
        <v>1</v>
      </c>
      <c r="Q8" s="25" t="s">
        <v>1078</v>
      </c>
      <c r="R8" s="67" t="s">
        <v>52</v>
      </c>
      <c r="S8" s="19" t="s">
        <v>1095</v>
      </c>
      <c r="T8" s="19" t="s">
        <v>1096</v>
      </c>
      <c r="U8" s="23" t="s">
        <v>1081</v>
      </c>
    </row>
    <row r="9" spans="1:22" ht="236.25" x14ac:dyDescent="0.25">
      <c r="A9" s="17">
        <v>2018</v>
      </c>
      <c r="B9" s="18" t="s">
        <v>180</v>
      </c>
      <c r="C9" s="17">
        <v>3</v>
      </c>
      <c r="D9" s="23" t="s">
        <v>1097</v>
      </c>
      <c r="E9" s="19" t="s">
        <v>1098</v>
      </c>
      <c r="F9" s="20" t="s">
        <v>382</v>
      </c>
      <c r="G9" s="19" t="s">
        <v>109</v>
      </c>
      <c r="H9" s="19" t="s">
        <v>110</v>
      </c>
      <c r="I9" s="18" t="s">
        <v>104</v>
      </c>
      <c r="J9" s="19" t="s">
        <v>111</v>
      </c>
      <c r="K9" s="18">
        <v>6</v>
      </c>
      <c r="L9" s="21">
        <v>44378</v>
      </c>
      <c r="M9" s="21">
        <v>44592</v>
      </c>
      <c r="N9" s="17">
        <v>6</v>
      </c>
      <c r="O9" s="22">
        <v>1</v>
      </c>
      <c r="P9" s="25">
        <f>+O9</f>
        <v>1</v>
      </c>
      <c r="Q9" s="25" t="s">
        <v>1078</v>
      </c>
      <c r="R9" s="67" t="s">
        <v>52</v>
      </c>
      <c r="S9" s="19" t="s">
        <v>1099</v>
      </c>
      <c r="T9" s="19" t="s">
        <v>1100</v>
      </c>
      <c r="U9" s="23" t="s">
        <v>1081</v>
      </c>
    </row>
    <row r="10" spans="1:22" ht="208.5" customHeight="1" x14ac:dyDescent="0.25">
      <c r="A10" s="18" t="s">
        <v>385</v>
      </c>
      <c r="B10" s="18" t="s">
        <v>386</v>
      </c>
      <c r="C10" s="27">
        <v>4</v>
      </c>
      <c r="D10" s="28" t="s">
        <v>1101</v>
      </c>
      <c r="E10" s="28" t="s">
        <v>1102</v>
      </c>
      <c r="F10" s="20" t="s">
        <v>101</v>
      </c>
      <c r="G10" s="28" t="s">
        <v>1103</v>
      </c>
      <c r="H10" s="28" t="s">
        <v>1104</v>
      </c>
      <c r="I10" s="18" t="s">
        <v>74</v>
      </c>
      <c r="J10" s="28" t="s">
        <v>1105</v>
      </c>
      <c r="K10" s="26">
        <v>1</v>
      </c>
      <c r="L10" s="21">
        <v>44562</v>
      </c>
      <c r="M10" s="21">
        <v>44926</v>
      </c>
      <c r="N10" s="17">
        <v>1</v>
      </c>
      <c r="O10" s="22">
        <f>+N10/K10</f>
        <v>1</v>
      </c>
      <c r="P10" s="121">
        <f>+AVERAGE(O10:O11)</f>
        <v>1</v>
      </c>
      <c r="Q10" s="121" t="s">
        <v>1078</v>
      </c>
      <c r="R10" s="124" t="s">
        <v>1106</v>
      </c>
      <c r="S10" s="19" t="s">
        <v>1107</v>
      </c>
      <c r="T10" s="118" t="s">
        <v>1108</v>
      </c>
      <c r="U10" s="23" t="s">
        <v>1081</v>
      </c>
    </row>
    <row r="11" spans="1:22" ht="245.1" customHeight="1" x14ac:dyDescent="0.25">
      <c r="A11" s="18" t="s">
        <v>385</v>
      </c>
      <c r="B11" s="18" t="s">
        <v>386</v>
      </c>
      <c r="C11" s="27">
        <v>4</v>
      </c>
      <c r="D11" s="28" t="s">
        <v>1101</v>
      </c>
      <c r="E11" s="28" t="s">
        <v>1102</v>
      </c>
      <c r="F11" s="20" t="s">
        <v>108</v>
      </c>
      <c r="G11" s="28" t="s">
        <v>1109</v>
      </c>
      <c r="H11" s="28" t="s">
        <v>1110</v>
      </c>
      <c r="I11" s="18" t="s">
        <v>74</v>
      </c>
      <c r="J11" s="28" t="s">
        <v>1111</v>
      </c>
      <c r="K11" s="26">
        <v>1</v>
      </c>
      <c r="L11" s="21">
        <v>44562</v>
      </c>
      <c r="M11" s="21">
        <v>44926</v>
      </c>
      <c r="N11" s="17">
        <v>1</v>
      </c>
      <c r="O11" s="22">
        <f>+N11/K11</f>
        <v>1</v>
      </c>
      <c r="P11" s="123"/>
      <c r="Q11" s="123"/>
      <c r="R11" s="126"/>
      <c r="S11" s="19" t="s">
        <v>1112</v>
      </c>
      <c r="T11" s="119"/>
      <c r="U11" s="23" t="s">
        <v>1081</v>
      </c>
    </row>
    <row r="12" spans="1:22" ht="213.75" x14ac:dyDescent="0.25">
      <c r="A12" s="18">
        <v>2019</v>
      </c>
      <c r="B12" s="18" t="s">
        <v>441</v>
      </c>
      <c r="C12" s="27">
        <v>12</v>
      </c>
      <c r="D12" s="28" t="s">
        <v>1113</v>
      </c>
      <c r="E12" s="28" t="s">
        <v>1114</v>
      </c>
      <c r="F12" s="20" t="s">
        <v>382</v>
      </c>
      <c r="G12" s="28" t="s">
        <v>585</v>
      </c>
      <c r="H12" s="28" t="s">
        <v>586</v>
      </c>
      <c r="I12" s="18" t="s">
        <v>104</v>
      </c>
      <c r="J12" s="28" t="s">
        <v>587</v>
      </c>
      <c r="K12" s="27">
        <v>3</v>
      </c>
      <c r="L12" s="21">
        <v>44531</v>
      </c>
      <c r="M12" s="21">
        <v>45291</v>
      </c>
      <c r="N12" s="17">
        <v>3</v>
      </c>
      <c r="O12" s="22">
        <f>+N12/K12</f>
        <v>1</v>
      </c>
      <c r="P12" s="25">
        <f>+O12</f>
        <v>1</v>
      </c>
      <c r="Q12" s="25" t="s">
        <v>1078</v>
      </c>
      <c r="R12" s="67" t="s">
        <v>52</v>
      </c>
      <c r="S12" s="19" t="s">
        <v>563</v>
      </c>
      <c r="T12" s="19" t="s">
        <v>1115</v>
      </c>
      <c r="U12" s="23" t="s">
        <v>1081</v>
      </c>
    </row>
    <row r="13" spans="1:22" ht="167.45" customHeight="1" x14ac:dyDescent="0.25">
      <c r="A13" s="135">
        <v>2019</v>
      </c>
      <c r="B13" s="135" t="s">
        <v>441</v>
      </c>
      <c r="C13" s="151">
        <v>16</v>
      </c>
      <c r="D13" s="161" t="s">
        <v>1116</v>
      </c>
      <c r="E13" s="161" t="s">
        <v>1117</v>
      </c>
      <c r="F13" s="157" t="s">
        <v>382</v>
      </c>
      <c r="G13" s="159" t="s">
        <v>1118</v>
      </c>
      <c r="H13" s="159" t="s">
        <v>1119</v>
      </c>
      <c r="I13" s="135" t="s">
        <v>864</v>
      </c>
      <c r="J13" s="157" t="s">
        <v>1120</v>
      </c>
      <c r="K13" s="151">
        <v>1</v>
      </c>
      <c r="L13" s="153">
        <v>44044</v>
      </c>
      <c r="M13" s="153">
        <v>44773</v>
      </c>
      <c r="N13" s="155">
        <v>1</v>
      </c>
      <c r="O13" s="132">
        <v>1</v>
      </c>
      <c r="P13" s="121">
        <f>+O13</f>
        <v>1</v>
      </c>
      <c r="Q13" s="121" t="s">
        <v>1078</v>
      </c>
      <c r="R13" s="124" t="s">
        <v>52</v>
      </c>
      <c r="S13" s="116" t="s">
        <v>1121</v>
      </c>
      <c r="T13" s="116" t="s">
        <v>1122</v>
      </c>
      <c r="U13" s="116" t="s">
        <v>1081</v>
      </c>
    </row>
    <row r="14" spans="1:22" ht="287.10000000000002" customHeight="1" x14ac:dyDescent="0.25">
      <c r="A14" s="137"/>
      <c r="B14" s="137"/>
      <c r="C14" s="152"/>
      <c r="D14" s="162"/>
      <c r="E14" s="162"/>
      <c r="F14" s="158"/>
      <c r="G14" s="160"/>
      <c r="H14" s="160"/>
      <c r="I14" s="137"/>
      <c r="J14" s="158"/>
      <c r="K14" s="152"/>
      <c r="L14" s="154"/>
      <c r="M14" s="154"/>
      <c r="N14" s="156"/>
      <c r="O14" s="134"/>
      <c r="P14" s="123"/>
      <c r="Q14" s="123"/>
      <c r="R14" s="126"/>
      <c r="S14" s="117"/>
      <c r="T14" s="117"/>
      <c r="U14" s="117"/>
    </row>
    <row r="15" spans="1:22" ht="112.5" x14ac:dyDescent="0.25">
      <c r="A15" s="18" t="s">
        <v>1123</v>
      </c>
      <c r="B15" s="18" t="s">
        <v>1124</v>
      </c>
      <c r="C15" s="27">
        <v>2</v>
      </c>
      <c r="D15" s="28" t="s">
        <v>1125</v>
      </c>
      <c r="E15" s="28" t="s">
        <v>1126</v>
      </c>
      <c r="F15" s="20" t="s">
        <v>46</v>
      </c>
      <c r="G15" s="54" t="s">
        <v>1127</v>
      </c>
      <c r="H15" s="56" t="s">
        <v>1128</v>
      </c>
      <c r="I15" s="18" t="s">
        <v>49</v>
      </c>
      <c r="J15" s="57" t="s">
        <v>1129</v>
      </c>
      <c r="K15" s="17">
        <v>1</v>
      </c>
      <c r="L15" s="21">
        <v>44378</v>
      </c>
      <c r="M15" s="21">
        <v>44469</v>
      </c>
      <c r="N15" s="17">
        <v>1</v>
      </c>
      <c r="O15" s="22">
        <f t="shared" ref="O15:O30" si="0">+N15/K15</f>
        <v>1</v>
      </c>
      <c r="P15" s="114">
        <f>+AVERAGE(O15:O17)</f>
        <v>1</v>
      </c>
      <c r="Q15" s="127" t="s">
        <v>1078</v>
      </c>
      <c r="R15" s="135" t="s">
        <v>52</v>
      </c>
      <c r="S15" s="19" t="s">
        <v>1130</v>
      </c>
      <c r="T15" s="116" t="s">
        <v>1131</v>
      </c>
      <c r="U15" s="23" t="s">
        <v>1081</v>
      </c>
    </row>
    <row r="16" spans="1:22" ht="112.5" x14ac:dyDescent="0.25">
      <c r="A16" s="18" t="s">
        <v>1123</v>
      </c>
      <c r="B16" s="18" t="s">
        <v>1124</v>
      </c>
      <c r="C16" s="27">
        <v>2</v>
      </c>
      <c r="D16" s="28" t="s">
        <v>1125</v>
      </c>
      <c r="E16" s="28" t="s">
        <v>1126</v>
      </c>
      <c r="F16" s="20" t="s">
        <v>57</v>
      </c>
      <c r="G16" s="54" t="s">
        <v>1132</v>
      </c>
      <c r="H16" s="56" t="s">
        <v>1133</v>
      </c>
      <c r="I16" s="18" t="s">
        <v>49</v>
      </c>
      <c r="J16" s="57" t="s">
        <v>1134</v>
      </c>
      <c r="K16" s="17">
        <v>1</v>
      </c>
      <c r="L16" s="21">
        <v>44378</v>
      </c>
      <c r="M16" s="21">
        <v>44469</v>
      </c>
      <c r="N16" s="17">
        <v>1</v>
      </c>
      <c r="O16" s="22">
        <f t="shared" si="0"/>
        <v>1</v>
      </c>
      <c r="P16" s="127"/>
      <c r="Q16" s="127"/>
      <c r="R16" s="136"/>
      <c r="S16" s="19" t="s">
        <v>1135</v>
      </c>
      <c r="T16" s="150"/>
      <c r="U16" s="23" t="s">
        <v>1081</v>
      </c>
    </row>
    <row r="17" spans="1:21" ht="168.75" x14ac:dyDescent="0.25">
      <c r="A17" s="18" t="s">
        <v>1123</v>
      </c>
      <c r="B17" s="18" t="s">
        <v>1124</v>
      </c>
      <c r="C17" s="27">
        <v>2</v>
      </c>
      <c r="D17" s="28" t="s">
        <v>1125</v>
      </c>
      <c r="E17" s="28" t="s">
        <v>1126</v>
      </c>
      <c r="F17" s="20" t="s">
        <v>63</v>
      </c>
      <c r="G17" s="54" t="s">
        <v>1136</v>
      </c>
      <c r="H17" s="56" t="s">
        <v>1137</v>
      </c>
      <c r="I17" s="18" t="s">
        <v>49</v>
      </c>
      <c r="J17" s="57" t="s">
        <v>1138</v>
      </c>
      <c r="K17" s="17">
        <v>1</v>
      </c>
      <c r="L17" s="21">
        <v>44409</v>
      </c>
      <c r="M17" s="21">
        <v>44500</v>
      </c>
      <c r="N17" s="17">
        <v>1</v>
      </c>
      <c r="O17" s="22">
        <f t="shared" si="0"/>
        <v>1</v>
      </c>
      <c r="P17" s="127"/>
      <c r="Q17" s="127"/>
      <c r="R17" s="137"/>
      <c r="S17" s="19" t="s">
        <v>1139</v>
      </c>
      <c r="T17" s="117"/>
      <c r="U17" s="23" t="s">
        <v>1081</v>
      </c>
    </row>
    <row r="18" spans="1:21" ht="112.5" x14ac:dyDescent="0.25">
      <c r="A18" s="18" t="s">
        <v>1123</v>
      </c>
      <c r="B18" s="18" t="s">
        <v>1124</v>
      </c>
      <c r="C18" s="27">
        <v>3</v>
      </c>
      <c r="D18" s="28" t="s">
        <v>1140</v>
      </c>
      <c r="E18" s="28" t="s">
        <v>1141</v>
      </c>
      <c r="F18" s="20" t="s">
        <v>508</v>
      </c>
      <c r="G18" s="54" t="s">
        <v>1142</v>
      </c>
      <c r="H18" s="56" t="s">
        <v>1143</v>
      </c>
      <c r="I18" s="18" t="s">
        <v>49</v>
      </c>
      <c r="J18" s="57" t="s">
        <v>1144</v>
      </c>
      <c r="K18" s="17">
        <v>1</v>
      </c>
      <c r="L18" s="21">
        <v>44371</v>
      </c>
      <c r="M18" s="21">
        <v>44386</v>
      </c>
      <c r="N18" s="17">
        <v>1</v>
      </c>
      <c r="O18" s="22">
        <f t="shared" si="0"/>
        <v>1</v>
      </c>
      <c r="P18" s="114">
        <f>+AVERAGE(O18:O21)</f>
        <v>1</v>
      </c>
      <c r="Q18" s="127" t="s">
        <v>1078</v>
      </c>
      <c r="R18" s="135" t="s">
        <v>52</v>
      </c>
      <c r="S18" s="19" t="s">
        <v>1145</v>
      </c>
      <c r="T18" s="116" t="s">
        <v>1146</v>
      </c>
      <c r="U18" s="23" t="s">
        <v>1081</v>
      </c>
    </row>
    <row r="19" spans="1:21" ht="112.5" x14ac:dyDescent="0.25">
      <c r="A19" s="18" t="s">
        <v>1123</v>
      </c>
      <c r="B19" s="18" t="s">
        <v>1124</v>
      </c>
      <c r="C19" s="27">
        <v>3</v>
      </c>
      <c r="D19" s="28" t="s">
        <v>1140</v>
      </c>
      <c r="E19" s="28" t="s">
        <v>1141</v>
      </c>
      <c r="F19" s="20" t="s">
        <v>512</v>
      </c>
      <c r="G19" s="54" t="s">
        <v>1147</v>
      </c>
      <c r="H19" s="56" t="s">
        <v>1148</v>
      </c>
      <c r="I19" s="18" t="s">
        <v>49</v>
      </c>
      <c r="J19" s="57" t="s">
        <v>1149</v>
      </c>
      <c r="K19" s="17">
        <v>2</v>
      </c>
      <c r="L19" s="21">
        <v>44375</v>
      </c>
      <c r="M19" s="21">
        <v>44530</v>
      </c>
      <c r="N19" s="17">
        <v>2</v>
      </c>
      <c r="O19" s="22">
        <f t="shared" si="0"/>
        <v>1</v>
      </c>
      <c r="P19" s="127"/>
      <c r="Q19" s="127"/>
      <c r="R19" s="136"/>
      <c r="S19" s="19" t="s">
        <v>1150</v>
      </c>
      <c r="T19" s="150"/>
      <c r="U19" s="23" t="s">
        <v>1081</v>
      </c>
    </row>
    <row r="20" spans="1:21" ht="112.5" x14ac:dyDescent="0.25">
      <c r="A20" s="18" t="s">
        <v>1123</v>
      </c>
      <c r="B20" s="18" t="s">
        <v>1124</v>
      </c>
      <c r="C20" s="27">
        <v>3</v>
      </c>
      <c r="D20" s="28" t="s">
        <v>1140</v>
      </c>
      <c r="E20" s="28" t="s">
        <v>1151</v>
      </c>
      <c r="F20" s="20" t="s">
        <v>517</v>
      </c>
      <c r="G20" s="54" t="s">
        <v>862</v>
      </c>
      <c r="H20" s="56" t="s">
        <v>863</v>
      </c>
      <c r="I20" s="18" t="s">
        <v>864</v>
      </c>
      <c r="J20" s="57" t="s">
        <v>865</v>
      </c>
      <c r="K20" s="17">
        <v>1</v>
      </c>
      <c r="L20" s="21">
        <v>44835</v>
      </c>
      <c r="M20" s="21">
        <v>45107</v>
      </c>
      <c r="N20" s="17">
        <v>1</v>
      </c>
      <c r="O20" s="22">
        <f t="shared" si="0"/>
        <v>1</v>
      </c>
      <c r="P20" s="127"/>
      <c r="Q20" s="127"/>
      <c r="R20" s="136"/>
      <c r="S20" s="19" t="s">
        <v>866</v>
      </c>
      <c r="T20" s="150"/>
      <c r="U20" s="23" t="s">
        <v>1081</v>
      </c>
    </row>
    <row r="21" spans="1:21" ht="112.5" x14ac:dyDescent="0.25">
      <c r="A21" s="18" t="s">
        <v>1123</v>
      </c>
      <c r="B21" s="18" t="s">
        <v>1124</v>
      </c>
      <c r="C21" s="27">
        <v>3</v>
      </c>
      <c r="D21" s="28" t="s">
        <v>1140</v>
      </c>
      <c r="E21" s="28" t="s">
        <v>1141</v>
      </c>
      <c r="F21" s="20" t="s">
        <v>521</v>
      </c>
      <c r="G21" s="54" t="s">
        <v>1152</v>
      </c>
      <c r="H21" s="56" t="s">
        <v>1153</v>
      </c>
      <c r="I21" s="18" t="s">
        <v>49</v>
      </c>
      <c r="J21" s="57" t="s">
        <v>1154</v>
      </c>
      <c r="K21" s="17">
        <v>5</v>
      </c>
      <c r="L21" s="21">
        <v>44377</v>
      </c>
      <c r="M21" s="21">
        <v>44530</v>
      </c>
      <c r="N21" s="17">
        <v>5</v>
      </c>
      <c r="O21" s="22">
        <f t="shared" si="0"/>
        <v>1</v>
      </c>
      <c r="P21" s="127"/>
      <c r="Q21" s="127"/>
      <c r="R21" s="137"/>
      <c r="S21" s="19" t="s">
        <v>1155</v>
      </c>
      <c r="T21" s="117"/>
      <c r="U21" s="23" t="s">
        <v>1081</v>
      </c>
    </row>
    <row r="22" spans="1:21" ht="135" x14ac:dyDescent="0.25">
      <c r="A22" s="18" t="s">
        <v>19</v>
      </c>
      <c r="B22" s="18" t="s">
        <v>644</v>
      </c>
      <c r="C22" s="27">
        <v>13</v>
      </c>
      <c r="D22" s="28" t="s">
        <v>1156</v>
      </c>
      <c r="E22" s="28" t="s">
        <v>1157</v>
      </c>
      <c r="F22" s="20" t="s">
        <v>101</v>
      </c>
      <c r="G22" s="54" t="s">
        <v>1158</v>
      </c>
      <c r="H22" s="56" t="s">
        <v>1159</v>
      </c>
      <c r="I22" s="18" t="s">
        <v>74</v>
      </c>
      <c r="J22" s="57" t="s">
        <v>1160</v>
      </c>
      <c r="K22" s="17">
        <v>1</v>
      </c>
      <c r="L22" s="21">
        <v>44621</v>
      </c>
      <c r="M22" s="21">
        <v>44880</v>
      </c>
      <c r="N22" s="17">
        <v>1</v>
      </c>
      <c r="O22" s="22">
        <f t="shared" si="0"/>
        <v>1</v>
      </c>
      <c r="P22" s="132">
        <f>+AVERAGE(O22:O23)</f>
        <v>1</v>
      </c>
      <c r="Q22" s="132" t="s">
        <v>1078</v>
      </c>
      <c r="R22" s="135" t="s">
        <v>52</v>
      </c>
      <c r="S22" s="19" t="s">
        <v>1161</v>
      </c>
      <c r="T22" s="19" t="s">
        <v>1162</v>
      </c>
      <c r="U22" s="23" t="s">
        <v>1081</v>
      </c>
    </row>
    <row r="23" spans="1:21" ht="180" x14ac:dyDescent="0.25">
      <c r="A23" s="18" t="s">
        <v>19</v>
      </c>
      <c r="B23" s="18" t="s">
        <v>644</v>
      </c>
      <c r="C23" s="27">
        <v>13</v>
      </c>
      <c r="D23" s="28" t="s">
        <v>1156</v>
      </c>
      <c r="E23" s="28" t="s">
        <v>1157</v>
      </c>
      <c r="F23" s="20" t="s">
        <v>108</v>
      </c>
      <c r="G23" s="54" t="s">
        <v>1163</v>
      </c>
      <c r="H23" s="56" t="s">
        <v>1164</v>
      </c>
      <c r="I23" s="18" t="s">
        <v>74</v>
      </c>
      <c r="J23" s="57" t="s">
        <v>1165</v>
      </c>
      <c r="K23" s="17">
        <v>1</v>
      </c>
      <c r="L23" s="21">
        <v>44881</v>
      </c>
      <c r="M23" s="21">
        <v>44972</v>
      </c>
      <c r="N23" s="17">
        <v>1</v>
      </c>
      <c r="O23" s="22">
        <f t="shared" si="0"/>
        <v>1</v>
      </c>
      <c r="P23" s="134"/>
      <c r="Q23" s="134"/>
      <c r="R23" s="137"/>
      <c r="S23" s="19" t="s">
        <v>1166</v>
      </c>
      <c r="T23" s="19" t="s">
        <v>1167</v>
      </c>
      <c r="U23" s="23" t="s">
        <v>1081</v>
      </c>
    </row>
    <row r="24" spans="1:21" s="75" customFormat="1" ht="405" x14ac:dyDescent="0.2">
      <c r="A24" s="18">
        <v>2021</v>
      </c>
      <c r="B24" s="18" t="s">
        <v>823</v>
      </c>
      <c r="C24" s="27">
        <v>1</v>
      </c>
      <c r="D24" s="28" t="s">
        <v>1168</v>
      </c>
      <c r="E24" s="28" t="s">
        <v>1169</v>
      </c>
      <c r="F24" s="20" t="s">
        <v>382</v>
      </c>
      <c r="G24" s="54" t="s">
        <v>1170</v>
      </c>
      <c r="H24" s="56" t="s">
        <v>1171</v>
      </c>
      <c r="I24" s="26" t="s">
        <v>104</v>
      </c>
      <c r="J24" s="57" t="s">
        <v>1172</v>
      </c>
      <c r="K24" s="17">
        <v>6</v>
      </c>
      <c r="L24" s="21">
        <v>44742</v>
      </c>
      <c r="M24" s="21">
        <v>45107</v>
      </c>
      <c r="N24" s="17">
        <v>6</v>
      </c>
      <c r="O24" s="22">
        <f t="shared" si="0"/>
        <v>1</v>
      </c>
      <c r="P24" s="42">
        <f>+AVERAGE(O24:O24)</f>
        <v>1</v>
      </c>
      <c r="Q24" s="42" t="s">
        <v>1078</v>
      </c>
      <c r="R24" s="78" t="s">
        <v>52</v>
      </c>
      <c r="S24" s="19" t="s">
        <v>1173</v>
      </c>
      <c r="T24" s="19" t="s">
        <v>1174</v>
      </c>
      <c r="U24" s="23" t="s">
        <v>1081</v>
      </c>
    </row>
    <row r="25" spans="1:21" ht="258.75" x14ac:dyDescent="0.25">
      <c r="A25" s="18">
        <v>2021</v>
      </c>
      <c r="B25" s="18" t="s">
        <v>823</v>
      </c>
      <c r="C25" s="27">
        <v>4</v>
      </c>
      <c r="D25" s="28" t="s">
        <v>1175</v>
      </c>
      <c r="E25" s="28" t="s">
        <v>1176</v>
      </c>
      <c r="F25" s="20" t="s">
        <v>382</v>
      </c>
      <c r="G25" s="54" t="s">
        <v>1177</v>
      </c>
      <c r="H25" s="56" t="s">
        <v>1178</v>
      </c>
      <c r="I25" s="26" t="s">
        <v>104</v>
      </c>
      <c r="J25" s="57" t="s">
        <v>1179</v>
      </c>
      <c r="K25" s="17">
        <v>1</v>
      </c>
      <c r="L25" s="21">
        <v>44742</v>
      </c>
      <c r="M25" s="21">
        <v>45016</v>
      </c>
      <c r="N25" s="17">
        <v>1</v>
      </c>
      <c r="O25" s="22">
        <f t="shared" si="0"/>
        <v>1</v>
      </c>
      <c r="P25" s="22">
        <f>+O25</f>
        <v>1</v>
      </c>
      <c r="Q25" s="22" t="s">
        <v>1078</v>
      </c>
      <c r="R25" s="18" t="s">
        <v>52</v>
      </c>
      <c r="S25" s="19" t="s">
        <v>1180</v>
      </c>
      <c r="T25" s="19" t="s">
        <v>1181</v>
      </c>
      <c r="U25" s="23" t="s">
        <v>1081</v>
      </c>
    </row>
    <row r="26" spans="1:21" s="75" customFormat="1" ht="244.5" customHeight="1" x14ac:dyDescent="0.2">
      <c r="A26" s="18">
        <v>2021</v>
      </c>
      <c r="B26" s="18" t="s">
        <v>823</v>
      </c>
      <c r="C26" s="27">
        <v>5</v>
      </c>
      <c r="D26" s="28" t="s">
        <v>1182</v>
      </c>
      <c r="E26" s="28" t="s">
        <v>1183</v>
      </c>
      <c r="F26" s="20" t="s">
        <v>382</v>
      </c>
      <c r="G26" s="54" t="s">
        <v>1184</v>
      </c>
      <c r="H26" s="56" t="s">
        <v>1185</v>
      </c>
      <c r="I26" s="26" t="s">
        <v>104</v>
      </c>
      <c r="J26" s="57" t="s">
        <v>1186</v>
      </c>
      <c r="K26" s="17">
        <v>1</v>
      </c>
      <c r="L26" s="21">
        <v>44742</v>
      </c>
      <c r="M26" s="21">
        <v>45046</v>
      </c>
      <c r="N26" s="17">
        <v>1</v>
      </c>
      <c r="O26" s="22">
        <f t="shared" si="0"/>
        <v>1</v>
      </c>
      <c r="P26" s="22">
        <f>+O26</f>
        <v>1</v>
      </c>
      <c r="Q26" s="22" t="s">
        <v>1078</v>
      </c>
      <c r="R26" s="18" t="s">
        <v>52</v>
      </c>
      <c r="S26" s="19" t="s">
        <v>1187</v>
      </c>
      <c r="T26" s="19" t="s">
        <v>1188</v>
      </c>
      <c r="U26" s="23" t="s">
        <v>1081</v>
      </c>
    </row>
    <row r="27" spans="1:21" ht="168.75" x14ac:dyDescent="0.25">
      <c r="A27" s="18">
        <v>2021</v>
      </c>
      <c r="B27" s="18" t="s">
        <v>823</v>
      </c>
      <c r="C27" s="27">
        <v>8</v>
      </c>
      <c r="D27" s="28" t="s">
        <v>1189</v>
      </c>
      <c r="E27" s="28" t="s">
        <v>1190</v>
      </c>
      <c r="F27" s="20" t="s">
        <v>382</v>
      </c>
      <c r="G27" s="54" t="s">
        <v>1191</v>
      </c>
      <c r="H27" s="56" t="s">
        <v>1192</v>
      </c>
      <c r="I27" s="26" t="s">
        <v>104</v>
      </c>
      <c r="J27" s="57" t="s">
        <v>1193</v>
      </c>
      <c r="K27" s="17">
        <v>2</v>
      </c>
      <c r="L27" s="21">
        <v>44742</v>
      </c>
      <c r="M27" s="21">
        <v>45016</v>
      </c>
      <c r="N27" s="17">
        <v>2</v>
      </c>
      <c r="O27" s="22">
        <f t="shared" si="0"/>
        <v>1</v>
      </c>
      <c r="P27" s="22">
        <f>+O27</f>
        <v>1</v>
      </c>
      <c r="Q27" s="22" t="s">
        <v>1078</v>
      </c>
      <c r="R27" s="18" t="s">
        <v>52</v>
      </c>
      <c r="S27" s="19" t="s">
        <v>1194</v>
      </c>
      <c r="T27" s="19" t="s">
        <v>1195</v>
      </c>
      <c r="U27" s="23" t="s">
        <v>1081</v>
      </c>
    </row>
    <row r="28" spans="1:21" ht="146.25" x14ac:dyDescent="0.25">
      <c r="A28" s="18">
        <v>2021</v>
      </c>
      <c r="B28" s="18" t="s">
        <v>823</v>
      </c>
      <c r="C28" s="27">
        <v>12</v>
      </c>
      <c r="D28" s="28" t="s">
        <v>1196</v>
      </c>
      <c r="E28" s="28" t="s">
        <v>1197</v>
      </c>
      <c r="F28" s="20" t="s">
        <v>101</v>
      </c>
      <c r="G28" s="54" t="s">
        <v>1198</v>
      </c>
      <c r="H28" s="56" t="s">
        <v>1199</v>
      </c>
      <c r="I28" s="18" t="s">
        <v>49</v>
      </c>
      <c r="J28" s="57" t="s">
        <v>1200</v>
      </c>
      <c r="K28" s="17">
        <v>1</v>
      </c>
      <c r="L28" s="21">
        <v>44743</v>
      </c>
      <c r="M28" s="21">
        <v>44773</v>
      </c>
      <c r="N28" s="17">
        <v>1</v>
      </c>
      <c r="O28" s="22">
        <f t="shared" si="0"/>
        <v>1</v>
      </c>
      <c r="P28" s="132">
        <f>+AVERAGE(O28:O29)</f>
        <v>1</v>
      </c>
      <c r="Q28" s="132" t="s">
        <v>1078</v>
      </c>
      <c r="R28" s="132" t="s">
        <v>52</v>
      </c>
      <c r="S28" s="19" t="s">
        <v>1201</v>
      </c>
      <c r="T28" s="19" t="s">
        <v>1202</v>
      </c>
      <c r="U28" s="23" t="s">
        <v>1081</v>
      </c>
    </row>
    <row r="29" spans="1:21" ht="281.25" x14ac:dyDescent="0.25">
      <c r="A29" s="18">
        <v>2021</v>
      </c>
      <c r="B29" s="18" t="s">
        <v>823</v>
      </c>
      <c r="C29" s="27">
        <v>12</v>
      </c>
      <c r="D29" s="28" t="s">
        <v>1196</v>
      </c>
      <c r="E29" s="28" t="s">
        <v>1197</v>
      </c>
      <c r="F29" s="20" t="s">
        <v>108</v>
      </c>
      <c r="G29" s="54" t="s">
        <v>1203</v>
      </c>
      <c r="H29" s="56" t="s">
        <v>1204</v>
      </c>
      <c r="I29" s="18" t="s">
        <v>49</v>
      </c>
      <c r="J29" s="57" t="s">
        <v>1205</v>
      </c>
      <c r="K29" s="17">
        <v>3</v>
      </c>
      <c r="L29" s="21">
        <v>44743</v>
      </c>
      <c r="M29" s="21">
        <v>44895</v>
      </c>
      <c r="N29" s="17">
        <v>3</v>
      </c>
      <c r="O29" s="22">
        <f t="shared" si="0"/>
        <v>1</v>
      </c>
      <c r="P29" s="134"/>
      <c r="Q29" s="134"/>
      <c r="R29" s="134"/>
      <c r="S29" s="19" t="s">
        <v>1206</v>
      </c>
      <c r="T29" s="19" t="s">
        <v>1207</v>
      </c>
      <c r="U29" s="23" t="s">
        <v>1081</v>
      </c>
    </row>
    <row r="30" spans="1:21" ht="198.6" customHeight="1" x14ac:dyDescent="0.25">
      <c r="A30" s="18">
        <v>2021</v>
      </c>
      <c r="B30" s="18" t="s">
        <v>823</v>
      </c>
      <c r="C30" s="27">
        <v>14</v>
      </c>
      <c r="D30" s="28" t="s">
        <v>1208</v>
      </c>
      <c r="E30" s="28" t="s">
        <v>1209</v>
      </c>
      <c r="F30" s="20" t="s">
        <v>382</v>
      </c>
      <c r="G30" s="28" t="s">
        <v>1210</v>
      </c>
      <c r="H30" s="28" t="s">
        <v>1211</v>
      </c>
      <c r="I30" s="18" t="s">
        <v>74</v>
      </c>
      <c r="J30" s="28" t="s">
        <v>299</v>
      </c>
      <c r="K30" s="17">
        <v>1</v>
      </c>
      <c r="L30" s="21">
        <v>45047</v>
      </c>
      <c r="M30" s="21">
        <v>45107</v>
      </c>
      <c r="N30" s="17">
        <v>1</v>
      </c>
      <c r="O30" s="22">
        <f t="shared" si="0"/>
        <v>1</v>
      </c>
      <c r="P30" s="42">
        <f>+AVERAGE(O30:O30)</f>
        <v>1</v>
      </c>
      <c r="Q30" s="42" t="s">
        <v>1078</v>
      </c>
      <c r="R30" s="78" t="s">
        <v>52</v>
      </c>
      <c r="S30" s="19" t="s">
        <v>1212</v>
      </c>
      <c r="T30" s="19" t="s">
        <v>1213</v>
      </c>
      <c r="U30" s="23" t="s">
        <v>1081</v>
      </c>
    </row>
  </sheetData>
  <mergeCells count="82">
    <mergeCell ref="A1:G1"/>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P10:P11"/>
    <mergeCell ref="Q10:Q11"/>
    <mergeCell ref="R10:R11"/>
    <mergeCell ref="T10:T11"/>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P28:P29"/>
    <mergeCell ref="Q28:Q29"/>
    <mergeCell ref="R28:R29"/>
    <mergeCell ref="P18:P21"/>
    <mergeCell ref="Q18:Q21"/>
    <mergeCell ref="R18:R21"/>
  </mergeCells>
  <dataValidations count="11">
    <dataValidation type="whole" allowBlank="1" showInputMessage="1" showErrorMessage="1" prompt="Ingrese un valor númerico" sqref="K7 K20">
      <formula1>1</formula1>
      <formula2>1000</formula2>
    </dataValidation>
    <dataValidation type="textLength" allowBlank="1" showInputMessage="1" showErrorMessage="1" prompt="Cualquier contenido, máximo 390 caracteres_x000a_" sqref="J7 E9 L9:M9 J2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formula1>0</formula1>
      <formula2>390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K10" workbookViewId="0">
      <selection activeCell="S10" sqref="S10"/>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2"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2" s="52" customFormat="1" ht="168.75" customHeight="1" x14ac:dyDescent="0.25">
      <c r="A2" s="17">
        <v>2015</v>
      </c>
      <c r="B2" s="18" t="s">
        <v>43</v>
      </c>
      <c r="C2" s="17">
        <v>35</v>
      </c>
      <c r="D2" s="19" t="s">
        <v>1214</v>
      </c>
      <c r="E2" s="19" t="s">
        <v>1215</v>
      </c>
      <c r="F2" s="18" t="s">
        <v>71</v>
      </c>
      <c r="G2" s="19" t="s">
        <v>1216</v>
      </c>
      <c r="H2" s="19" t="s">
        <v>1217</v>
      </c>
      <c r="I2" s="18" t="s">
        <v>74</v>
      </c>
      <c r="J2" s="18" t="s">
        <v>1218</v>
      </c>
      <c r="K2" s="17">
        <v>1</v>
      </c>
      <c r="L2" s="21">
        <v>43678</v>
      </c>
      <c r="M2" s="21">
        <v>44196</v>
      </c>
      <c r="N2" s="17">
        <v>1</v>
      </c>
      <c r="O2" s="22">
        <f>+N2/K2</f>
        <v>1</v>
      </c>
      <c r="P2" s="112">
        <f>+AVERAGE(O2:O3)</f>
        <v>1</v>
      </c>
      <c r="Q2" s="112" t="s">
        <v>1078</v>
      </c>
      <c r="R2" s="113" t="s">
        <v>52</v>
      </c>
      <c r="S2" s="19" t="s">
        <v>1219</v>
      </c>
      <c r="T2" s="19" t="s">
        <v>1220</v>
      </c>
      <c r="U2" s="23" t="s">
        <v>1081</v>
      </c>
    </row>
    <row r="3" spans="1:22" s="52" customFormat="1" ht="168.75" x14ac:dyDescent="0.25">
      <c r="A3" s="17">
        <v>2015</v>
      </c>
      <c r="B3" s="18" t="s">
        <v>43</v>
      </c>
      <c r="C3" s="17">
        <v>35</v>
      </c>
      <c r="D3" s="19" t="s">
        <v>1214</v>
      </c>
      <c r="E3" s="19" t="s">
        <v>1215</v>
      </c>
      <c r="F3" s="70" t="s">
        <v>78</v>
      </c>
      <c r="G3" s="19" t="s">
        <v>1216</v>
      </c>
      <c r="H3" s="19" t="s">
        <v>1221</v>
      </c>
      <c r="I3" s="18" t="s">
        <v>74</v>
      </c>
      <c r="J3" s="19" t="s">
        <v>1222</v>
      </c>
      <c r="K3" s="18">
        <v>1</v>
      </c>
      <c r="L3" s="21">
        <v>44197</v>
      </c>
      <c r="M3" s="21">
        <v>44803</v>
      </c>
      <c r="N3" s="17">
        <v>1</v>
      </c>
      <c r="O3" s="22">
        <f>+N3/K3</f>
        <v>1</v>
      </c>
      <c r="P3" s="112"/>
      <c r="Q3" s="112"/>
      <c r="R3" s="113"/>
      <c r="S3" s="19" t="s">
        <v>472</v>
      </c>
      <c r="T3" s="19" t="s">
        <v>1223</v>
      </c>
      <c r="U3" s="23" t="s">
        <v>1081</v>
      </c>
    </row>
    <row r="4" spans="1:22" s="52" customFormat="1" ht="168.75" customHeight="1" x14ac:dyDescent="0.25">
      <c r="A4" s="17">
        <v>2016</v>
      </c>
      <c r="B4" s="18" t="s">
        <v>98</v>
      </c>
      <c r="C4" s="17">
        <v>2</v>
      </c>
      <c r="D4" s="19" t="s">
        <v>1224</v>
      </c>
      <c r="E4" s="19" t="s">
        <v>1225</v>
      </c>
      <c r="F4" s="20" t="s">
        <v>101</v>
      </c>
      <c r="G4" s="19" t="s">
        <v>1216</v>
      </c>
      <c r="H4" s="19" t="s">
        <v>1217</v>
      </c>
      <c r="I4" s="18" t="s">
        <v>74</v>
      </c>
      <c r="J4" s="18" t="s">
        <v>1218</v>
      </c>
      <c r="K4" s="17">
        <v>1</v>
      </c>
      <c r="L4" s="21">
        <v>43678</v>
      </c>
      <c r="M4" s="21">
        <v>44196</v>
      </c>
      <c r="N4" s="17">
        <v>1</v>
      </c>
      <c r="O4" s="22">
        <f>+N4/K4</f>
        <v>1</v>
      </c>
      <c r="P4" s="114">
        <f>+AVERAGE(O4:O5)</f>
        <v>1</v>
      </c>
      <c r="Q4" s="114" t="s">
        <v>1078</v>
      </c>
      <c r="R4" s="115" t="s">
        <v>52</v>
      </c>
      <c r="S4" s="19" t="s">
        <v>1219</v>
      </c>
      <c r="T4" s="19" t="s">
        <v>1220</v>
      </c>
      <c r="U4" s="23" t="s">
        <v>1081</v>
      </c>
    </row>
    <row r="5" spans="1:22" s="52" customFormat="1" ht="168.75" x14ac:dyDescent="0.25">
      <c r="A5" s="17">
        <v>2016</v>
      </c>
      <c r="B5" s="18" t="s">
        <v>98</v>
      </c>
      <c r="C5" s="17">
        <v>2</v>
      </c>
      <c r="D5" s="19" t="s">
        <v>1224</v>
      </c>
      <c r="E5" s="19" t="s">
        <v>1215</v>
      </c>
      <c r="F5" s="20" t="s">
        <v>108</v>
      </c>
      <c r="G5" s="19" t="s">
        <v>1216</v>
      </c>
      <c r="H5" s="19" t="s">
        <v>1221</v>
      </c>
      <c r="I5" s="18" t="s">
        <v>74</v>
      </c>
      <c r="J5" s="18" t="s">
        <v>1222</v>
      </c>
      <c r="K5" s="17">
        <v>1</v>
      </c>
      <c r="L5" s="21">
        <v>44197</v>
      </c>
      <c r="M5" s="21">
        <v>44803</v>
      </c>
      <c r="N5" s="17">
        <v>1</v>
      </c>
      <c r="O5" s="22">
        <f>+N5/K5</f>
        <v>1</v>
      </c>
      <c r="P5" s="114"/>
      <c r="Q5" s="114"/>
      <c r="R5" s="115"/>
      <c r="S5" s="19" t="s">
        <v>472</v>
      </c>
      <c r="T5" s="19" t="s">
        <v>1223</v>
      </c>
      <c r="U5" s="23" t="s">
        <v>1081</v>
      </c>
    </row>
    <row r="6" spans="1:22" ht="157.5" x14ac:dyDescent="0.25">
      <c r="A6" s="17" t="s">
        <v>10</v>
      </c>
      <c r="B6" s="18" t="s">
        <v>316</v>
      </c>
      <c r="C6" s="27" t="s">
        <v>1226</v>
      </c>
      <c r="D6" s="28" t="s">
        <v>1227</v>
      </c>
      <c r="E6" s="28" t="s">
        <v>1228</v>
      </c>
      <c r="F6" s="20" t="s">
        <v>101</v>
      </c>
      <c r="G6" s="28" t="s">
        <v>1229</v>
      </c>
      <c r="H6" s="28" t="s">
        <v>1230</v>
      </c>
      <c r="I6" s="18" t="s">
        <v>49</v>
      </c>
      <c r="J6" s="18" t="s">
        <v>1231</v>
      </c>
      <c r="K6" s="26">
        <v>1</v>
      </c>
      <c r="L6" s="21">
        <v>43709</v>
      </c>
      <c r="M6" s="21">
        <v>44012</v>
      </c>
      <c r="N6" s="17">
        <v>1</v>
      </c>
      <c r="O6" s="22">
        <f t="shared" ref="O6:O25" si="0">+N6/K6</f>
        <v>1</v>
      </c>
      <c r="P6" s="114">
        <f>AVERAGE(O6:O7)</f>
        <v>1</v>
      </c>
      <c r="Q6" s="114" t="s">
        <v>1078</v>
      </c>
      <c r="R6" s="115" t="s">
        <v>52</v>
      </c>
      <c r="S6" s="19" t="s">
        <v>1232</v>
      </c>
      <c r="T6" s="116" t="s">
        <v>1233</v>
      </c>
      <c r="U6" s="23" t="s">
        <v>1081</v>
      </c>
    </row>
    <row r="7" spans="1:22" ht="225" x14ac:dyDescent="0.25">
      <c r="A7" s="17" t="s">
        <v>10</v>
      </c>
      <c r="B7" s="18" t="s">
        <v>316</v>
      </c>
      <c r="C7" s="27" t="s">
        <v>1226</v>
      </c>
      <c r="D7" s="28" t="s">
        <v>1227</v>
      </c>
      <c r="E7" s="28" t="s">
        <v>1228</v>
      </c>
      <c r="F7" s="20" t="s">
        <v>108</v>
      </c>
      <c r="G7" s="28" t="s">
        <v>1234</v>
      </c>
      <c r="H7" s="28" t="s">
        <v>1235</v>
      </c>
      <c r="I7" s="18" t="s">
        <v>49</v>
      </c>
      <c r="J7" s="18" t="s">
        <v>377</v>
      </c>
      <c r="K7" s="26">
        <v>1</v>
      </c>
      <c r="L7" s="21">
        <v>43709</v>
      </c>
      <c r="M7" s="21">
        <v>44012</v>
      </c>
      <c r="N7" s="17">
        <v>1</v>
      </c>
      <c r="O7" s="22">
        <f t="shared" si="0"/>
        <v>1</v>
      </c>
      <c r="P7" s="114"/>
      <c r="Q7" s="114"/>
      <c r="R7" s="115"/>
      <c r="S7" s="19" t="s">
        <v>1236</v>
      </c>
      <c r="T7" s="117"/>
      <c r="U7" s="23" t="s">
        <v>1081</v>
      </c>
    </row>
    <row r="8" spans="1:22" ht="315" customHeight="1" x14ac:dyDescent="0.25">
      <c r="A8" s="18" t="s">
        <v>1237</v>
      </c>
      <c r="B8" s="18" t="s">
        <v>1238</v>
      </c>
      <c r="C8" s="27">
        <v>13</v>
      </c>
      <c r="D8" s="28" t="s">
        <v>1239</v>
      </c>
      <c r="E8" s="28" t="s">
        <v>1240</v>
      </c>
      <c r="F8" s="20" t="s">
        <v>46</v>
      </c>
      <c r="G8" s="28" t="s">
        <v>1241</v>
      </c>
      <c r="H8" s="28" t="s">
        <v>1242</v>
      </c>
      <c r="I8" s="18" t="s">
        <v>74</v>
      </c>
      <c r="J8" s="18" t="s">
        <v>1243</v>
      </c>
      <c r="K8" s="26">
        <v>1</v>
      </c>
      <c r="L8" s="21">
        <v>43697</v>
      </c>
      <c r="M8" s="21">
        <v>44742</v>
      </c>
      <c r="N8" s="17">
        <v>1</v>
      </c>
      <c r="O8" s="22">
        <f t="shared" si="0"/>
        <v>1</v>
      </c>
      <c r="P8" s="114">
        <f>AVERAGE(O8:O10)</f>
        <v>1</v>
      </c>
      <c r="Q8" s="114" t="s">
        <v>1078</v>
      </c>
      <c r="R8" s="115" t="s">
        <v>1244</v>
      </c>
      <c r="S8" s="19" t="s">
        <v>1245</v>
      </c>
      <c r="T8" s="19" t="s">
        <v>1246</v>
      </c>
      <c r="U8" s="23" t="s">
        <v>1081</v>
      </c>
    </row>
    <row r="9" spans="1:22" ht="409.5" customHeight="1" x14ac:dyDescent="0.25">
      <c r="A9" s="18" t="s">
        <v>1237</v>
      </c>
      <c r="B9" s="18" t="s">
        <v>1238</v>
      </c>
      <c r="C9" s="27">
        <v>13</v>
      </c>
      <c r="D9" s="28" t="s">
        <v>1239</v>
      </c>
      <c r="E9" s="28" t="s">
        <v>1247</v>
      </c>
      <c r="F9" s="20" t="s">
        <v>57</v>
      </c>
      <c r="G9" s="28" t="s">
        <v>1248</v>
      </c>
      <c r="H9" s="28" t="s">
        <v>1249</v>
      </c>
      <c r="I9" s="18" t="s">
        <v>74</v>
      </c>
      <c r="J9" s="18" t="s">
        <v>1250</v>
      </c>
      <c r="K9" s="26">
        <v>9</v>
      </c>
      <c r="L9" s="21">
        <v>43697</v>
      </c>
      <c r="M9" s="21">
        <v>44926</v>
      </c>
      <c r="N9" s="17">
        <v>9</v>
      </c>
      <c r="O9" s="22">
        <f t="shared" si="0"/>
        <v>1</v>
      </c>
      <c r="P9" s="114"/>
      <c r="Q9" s="114"/>
      <c r="R9" s="115"/>
      <c r="S9" s="19" t="s">
        <v>1251</v>
      </c>
      <c r="T9" s="19" t="s">
        <v>1252</v>
      </c>
      <c r="U9" s="23" t="s">
        <v>1081</v>
      </c>
      <c r="V9" s="71"/>
    </row>
    <row r="10" spans="1:22" ht="326.25" x14ac:dyDescent="0.25">
      <c r="A10" s="18" t="s">
        <v>1237</v>
      </c>
      <c r="B10" s="18" t="s">
        <v>1238</v>
      </c>
      <c r="C10" s="27">
        <v>13</v>
      </c>
      <c r="D10" s="28" t="s">
        <v>1239</v>
      </c>
      <c r="E10" s="28" t="s">
        <v>1247</v>
      </c>
      <c r="F10" s="20" t="s">
        <v>63</v>
      </c>
      <c r="G10" s="28" t="s">
        <v>1253</v>
      </c>
      <c r="H10" s="28" t="s">
        <v>1254</v>
      </c>
      <c r="I10" s="18" t="s">
        <v>74</v>
      </c>
      <c r="J10" s="18" t="s">
        <v>1255</v>
      </c>
      <c r="K10" s="26">
        <v>1</v>
      </c>
      <c r="L10" s="21">
        <v>43697</v>
      </c>
      <c r="M10" s="21">
        <v>43830</v>
      </c>
      <c r="N10" s="17">
        <v>4</v>
      </c>
      <c r="O10" s="22">
        <v>1</v>
      </c>
      <c r="P10" s="114"/>
      <c r="Q10" s="114"/>
      <c r="R10" s="115"/>
      <c r="S10" s="19" t="s">
        <v>1256</v>
      </c>
      <c r="T10" s="19" t="s">
        <v>1257</v>
      </c>
      <c r="U10" s="23" t="s">
        <v>1081</v>
      </c>
    </row>
    <row r="11" spans="1:22" ht="326.25" customHeight="1" x14ac:dyDescent="0.25">
      <c r="A11" s="18" t="s">
        <v>1237</v>
      </c>
      <c r="B11" s="18" t="s">
        <v>1238</v>
      </c>
      <c r="C11" s="27">
        <v>16</v>
      </c>
      <c r="D11" s="28" t="s">
        <v>1258</v>
      </c>
      <c r="E11" s="28" t="s">
        <v>1259</v>
      </c>
      <c r="F11" s="20" t="s">
        <v>382</v>
      </c>
      <c r="G11" s="28" t="s">
        <v>1260</v>
      </c>
      <c r="H11" s="28" t="s">
        <v>1261</v>
      </c>
      <c r="I11" s="18" t="s">
        <v>74</v>
      </c>
      <c r="J11" s="18" t="s">
        <v>1262</v>
      </c>
      <c r="K11" s="26">
        <v>1</v>
      </c>
      <c r="L11" s="21">
        <v>43770</v>
      </c>
      <c r="M11" s="21">
        <v>43830</v>
      </c>
      <c r="N11" s="17">
        <v>1</v>
      </c>
      <c r="O11" s="22">
        <f t="shared" si="0"/>
        <v>1</v>
      </c>
      <c r="P11" s="25">
        <f>+O11</f>
        <v>1</v>
      </c>
      <c r="Q11" s="25" t="s">
        <v>1078</v>
      </c>
      <c r="R11" s="67" t="s">
        <v>1263</v>
      </c>
      <c r="S11" s="19" t="s">
        <v>1264</v>
      </c>
      <c r="T11" s="19" t="s">
        <v>1265</v>
      </c>
      <c r="U11" s="23" t="s">
        <v>1081</v>
      </c>
    </row>
    <row r="12" spans="1:22" ht="157.5" customHeight="1" x14ac:dyDescent="0.25">
      <c r="A12" s="18">
        <v>2019</v>
      </c>
      <c r="B12" s="18" t="s">
        <v>441</v>
      </c>
      <c r="C12" s="27">
        <v>1</v>
      </c>
      <c r="D12" s="28" t="s">
        <v>1266</v>
      </c>
      <c r="E12" s="28" t="s">
        <v>1267</v>
      </c>
      <c r="F12" s="20" t="s">
        <v>101</v>
      </c>
      <c r="G12" s="54" t="s">
        <v>1268</v>
      </c>
      <c r="H12" s="54" t="s">
        <v>1269</v>
      </c>
      <c r="I12" s="18" t="s">
        <v>74</v>
      </c>
      <c r="J12" s="55" t="s">
        <v>457</v>
      </c>
      <c r="K12" s="27">
        <v>8</v>
      </c>
      <c r="L12" s="21">
        <v>44044</v>
      </c>
      <c r="M12" s="21">
        <v>44408</v>
      </c>
      <c r="N12" s="17">
        <v>8</v>
      </c>
      <c r="O12" s="22">
        <f t="shared" si="0"/>
        <v>1</v>
      </c>
      <c r="P12" s="114">
        <f>+AVERAGE(O12:O13)</f>
        <v>1</v>
      </c>
      <c r="Q12" s="127" t="s">
        <v>1078</v>
      </c>
      <c r="R12" s="128" t="s">
        <v>52</v>
      </c>
      <c r="S12" s="19" t="s">
        <v>1270</v>
      </c>
      <c r="T12" s="19" t="s">
        <v>1271</v>
      </c>
      <c r="U12" s="23" t="s">
        <v>1081</v>
      </c>
    </row>
    <row r="13" spans="1:22" ht="168.75" x14ac:dyDescent="0.25">
      <c r="A13" s="18">
        <v>2019</v>
      </c>
      <c r="B13" s="18" t="s">
        <v>441</v>
      </c>
      <c r="C13" s="27">
        <v>1</v>
      </c>
      <c r="D13" s="28" t="s">
        <v>1272</v>
      </c>
      <c r="E13" s="28" t="s">
        <v>1273</v>
      </c>
      <c r="F13" s="20" t="s">
        <v>108</v>
      </c>
      <c r="G13" s="54" t="s">
        <v>1274</v>
      </c>
      <c r="H13" s="54" t="s">
        <v>1275</v>
      </c>
      <c r="I13" s="18" t="s">
        <v>74</v>
      </c>
      <c r="J13" s="18" t="s">
        <v>1222</v>
      </c>
      <c r="K13" s="27">
        <v>1</v>
      </c>
      <c r="L13" s="21">
        <v>44044</v>
      </c>
      <c r="M13" s="21">
        <v>44803</v>
      </c>
      <c r="N13" s="17">
        <v>1</v>
      </c>
      <c r="O13" s="22">
        <f t="shared" si="0"/>
        <v>1</v>
      </c>
      <c r="P13" s="127"/>
      <c r="Q13" s="127"/>
      <c r="R13" s="128"/>
      <c r="S13" s="19" t="s">
        <v>472</v>
      </c>
      <c r="T13" s="19" t="s">
        <v>1223</v>
      </c>
      <c r="U13" s="23" t="s">
        <v>1081</v>
      </c>
    </row>
    <row r="14" spans="1:22" ht="191.25" customHeight="1" x14ac:dyDescent="0.25">
      <c r="A14" s="18">
        <v>2019</v>
      </c>
      <c r="B14" s="18" t="s">
        <v>441</v>
      </c>
      <c r="C14" s="27">
        <v>14</v>
      </c>
      <c r="D14" s="28" t="s">
        <v>1276</v>
      </c>
      <c r="E14" s="28" t="s">
        <v>1277</v>
      </c>
      <c r="F14" s="20" t="s">
        <v>508</v>
      </c>
      <c r="G14" s="54" t="s">
        <v>1278</v>
      </c>
      <c r="H14" s="54" t="s">
        <v>1279</v>
      </c>
      <c r="I14" s="18" t="s">
        <v>49</v>
      </c>
      <c r="J14" s="55" t="s">
        <v>299</v>
      </c>
      <c r="K14" s="27">
        <v>1</v>
      </c>
      <c r="L14" s="21">
        <v>44044</v>
      </c>
      <c r="M14" s="21">
        <v>44180</v>
      </c>
      <c r="N14" s="17">
        <v>1</v>
      </c>
      <c r="O14" s="22">
        <f t="shared" si="0"/>
        <v>1</v>
      </c>
      <c r="P14" s="114">
        <f>+AVERAGE(O14:O17)</f>
        <v>1</v>
      </c>
      <c r="Q14" s="127" t="s">
        <v>1078</v>
      </c>
      <c r="R14" s="128" t="s">
        <v>52</v>
      </c>
      <c r="S14" s="19" t="s">
        <v>511</v>
      </c>
      <c r="T14" s="116" t="s">
        <v>1280</v>
      </c>
      <c r="U14" s="23" t="s">
        <v>1081</v>
      </c>
    </row>
    <row r="15" spans="1:22" ht="281.25" customHeight="1" x14ac:dyDescent="0.25">
      <c r="A15" s="18">
        <v>2019</v>
      </c>
      <c r="B15" s="18" t="s">
        <v>441</v>
      </c>
      <c r="C15" s="27">
        <v>14</v>
      </c>
      <c r="D15" s="28" t="s">
        <v>1276</v>
      </c>
      <c r="E15" s="28" t="s">
        <v>1281</v>
      </c>
      <c r="F15" s="20" t="s">
        <v>512</v>
      </c>
      <c r="G15" s="54" t="s">
        <v>1282</v>
      </c>
      <c r="H15" s="54" t="s">
        <v>1283</v>
      </c>
      <c r="I15" s="18" t="s">
        <v>49</v>
      </c>
      <c r="J15" s="55" t="s">
        <v>637</v>
      </c>
      <c r="K15" s="27">
        <v>1</v>
      </c>
      <c r="L15" s="21">
        <v>44044</v>
      </c>
      <c r="M15" s="21">
        <v>44438</v>
      </c>
      <c r="N15" s="17">
        <v>1</v>
      </c>
      <c r="O15" s="22">
        <f t="shared" si="0"/>
        <v>1</v>
      </c>
      <c r="P15" s="127"/>
      <c r="Q15" s="127"/>
      <c r="R15" s="128"/>
      <c r="S15" s="19" t="s">
        <v>1284</v>
      </c>
      <c r="T15" s="150"/>
      <c r="U15" s="23" t="s">
        <v>1081</v>
      </c>
    </row>
    <row r="16" spans="1:22" ht="168.75" customHeight="1" x14ac:dyDescent="0.25">
      <c r="A16" s="18">
        <v>2019</v>
      </c>
      <c r="B16" s="18" t="s">
        <v>441</v>
      </c>
      <c r="C16" s="27">
        <v>14</v>
      </c>
      <c r="D16" s="28" t="s">
        <v>1276</v>
      </c>
      <c r="E16" s="19" t="s">
        <v>1281</v>
      </c>
      <c r="F16" s="20" t="s">
        <v>517</v>
      </c>
      <c r="G16" s="54" t="s">
        <v>1282</v>
      </c>
      <c r="H16" s="54" t="s">
        <v>1285</v>
      </c>
      <c r="I16" s="18" t="s">
        <v>49</v>
      </c>
      <c r="J16" s="55" t="s">
        <v>519</v>
      </c>
      <c r="K16" s="27">
        <v>13</v>
      </c>
      <c r="L16" s="21">
        <v>44044</v>
      </c>
      <c r="M16" s="21">
        <v>44438</v>
      </c>
      <c r="N16" s="17">
        <v>13</v>
      </c>
      <c r="O16" s="22">
        <f t="shared" si="0"/>
        <v>1</v>
      </c>
      <c r="P16" s="127"/>
      <c r="Q16" s="127"/>
      <c r="R16" s="128"/>
      <c r="S16" s="19" t="s">
        <v>1139</v>
      </c>
      <c r="T16" s="150"/>
      <c r="U16" s="23" t="s">
        <v>1081</v>
      </c>
    </row>
    <row r="17" spans="1:22" ht="123.75" customHeight="1" x14ac:dyDescent="0.25">
      <c r="A17" s="18">
        <v>2019</v>
      </c>
      <c r="B17" s="18" t="s">
        <v>441</v>
      </c>
      <c r="C17" s="27">
        <v>14</v>
      </c>
      <c r="D17" s="28" t="s">
        <v>1276</v>
      </c>
      <c r="E17" s="28" t="s">
        <v>1281</v>
      </c>
      <c r="F17" s="20" t="s">
        <v>521</v>
      </c>
      <c r="G17" s="54" t="s">
        <v>1286</v>
      </c>
      <c r="H17" s="54" t="s">
        <v>1287</v>
      </c>
      <c r="I17" s="18" t="s">
        <v>49</v>
      </c>
      <c r="J17" s="55" t="s">
        <v>299</v>
      </c>
      <c r="K17" s="27">
        <v>1</v>
      </c>
      <c r="L17" s="21">
        <v>44044</v>
      </c>
      <c r="M17" s="21">
        <v>44180</v>
      </c>
      <c r="N17" s="17">
        <v>1</v>
      </c>
      <c r="O17" s="22">
        <f t="shared" si="0"/>
        <v>1</v>
      </c>
      <c r="P17" s="127"/>
      <c r="Q17" s="127"/>
      <c r="R17" s="128"/>
      <c r="S17" s="19" t="s">
        <v>1288</v>
      </c>
      <c r="T17" s="117"/>
      <c r="U17" s="23" t="s">
        <v>1081</v>
      </c>
    </row>
    <row r="18" spans="1:22" s="52" customFormat="1" ht="112.5" customHeight="1" x14ac:dyDescent="0.25">
      <c r="A18" s="18">
        <v>2020</v>
      </c>
      <c r="B18" s="18" t="s">
        <v>548</v>
      </c>
      <c r="C18" s="27">
        <v>2</v>
      </c>
      <c r="D18" s="28" t="s">
        <v>1289</v>
      </c>
      <c r="E18" s="28" t="s">
        <v>1290</v>
      </c>
      <c r="F18" s="20" t="s">
        <v>46</v>
      </c>
      <c r="G18" s="54" t="s">
        <v>1291</v>
      </c>
      <c r="H18" s="56" t="s">
        <v>1292</v>
      </c>
      <c r="I18" s="26" t="s">
        <v>104</v>
      </c>
      <c r="J18" s="57" t="s">
        <v>1293</v>
      </c>
      <c r="K18" s="17">
        <v>1</v>
      </c>
      <c r="L18" s="21">
        <v>44378</v>
      </c>
      <c r="M18" s="21">
        <v>44561</v>
      </c>
      <c r="N18" s="17">
        <v>1</v>
      </c>
      <c r="O18" s="22">
        <f t="shared" si="0"/>
        <v>1</v>
      </c>
      <c r="P18" s="114">
        <f>+AVERAGE(O18:O20)</f>
        <v>1</v>
      </c>
      <c r="Q18" s="127" t="s">
        <v>1078</v>
      </c>
      <c r="R18" s="128" t="s">
        <v>52</v>
      </c>
      <c r="S18" s="19" t="s">
        <v>1294</v>
      </c>
      <c r="T18" s="116" t="s">
        <v>1295</v>
      </c>
      <c r="U18" s="23" t="s">
        <v>1081</v>
      </c>
    </row>
    <row r="19" spans="1:22" s="52" customFormat="1" ht="217.5" customHeight="1" x14ac:dyDescent="0.25">
      <c r="A19" s="18">
        <v>2020</v>
      </c>
      <c r="B19" s="18" t="s">
        <v>548</v>
      </c>
      <c r="C19" s="27">
        <v>2</v>
      </c>
      <c r="D19" s="28" t="s">
        <v>1289</v>
      </c>
      <c r="E19" s="28" t="s">
        <v>1296</v>
      </c>
      <c r="F19" s="20" t="s">
        <v>57</v>
      </c>
      <c r="G19" s="54" t="s">
        <v>1297</v>
      </c>
      <c r="H19" s="56" t="s">
        <v>1298</v>
      </c>
      <c r="I19" s="26" t="s">
        <v>558</v>
      </c>
      <c r="J19" s="57" t="s">
        <v>1299</v>
      </c>
      <c r="K19" s="17">
        <v>2</v>
      </c>
      <c r="L19" s="21">
        <v>44531</v>
      </c>
      <c r="M19" s="21">
        <v>44742</v>
      </c>
      <c r="N19" s="17">
        <v>2</v>
      </c>
      <c r="O19" s="22">
        <f t="shared" si="0"/>
        <v>1</v>
      </c>
      <c r="P19" s="127"/>
      <c r="Q19" s="127"/>
      <c r="R19" s="128"/>
      <c r="S19" s="19" t="s">
        <v>1300</v>
      </c>
      <c r="T19" s="150"/>
      <c r="U19" s="23" t="s">
        <v>1081</v>
      </c>
    </row>
    <row r="20" spans="1:22" s="52" customFormat="1" ht="238.5" customHeight="1" x14ac:dyDescent="0.25">
      <c r="A20" s="18">
        <v>2020</v>
      </c>
      <c r="B20" s="18" t="s">
        <v>548</v>
      </c>
      <c r="C20" s="27">
        <v>2</v>
      </c>
      <c r="D20" s="28" t="s">
        <v>1289</v>
      </c>
      <c r="E20" s="28" t="s">
        <v>1301</v>
      </c>
      <c r="F20" s="20" t="s">
        <v>63</v>
      </c>
      <c r="G20" s="54" t="s">
        <v>1302</v>
      </c>
      <c r="H20" s="56" t="s">
        <v>1303</v>
      </c>
      <c r="I20" s="26" t="s">
        <v>104</v>
      </c>
      <c r="J20" s="57" t="s">
        <v>1304</v>
      </c>
      <c r="K20" s="17">
        <v>2</v>
      </c>
      <c r="L20" s="21">
        <v>44531</v>
      </c>
      <c r="M20" s="21">
        <v>44742</v>
      </c>
      <c r="N20" s="17">
        <v>2</v>
      </c>
      <c r="O20" s="22">
        <f t="shared" si="0"/>
        <v>1</v>
      </c>
      <c r="P20" s="127"/>
      <c r="Q20" s="127"/>
      <c r="R20" s="128"/>
      <c r="S20" s="19" t="s">
        <v>1305</v>
      </c>
      <c r="T20" s="117"/>
      <c r="U20" s="23" t="s">
        <v>1081</v>
      </c>
    </row>
    <row r="21" spans="1:22" s="52" customFormat="1" ht="348.75" x14ac:dyDescent="0.25">
      <c r="A21" s="18" t="s">
        <v>1123</v>
      </c>
      <c r="B21" s="18" t="s">
        <v>1124</v>
      </c>
      <c r="C21" s="27">
        <v>4</v>
      </c>
      <c r="D21" s="28" t="s">
        <v>1306</v>
      </c>
      <c r="E21" s="28" t="s">
        <v>1307</v>
      </c>
      <c r="F21" s="20" t="s">
        <v>382</v>
      </c>
      <c r="G21" s="54" t="s">
        <v>1308</v>
      </c>
      <c r="H21" s="56" t="s">
        <v>1309</v>
      </c>
      <c r="I21" s="18" t="s">
        <v>49</v>
      </c>
      <c r="J21" s="57" t="s">
        <v>1310</v>
      </c>
      <c r="K21" s="17">
        <v>1</v>
      </c>
      <c r="L21" s="21">
        <v>44378</v>
      </c>
      <c r="M21" s="21">
        <v>44439</v>
      </c>
      <c r="N21" s="17">
        <v>1</v>
      </c>
      <c r="O21" s="22">
        <f t="shared" si="0"/>
        <v>1</v>
      </c>
      <c r="P21" s="22">
        <f>+O21/K21</f>
        <v>1</v>
      </c>
      <c r="Q21" s="22" t="s">
        <v>1078</v>
      </c>
      <c r="R21" s="18" t="s">
        <v>52</v>
      </c>
      <c r="S21" s="19" t="s">
        <v>1311</v>
      </c>
      <c r="T21" s="19" t="s">
        <v>1312</v>
      </c>
      <c r="U21" s="23" t="s">
        <v>1081</v>
      </c>
    </row>
    <row r="22" spans="1:22" s="52" customFormat="1" ht="103.5" customHeight="1" x14ac:dyDescent="0.25">
      <c r="A22" s="18" t="s">
        <v>1123</v>
      </c>
      <c r="B22" s="18" t="s">
        <v>1124</v>
      </c>
      <c r="C22" s="27">
        <v>5</v>
      </c>
      <c r="D22" s="28" t="s">
        <v>1313</v>
      </c>
      <c r="E22" s="28" t="s">
        <v>1314</v>
      </c>
      <c r="F22" s="20" t="s">
        <v>101</v>
      </c>
      <c r="G22" s="54" t="s">
        <v>1315</v>
      </c>
      <c r="H22" s="56" t="s">
        <v>1316</v>
      </c>
      <c r="I22" s="18" t="s">
        <v>49</v>
      </c>
      <c r="J22" s="57" t="s">
        <v>243</v>
      </c>
      <c r="K22" s="17">
        <v>1</v>
      </c>
      <c r="L22" s="21">
        <v>44410</v>
      </c>
      <c r="M22" s="21">
        <v>44499</v>
      </c>
      <c r="N22" s="17">
        <v>1</v>
      </c>
      <c r="O22" s="22">
        <f t="shared" si="0"/>
        <v>1</v>
      </c>
      <c r="P22" s="114">
        <f>+AVERAGE(O22:O23)</f>
        <v>1</v>
      </c>
      <c r="Q22" s="127" t="s">
        <v>1078</v>
      </c>
      <c r="R22" s="128" t="s">
        <v>52</v>
      </c>
      <c r="S22" s="19" t="s">
        <v>1317</v>
      </c>
      <c r="T22" s="19" t="s">
        <v>1318</v>
      </c>
      <c r="U22" s="23" t="s">
        <v>1081</v>
      </c>
    </row>
    <row r="23" spans="1:22" s="52" customFormat="1" ht="371.25" customHeight="1" x14ac:dyDescent="0.25">
      <c r="A23" s="18" t="s">
        <v>1123</v>
      </c>
      <c r="B23" s="18" t="s">
        <v>1124</v>
      </c>
      <c r="C23" s="27">
        <v>5</v>
      </c>
      <c r="D23" s="28" t="s">
        <v>1313</v>
      </c>
      <c r="E23" s="28" t="s">
        <v>1314</v>
      </c>
      <c r="F23" s="20" t="s">
        <v>108</v>
      </c>
      <c r="G23" s="54" t="s">
        <v>1319</v>
      </c>
      <c r="H23" s="56" t="s">
        <v>1320</v>
      </c>
      <c r="I23" s="18" t="s">
        <v>49</v>
      </c>
      <c r="J23" s="57" t="s">
        <v>1321</v>
      </c>
      <c r="K23" s="17">
        <v>13</v>
      </c>
      <c r="L23" s="21">
        <v>44410</v>
      </c>
      <c r="M23" s="21">
        <v>44545</v>
      </c>
      <c r="N23" s="17">
        <v>13</v>
      </c>
      <c r="O23" s="22">
        <f t="shared" si="0"/>
        <v>1</v>
      </c>
      <c r="P23" s="127"/>
      <c r="Q23" s="127"/>
      <c r="R23" s="128"/>
      <c r="S23" s="19" t="s">
        <v>1322</v>
      </c>
      <c r="T23" s="19" t="s">
        <v>1323</v>
      </c>
      <c r="U23" s="23" t="s">
        <v>1081</v>
      </c>
    </row>
    <row r="24" spans="1:22" s="52" customFormat="1" ht="168.75" x14ac:dyDescent="0.25">
      <c r="A24" s="18" t="s">
        <v>19</v>
      </c>
      <c r="B24" s="18" t="s">
        <v>644</v>
      </c>
      <c r="C24" s="27">
        <v>2</v>
      </c>
      <c r="D24" s="28" t="s">
        <v>1324</v>
      </c>
      <c r="E24" s="28" t="s">
        <v>1325</v>
      </c>
      <c r="F24" s="20" t="s">
        <v>382</v>
      </c>
      <c r="G24" s="54" t="s">
        <v>1326</v>
      </c>
      <c r="H24" s="56" t="s">
        <v>1327</v>
      </c>
      <c r="I24" s="18" t="s">
        <v>74</v>
      </c>
      <c r="J24" s="57" t="s">
        <v>1328</v>
      </c>
      <c r="K24" s="17">
        <v>1</v>
      </c>
      <c r="L24" s="21">
        <v>44593</v>
      </c>
      <c r="M24" s="21">
        <v>44651</v>
      </c>
      <c r="N24" s="17">
        <v>1</v>
      </c>
      <c r="O24" s="22">
        <f t="shared" si="0"/>
        <v>1</v>
      </c>
      <c r="P24" s="22">
        <f>+O24</f>
        <v>1</v>
      </c>
      <c r="Q24" s="22" t="s">
        <v>1078</v>
      </c>
      <c r="R24" s="18" t="s">
        <v>52</v>
      </c>
      <c r="S24" s="19" t="s">
        <v>1329</v>
      </c>
      <c r="T24" s="19" t="s">
        <v>1330</v>
      </c>
      <c r="U24" s="23" t="s">
        <v>1081</v>
      </c>
    </row>
    <row r="25" spans="1:22" s="52" customFormat="1" ht="303.75" customHeight="1" x14ac:dyDescent="0.25">
      <c r="A25" s="18">
        <v>2021</v>
      </c>
      <c r="B25" s="18" t="s">
        <v>823</v>
      </c>
      <c r="C25" s="27">
        <v>2</v>
      </c>
      <c r="D25" s="28" t="s">
        <v>1331</v>
      </c>
      <c r="E25" s="28" t="s">
        <v>1332</v>
      </c>
      <c r="F25" s="20" t="s">
        <v>101</v>
      </c>
      <c r="G25" s="54" t="s">
        <v>1333</v>
      </c>
      <c r="H25" s="56" t="s">
        <v>1171</v>
      </c>
      <c r="I25" s="20" t="s">
        <v>1334</v>
      </c>
      <c r="J25" s="57" t="s">
        <v>1335</v>
      </c>
      <c r="K25" s="17">
        <v>1</v>
      </c>
      <c r="L25" s="21">
        <v>44742</v>
      </c>
      <c r="M25" s="21">
        <v>44926</v>
      </c>
      <c r="N25" s="17">
        <v>1</v>
      </c>
      <c r="O25" s="22">
        <f t="shared" si="0"/>
        <v>1</v>
      </c>
      <c r="P25" s="114">
        <f>+AVERAGE(O25:O26)</f>
        <v>1</v>
      </c>
      <c r="Q25" s="127" t="s">
        <v>1078</v>
      </c>
      <c r="R25" s="135" t="s">
        <v>52</v>
      </c>
      <c r="S25" s="19" t="s">
        <v>1336</v>
      </c>
      <c r="T25" s="116" t="s">
        <v>1337</v>
      </c>
      <c r="U25" s="23" t="s">
        <v>1081</v>
      </c>
    </row>
    <row r="26" spans="1:22" s="52" customFormat="1" ht="191.25" x14ac:dyDescent="0.25">
      <c r="A26" s="18">
        <v>2021</v>
      </c>
      <c r="B26" s="18" t="s">
        <v>823</v>
      </c>
      <c r="C26" s="27">
        <v>2</v>
      </c>
      <c r="D26" s="28" t="s">
        <v>1331</v>
      </c>
      <c r="E26" s="28" t="s">
        <v>1332</v>
      </c>
      <c r="F26" s="20" t="s">
        <v>108</v>
      </c>
      <c r="G26" s="54" t="s">
        <v>1333</v>
      </c>
      <c r="H26" s="56" t="s">
        <v>1171</v>
      </c>
      <c r="I26" s="20" t="s">
        <v>1338</v>
      </c>
      <c r="J26" s="57" t="s">
        <v>1339</v>
      </c>
      <c r="K26" s="17">
        <v>11</v>
      </c>
      <c r="L26" s="21">
        <v>44742</v>
      </c>
      <c r="M26" s="21">
        <v>44926</v>
      </c>
      <c r="N26" s="17">
        <v>11</v>
      </c>
      <c r="O26" s="22">
        <f>+N26/K26</f>
        <v>1</v>
      </c>
      <c r="P26" s="127"/>
      <c r="Q26" s="127"/>
      <c r="R26" s="137"/>
      <c r="S26" s="19" t="s">
        <v>1340</v>
      </c>
      <c r="T26" s="117"/>
      <c r="U26" s="23" t="s">
        <v>1081</v>
      </c>
    </row>
    <row r="27" spans="1:22" s="52" customFormat="1" ht="326.25" x14ac:dyDescent="0.25">
      <c r="A27" s="18">
        <v>2021</v>
      </c>
      <c r="B27" s="18" t="s">
        <v>823</v>
      </c>
      <c r="C27" s="27">
        <v>6</v>
      </c>
      <c r="D27" s="28" t="s">
        <v>1341</v>
      </c>
      <c r="E27" s="28" t="s">
        <v>1342</v>
      </c>
      <c r="F27" s="20" t="s">
        <v>382</v>
      </c>
      <c r="G27" s="54" t="s">
        <v>1343</v>
      </c>
      <c r="H27" s="56" t="s">
        <v>1344</v>
      </c>
      <c r="I27" s="26" t="s">
        <v>1345</v>
      </c>
      <c r="J27" s="57" t="s">
        <v>1346</v>
      </c>
      <c r="K27" s="17">
        <v>6</v>
      </c>
      <c r="L27" s="21">
        <v>44742</v>
      </c>
      <c r="M27" s="21">
        <v>44926</v>
      </c>
      <c r="N27" s="17">
        <v>6</v>
      </c>
      <c r="O27" s="22">
        <f>+N27/K27</f>
        <v>1</v>
      </c>
      <c r="P27" s="22">
        <f>+O27</f>
        <v>1</v>
      </c>
      <c r="Q27" s="22" t="s">
        <v>1078</v>
      </c>
      <c r="R27" s="18" t="s">
        <v>52</v>
      </c>
      <c r="S27" s="19" t="s">
        <v>563</v>
      </c>
      <c r="T27" s="19" t="s">
        <v>1347</v>
      </c>
      <c r="U27" s="23" t="s">
        <v>1081</v>
      </c>
      <c r="V27" s="72"/>
    </row>
  </sheetData>
  <mergeCells count="31">
    <mergeCell ref="P25:P26"/>
    <mergeCell ref="Q25:Q26"/>
    <mergeCell ref="R25:R26"/>
    <mergeCell ref="P22:P23"/>
    <mergeCell ref="Q22:Q23"/>
    <mergeCell ref="R22:R23"/>
    <mergeCell ref="P6:P7"/>
    <mergeCell ref="Q6:Q7"/>
    <mergeCell ref="R6:R7"/>
    <mergeCell ref="P18:P20"/>
    <mergeCell ref="Q18:Q20"/>
    <mergeCell ref="R18:R20"/>
    <mergeCell ref="P8:P10"/>
    <mergeCell ref="Q8:Q10"/>
    <mergeCell ref="R8:R10"/>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formula1>0</formula1>
      <formula2>390</formula2>
    </dataValidation>
    <dataValidation type="textLength" allowBlank="1" showInputMessage="1" showErrorMessage="1" prompt="Cualquier contenido, máximo 390 caracteres_x000a_" sqref="I25:I26">
      <formula1>1</formula1>
      <formula2>300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4"/>
  <sheetViews>
    <sheetView topLeftCell="A43" zoomScaleNormal="100" workbookViewId="0">
      <selection activeCell="A43" sqref="A1:W84"/>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1" s="77" customFormat="1"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225" hidden="1" x14ac:dyDescent="0.25">
      <c r="A2" s="17">
        <v>2015</v>
      </c>
      <c r="B2" s="18" t="s">
        <v>43</v>
      </c>
      <c r="C2" s="17">
        <v>21</v>
      </c>
      <c r="D2" s="19" t="s">
        <v>1348</v>
      </c>
      <c r="E2" s="19" t="s">
        <v>1349</v>
      </c>
      <c r="F2" s="20" t="s">
        <v>101</v>
      </c>
      <c r="G2" s="18" t="s">
        <v>195</v>
      </c>
      <c r="H2" s="18" t="s">
        <v>201</v>
      </c>
      <c r="I2" s="18" t="s">
        <v>1350</v>
      </c>
      <c r="J2" s="18" t="s">
        <v>202</v>
      </c>
      <c r="K2" s="18">
        <v>7</v>
      </c>
      <c r="L2" s="21">
        <v>43770</v>
      </c>
      <c r="M2" s="21">
        <v>44196</v>
      </c>
      <c r="N2" s="17">
        <v>7</v>
      </c>
      <c r="O2" s="22">
        <v>1</v>
      </c>
      <c r="P2" s="112">
        <v>1</v>
      </c>
      <c r="Q2" s="112" t="s">
        <v>1078</v>
      </c>
      <c r="R2" s="113" t="s">
        <v>210</v>
      </c>
      <c r="S2" s="19" t="s">
        <v>1351</v>
      </c>
      <c r="T2" s="116" t="s">
        <v>1352</v>
      </c>
      <c r="U2" s="23" t="s">
        <v>1081</v>
      </c>
    </row>
    <row r="3" spans="1:21" ht="303.75" hidden="1" x14ac:dyDescent="0.25">
      <c r="A3" s="17">
        <v>2015</v>
      </c>
      <c r="B3" s="18" t="s">
        <v>43</v>
      </c>
      <c r="C3" s="17">
        <v>21</v>
      </c>
      <c r="D3" s="19" t="s">
        <v>1348</v>
      </c>
      <c r="E3" s="19" t="s">
        <v>1349</v>
      </c>
      <c r="F3" s="20" t="s">
        <v>108</v>
      </c>
      <c r="G3" s="18" t="s">
        <v>195</v>
      </c>
      <c r="H3" s="18" t="s">
        <v>196</v>
      </c>
      <c r="I3" s="18" t="s">
        <v>1350</v>
      </c>
      <c r="J3" s="18" t="s">
        <v>197</v>
      </c>
      <c r="K3" s="18">
        <v>36</v>
      </c>
      <c r="L3" s="21">
        <v>43770</v>
      </c>
      <c r="M3" s="21">
        <v>44530</v>
      </c>
      <c r="N3" s="17">
        <v>36</v>
      </c>
      <c r="O3" s="22">
        <v>1</v>
      </c>
      <c r="P3" s="112"/>
      <c r="Q3" s="112"/>
      <c r="R3" s="113"/>
      <c r="S3" s="19" t="s">
        <v>199</v>
      </c>
      <c r="T3" s="117"/>
      <c r="U3" s="23" t="s">
        <v>1081</v>
      </c>
    </row>
    <row r="4" spans="1:21" ht="409.5" hidden="1" x14ac:dyDescent="0.25">
      <c r="A4" s="17">
        <v>2016</v>
      </c>
      <c r="B4" s="18" t="s">
        <v>68</v>
      </c>
      <c r="C4" s="17">
        <v>25</v>
      </c>
      <c r="D4" s="19" t="s">
        <v>1353</v>
      </c>
      <c r="E4" s="19" t="s">
        <v>1354</v>
      </c>
      <c r="F4" s="18">
        <v>1</v>
      </c>
      <c r="G4" s="19" t="s">
        <v>1075</v>
      </c>
      <c r="H4" s="19" t="s">
        <v>1076</v>
      </c>
      <c r="I4" s="18" t="s">
        <v>1355</v>
      </c>
      <c r="J4" s="18" t="s">
        <v>1077</v>
      </c>
      <c r="K4" s="17">
        <v>24</v>
      </c>
      <c r="L4" s="21">
        <v>43831</v>
      </c>
      <c r="M4" s="21">
        <v>44561</v>
      </c>
      <c r="N4" s="17">
        <v>24</v>
      </c>
      <c r="O4" s="22">
        <v>1</v>
      </c>
      <c r="P4" s="22">
        <v>1</v>
      </c>
      <c r="Q4" s="22" t="s">
        <v>1078</v>
      </c>
      <c r="R4" s="68" t="s">
        <v>52</v>
      </c>
      <c r="S4" s="19" t="s">
        <v>1079</v>
      </c>
      <c r="T4" s="19" t="s">
        <v>1356</v>
      </c>
      <c r="U4" s="23" t="s">
        <v>1081</v>
      </c>
    </row>
    <row r="5" spans="1:21" ht="409.5" hidden="1" x14ac:dyDescent="0.25">
      <c r="A5" s="17">
        <v>2016</v>
      </c>
      <c r="B5" s="18" t="s">
        <v>68</v>
      </c>
      <c r="C5" s="17">
        <v>26</v>
      </c>
      <c r="D5" s="19" t="s">
        <v>1357</v>
      </c>
      <c r="E5" s="19" t="s">
        <v>1358</v>
      </c>
      <c r="F5" s="18">
        <v>1</v>
      </c>
      <c r="G5" s="19" t="s">
        <v>1075</v>
      </c>
      <c r="H5" s="19" t="s">
        <v>1076</v>
      </c>
      <c r="I5" s="18" t="s">
        <v>1355</v>
      </c>
      <c r="J5" s="18" t="s">
        <v>1077</v>
      </c>
      <c r="K5" s="17">
        <v>24</v>
      </c>
      <c r="L5" s="21">
        <v>43831</v>
      </c>
      <c r="M5" s="21">
        <v>44561</v>
      </c>
      <c r="N5" s="17">
        <v>24</v>
      </c>
      <c r="O5" s="22">
        <v>1</v>
      </c>
      <c r="P5" s="22">
        <v>1</v>
      </c>
      <c r="Q5" s="22" t="s">
        <v>1078</v>
      </c>
      <c r="R5" s="68" t="s">
        <v>52</v>
      </c>
      <c r="S5" s="19" t="s">
        <v>1079</v>
      </c>
      <c r="T5" s="19" t="s">
        <v>1359</v>
      </c>
      <c r="U5" s="23" t="s">
        <v>1081</v>
      </c>
    </row>
    <row r="6" spans="1:21" ht="112.5" hidden="1" x14ac:dyDescent="0.25">
      <c r="A6" s="17">
        <v>2016</v>
      </c>
      <c r="B6" s="18" t="s">
        <v>68</v>
      </c>
      <c r="C6" s="17">
        <v>27</v>
      </c>
      <c r="D6" s="19" t="s">
        <v>1360</v>
      </c>
      <c r="E6" s="19" t="s">
        <v>1361</v>
      </c>
      <c r="F6" s="20" t="s">
        <v>101</v>
      </c>
      <c r="G6" s="18" t="s">
        <v>195</v>
      </c>
      <c r="H6" s="18" t="s">
        <v>201</v>
      </c>
      <c r="I6" s="18" t="s">
        <v>1362</v>
      </c>
      <c r="J6" s="18" t="s">
        <v>202</v>
      </c>
      <c r="K6" s="18">
        <v>7</v>
      </c>
      <c r="L6" s="21">
        <v>43770</v>
      </c>
      <c r="M6" s="21">
        <v>44196</v>
      </c>
      <c r="N6" s="17">
        <v>7</v>
      </c>
      <c r="O6" s="22">
        <v>1</v>
      </c>
      <c r="P6" s="112">
        <v>1</v>
      </c>
      <c r="Q6" s="112" t="s">
        <v>1078</v>
      </c>
      <c r="R6" s="113" t="s">
        <v>52</v>
      </c>
      <c r="S6" s="19" t="s">
        <v>203</v>
      </c>
      <c r="T6" s="116" t="s">
        <v>1363</v>
      </c>
      <c r="U6" s="23" t="s">
        <v>1081</v>
      </c>
    </row>
    <row r="7" spans="1:21" ht="409.5" hidden="1" x14ac:dyDescent="0.25">
      <c r="A7" s="17">
        <v>2016</v>
      </c>
      <c r="B7" s="18" t="s">
        <v>68</v>
      </c>
      <c r="C7" s="17">
        <v>27</v>
      </c>
      <c r="D7" s="19" t="s">
        <v>1364</v>
      </c>
      <c r="E7" s="19" t="s">
        <v>1361</v>
      </c>
      <c r="F7" s="20" t="s">
        <v>108</v>
      </c>
      <c r="G7" s="19" t="s">
        <v>1075</v>
      </c>
      <c r="H7" s="19" t="s">
        <v>1076</v>
      </c>
      <c r="I7" s="18" t="s">
        <v>1362</v>
      </c>
      <c r="J7" s="18" t="s">
        <v>1077</v>
      </c>
      <c r="K7" s="18">
        <v>24</v>
      </c>
      <c r="L7" s="21">
        <v>43831</v>
      </c>
      <c r="M7" s="21">
        <v>44561</v>
      </c>
      <c r="N7" s="17">
        <v>24</v>
      </c>
      <c r="O7" s="22">
        <v>1</v>
      </c>
      <c r="P7" s="112"/>
      <c r="Q7" s="112"/>
      <c r="R7" s="113"/>
      <c r="S7" s="19" t="s">
        <v>1079</v>
      </c>
      <c r="T7" s="117"/>
      <c r="U7" s="23" t="s">
        <v>1081</v>
      </c>
    </row>
    <row r="8" spans="1:21" ht="409.5" hidden="1" x14ac:dyDescent="0.25">
      <c r="A8" s="17">
        <v>2016</v>
      </c>
      <c r="B8" s="18" t="s">
        <v>68</v>
      </c>
      <c r="C8" s="17">
        <v>43</v>
      </c>
      <c r="D8" s="19" t="s">
        <v>1365</v>
      </c>
      <c r="E8" s="19" t="s">
        <v>1366</v>
      </c>
      <c r="F8" s="18">
        <v>1</v>
      </c>
      <c r="G8" s="19" t="s">
        <v>1075</v>
      </c>
      <c r="H8" s="19" t="s">
        <v>1076</v>
      </c>
      <c r="I8" s="18" t="s">
        <v>1362</v>
      </c>
      <c r="J8" s="18" t="s">
        <v>1077</v>
      </c>
      <c r="K8" s="18">
        <v>24</v>
      </c>
      <c r="L8" s="21">
        <v>43831</v>
      </c>
      <c r="M8" s="21">
        <v>44561</v>
      </c>
      <c r="N8" s="17">
        <v>24</v>
      </c>
      <c r="O8" s="22">
        <v>1</v>
      </c>
      <c r="P8" s="22">
        <v>1</v>
      </c>
      <c r="Q8" s="22" t="s">
        <v>1078</v>
      </c>
      <c r="R8" s="68" t="s">
        <v>52</v>
      </c>
      <c r="S8" s="19" t="s">
        <v>1079</v>
      </c>
      <c r="T8" s="19" t="s">
        <v>1367</v>
      </c>
      <c r="U8" s="23" t="s">
        <v>1081</v>
      </c>
    </row>
    <row r="9" spans="1:21" s="65" customFormat="1" ht="168.75" hidden="1" customHeight="1" x14ac:dyDescent="0.25">
      <c r="A9" s="17">
        <v>2017</v>
      </c>
      <c r="B9" s="18" t="s">
        <v>115</v>
      </c>
      <c r="C9" s="17">
        <v>3</v>
      </c>
      <c r="D9" s="19" t="s">
        <v>1368</v>
      </c>
      <c r="E9" s="19" t="s">
        <v>1369</v>
      </c>
      <c r="F9" s="20" t="s">
        <v>118</v>
      </c>
      <c r="G9" s="19" t="s">
        <v>1370</v>
      </c>
      <c r="H9" s="19" t="s">
        <v>1371</v>
      </c>
      <c r="I9" s="18" t="s">
        <v>1372</v>
      </c>
      <c r="J9" s="18" t="s">
        <v>1373</v>
      </c>
      <c r="K9" s="18">
        <v>1</v>
      </c>
      <c r="L9" s="21">
        <v>44167</v>
      </c>
      <c r="M9" s="21">
        <v>44227</v>
      </c>
      <c r="N9" s="17">
        <v>1</v>
      </c>
      <c r="O9" s="22">
        <f t="shared" ref="O9:O16" si="0">+N9/K9</f>
        <v>1</v>
      </c>
      <c r="P9" s="121">
        <f>+AVERAGE(O9:O16)</f>
        <v>1</v>
      </c>
      <c r="Q9" s="121" t="s">
        <v>1078</v>
      </c>
      <c r="R9" s="124" t="s">
        <v>210</v>
      </c>
      <c r="S9" s="19" t="s">
        <v>1374</v>
      </c>
      <c r="T9" s="116" t="s">
        <v>1375</v>
      </c>
      <c r="U9" s="23" t="s">
        <v>1081</v>
      </c>
    </row>
    <row r="10" spans="1:21" s="65" customFormat="1" ht="303.75" hidden="1" customHeight="1" x14ac:dyDescent="0.25">
      <c r="A10" s="17">
        <v>2017</v>
      </c>
      <c r="B10" s="18" t="s">
        <v>115</v>
      </c>
      <c r="C10" s="17">
        <v>3</v>
      </c>
      <c r="D10" s="19" t="s">
        <v>1368</v>
      </c>
      <c r="E10" s="19" t="s">
        <v>1369</v>
      </c>
      <c r="F10" s="20" t="s">
        <v>124</v>
      </c>
      <c r="G10" s="19" t="s">
        <v>1376</v>
      </c>
      <c r="H10" s="19" t="s">
        <v>1377</v>
      </c>
      <c r="I10" s="18" t="s">
        <v>1372</v>
      </c>
      <c r="J10" s="18" t="s">
        <v>1378</v>
      </c>
      <c r="K10" s="18">
        <v>6</v>
      </c>
      <c r="L10" s="21">
        <v>44197</v>
      </c>
      <c r="M10" s="21">
        <v>44408</v>
      </c>
      <c r="N10" s="17">
        <v>6</v>
      </c>
      <c r="O10" s="22">
        <f t="shared" si="0"/>
        <v>1</v>
      </c>
      <c r="P10" s="122"/>
      <c r="Q10" s="122"/>
      <c r="R10" s="125"/>
      <c r="S10" s="19" t="s">
        <v>1379</v>
      </c>
      <c r="T10" s="150"/>
      <c r="U10" s="23" t="s">
        <v>1081</v>
      </c>
    </row>
    <row r="11" spans="1:21" s="64" customFormat="1" ht="281.25" hidden="1" customHeight="1" x14ac:dyDescent="0.25">
      <c r="A11" s="17">
        <v>2017</v>
      </c>
      <c r="B11" s="18" t="s">
        <v>115</v>
      </c>
      <c r="C11" s="17">
        <v>3</v>
      </c>
      <c r="D11" s="19" t="s">
        <v>1368</v>
      </c>
      <c r="E11" s="19" t="s">
        <v>1380</v>
      </c>
      <c r="F11" s="20" t="s">
        <v>129</v>
      </c>
      <c r="G11" s="19" t="s">
        <v>1376</v>
      </c>
      <c r="H11" s="19" t="s">
        <v>1381</v>
      </c>
      <c r="I11" s="18" t="s">
        <v>1372</v>
      </c>
      <c r="J11" s="18" t="s">
        <v>1382</v>
      </c>
      <c r="K11" s="18">
        <v>1</v>
      </c>
      <c r="L11" s="21">
        <v>44044</v>
      </c>
      <c r="M11" s="21">
        <v>44180</v>
      </c>
      <c r="N11" s="17">
        <v>1</v>
      </c>
      <c r="O11" s="22">
        <f t="shared" si="0"/>
        <v>1</v>
      </c>
      <c r="P11" s="122"/>
      <c r="Q11" s="122"/>
      <c r="R11" s="125"/>
      <c r="S11" s="19" t="s">
        <v>1383</v>
      </c>
      <c r="T11" s="150"/>
      <c r="U11" s="23" t="s">
        <v>1081</v>
      </c>
    </row>
    <row r="12" spans="1:21" s="64" customFormat="1" ht="409.5" hidden="1" customHeight="1" x14ac:dyDescent="0.25">
      <c r="A12" s="17">
        <v>2017</v>
      </c>
      <c r="B12" s="18" t="s">
        <v>115</v>
      </c>
      <c r="C12" s="17">
        <v>3</v>
      </c>
      <c r="D12" s="19" t="s">
        <v>1368</v>
      </c>
      <c r="E12" s="19" t="s">
        <v>1380</v>
      </c>
      <c r="F12" s="20" t="s">
        <v>134</v>
      </c>
      <c r="G12" s="19" t="s">
        <v>1384</v>
      </c>
      <c r="H12" s="19" t="s">
        <v>1385</v>
      </c>
      <c r="I12" s="26" t="s">
        <v>1386</v>
      </c>
      <c r="J12" s="18" t="s">
        <v>1387</v>
      </c>
      <c r="K12" s="18">
        <v>1</v>
      </c>
      <c r="L12" s="21">
        <v>44044</v>
      </c>
      <c r="M12" s="21">
        <v>44180</v>
      </c>
      <c r="N12" s="17">
        <v>1</v>
      </c>
      <c r="O12" s="22">
        <f t="shared" si="0"/>
        <v>1</v>
      </c>
      <c r="P12" s="122"/>
      <c r="Q12" s="122"/>
      <c r="R12" s="125"/>
      <c r="S12" s="19" t="s">
        <v>1388</v>
      </c>
      <c r="T12" s="150"/>
      <c r="U12" s="23" t="s">
        <v>1081</v>
      </c>
    </row>
    <row r="13" spans="1:21" s="64" customFormat="1" ht="157.5" hidden="1" customHeight="1" x14ac:dyDescent="0.25">
      <c r="A13" s="17">
        <v>2017</v>
      </c>
      <c r="B13" s="18" t="s">
        <v>115</v>
      </c>
      <c r="C13" s="17">
        <v>3</v>
      </c>
      <c r="D13" s="19" t="s">
        <v>1368</v>
      </c>
      <c r="E13" s="19" t="s">
        <v>1389</v>
      </c>
      <c r="F13" s="20" t="s">
        <v>137</v>
      </c>
      <c r="G13" s="28" t="s">
        <v>1390</v>
      </c>
      <c r="H13" s="28" t="s">
        <v>1391</v>
      </c>
      <c r="I13" s="26" t="s">
        <v>1392</v>
      </c>
      <c r="J13" s="28" t="s">
        <v>1393</v>
      </c>
      <c r="K13" s="26">
        <v>1</v>
      </c>
      <c r="L13" s="21">
        <v>44378</v>
      </c>
      <c r="M13" s="21">
        <v>44581</v>
      </c>
      <c r="N13" s="17">
        <v>1</v>
      </c>
      <c r="O13" s="22">
        <f t="shared" si="0"/>
        <v>1</v>
      </c>
      <c r="P13" s="122"/>
      <c r="Q13" s="122"/>
      <c r="R13" s="125"/>
      <c r="S13" s="19" t="s">
        <v>1394</v>
      </c>
      <c r="T13" s="150"/>
      <c r="U13" s="23" t="s">
        <v>1081</v>
      </c>
    </row>
    <row r="14" spans="1:21" s="64" customFormat="1" ht="146.25" hidden="1" customHeight="1" x14ac:dyDescent="0.25">
      <c r="A14" s="17">
        <v>2017</v>
      </c>
      <c r="B14" s="18" t="s">
        <v>115</v>
      </c>
      <c r="C14" s="17">
        <v>3</v>
      </c>
      <c r="D14" s="19" t="s">
        <v>1368</v>
      </c>
      <c r="E14" s="19" t="s">
        <v>1389</v>
      </c>
      <c r="F14" s="20" t="s">
        <v>141</v>
      </c>
      <c r="G14" s="28" t="s">
        <v>1395</v>
      </c>
      <c r="H14" s="28" t="s">
        <v>1396</v>
      </c>
      <c r="I14" s="26" t="s">
        <v>1392</v>
      </c>
      <c r="J14" s="28" t="s">
        <v>1397</v>
      </c>
      <c r="K14" s="26">
        <v>1</v>
      </c>
      <c r="L14" s="21">
        <v>44378</v>
      </c>
      <c r="M14" s="21">
        <v>44581</v>
      </c>
      <c r="N14" s="17">
        <v>1</v>
      </c>
      <c r="O14" s="22">
        <f t="shared" si="0"/>
        <v>1</v>
      </c>
      <c r="P14" s="122"/>
      <c r="Q14" s="122"/>
      <c r="R14" s="125"/>
      <c r="S14" s="19" t="s">
        <v>1394</v>
      </c>
      <c r="T14" s="150"/>
      <c r="U14" s="23" t="s">
        <v>1081</v>
      </c>
    </row>
    <row r="15" spans="1:21" s="64" customFormat="1" ht="112.5" hidden="1" customHeight="1" x14ac:dyDescent="0.25">
      <c r="A15" s="17">
        <v>2017</v>
      </c>
      <c r="B15" s="18" t="s">
        <v>115</v>
      </c>
      <c r="C15" s="17">
        <v>3</v>
      </c>
      <c r="D15" s="19" t="s">
        <v>1368</v>
      </c>
      <c r="E15" s="19" t="s">
        <v>1389</v>
      </c>
      <c r="F15" s="20" t="s">
        <v>147</v>
      </c>
      <c r="G15" s="28" t="s">
        <v>1398</v>
      </c>
      <c r="H15" s="28" t="s">
        <v>1399</v>
      </c>
      <c r="I15" s="26" t="s">
        <v>1400</v>
      </c>
      <c r="J15" s="28" t="s">
        <v>1401</v>
      </c>
      <c r="K15" s="26">
        <v>1</v>
      </c>
      <c r="L15" s="21">
        <v>44378</v>
      </c>
      <c r="M15" s="21">
        <v>44581</v>
      </c>
      <c r="N15" s="17">
        <v>1</v>
      </c>
      <c r="O15" s="22">
        <f t="shared" si="0"/>
        <v>1</v>
      </c>
      <c r="P15" s="122"/>
      <c r="Q15" s="122"/>
      <c r="R15" s="125"/>
      <c r="S15" s="19" t="s">
        <v>1402</v>
      </c>
      <c r="T15" s="150"/>
      <c r="U15" s="23" t="s">
        <v>1081</v>
      </c>
    </row>
    <row r="16" spans="1:21" s="64" customFormat="1" ht="409.5" hidden="1" customHeight="1" x14ac:dyDescent="0.25">
      <c r="A16" s="17">
        <v>2017</v>
      </c>
      <c r="B16" s="18" t="s">
        <v>115</v>
      </c>
      <c r="C16" s="17">
        <v>3</v>
      </c>
      <c r="D16" s="19" t="s">
        <v>1368</v>
      </c>
      <c r="E16" s="19" t="s">
        <v>1389</v>
      </c>
      <c r="F16" s="20" t="s">
        <v>151</v>
      </c>
      <c r="G16" s="28" t="s">
        <v>1403</v>
      </c>
      <c r="H16" s="28" t="s">
        <v>1404</v>
      </c>
      <c r="I16" s="26" t="s">
        <v>1405</v>
      </c>
      <c r="J16" s="28" t="s">
        <v>1406</v>
      </c>
      <c r="K16" s="26">
        <v>6</v>
      </c>
      <c r="L16" s="21">
        <v>44378</v>
      </c>
      <c r="M16" s="21">
        <v>44581</v>
      </c>
      <c r="N16" s="17">
        <v>6</v>
      </c>
      <c r="O16" s="22">
        <f t="shared" si="0"/>
        <v>1</v>
      </c>
      <c r="P16" s="123"/>
      <c r="Q16" s="123"/>
      <c r="R16" s="126"/>
      <c r="S16" s="19" t="s">
        <v>1407</v>
      </c>
      <c r="T16" s="117"/>
      <c r="U16" s="23" t="s">
        <v>1081</v>
      </c>
    </row>
    <row r="17" spans="1:22" ht="112.5" hidden="1" x14ac:dyDescent="0.25">
      <c r="A17" s="17">
        <v>2017</v>
      </c>
      <c r="B17" s="18" t="s">
        <v>115</v>
      </c>
      <c r="C17" s="17">
        <v>5</v>
      </c>
      <c r="D17" s="19" t="s">
        <v>1408</v>
      </c>
      <c r="E17" s="19" t="s">
        <v>1409</v>
      </c>
      <c r="F17" s="20" t="s">
        <v>71</v>
      </c>
      <c r="G17" s="18" t="s">
        <v>195</v>
      </c>
      <c r="H17" s="18" t="s">
        <v>201</v>
      </c>
      <c r="I17" s="18" t="s">
        <v>1362</v>
      </c>
      <c r="J17" s="18" t="s">
        <v>202</v>
      </c>
      <c r="K17" s="18">
        <v>7</v>
      </c>
      <c r="L17" s="21">
        <v>43770</v>
      </c>
      <c r="M17" s="21">
        <v>44196</v>
      </c>
      <c r="N17" s="17">
        <v>7</v>
      </c>
      <c r="O17" s="22">
        <v>1</v>
      </c>
      <c r="P17" s="114">
        <v>1</v>
      </c>
      <c r="Q17" s="114" t="s">
        <v>1078</v>
      </c>
      <c r="R17" s="115" t="s">
        <v>52</v>
      </c>
      <c r="S17" s="19" t="s">
        <v>203</v>
      </c>
      <c r="T17" s="116" t="s">
        <v>1410</v>
      </c>
      <c r="U17" s="23" t="s">
        <v>1081</v>
      </c>
    </row>
    <row r="18" spans="1:22" ht="303.75" hidden="1" x14ac:dyDescent="0.25">
      <c r="A18" s="17">
        <v>2017</v>
      </c>
      <c r="B18" s="18" t="s">
        <v>115</v>
      </c>
      <c r="C18" s="17">
        <v>5</v>
      </c>
      <c r="D18" s="19" t="s">
        <v>1408</v>
      </c>
      <c r="E18" s="19" t="s">
        <v>1409</v>
      </c>
      <c r="F18" s="20" t="s">
        <v>78</v>
      </c>
      <c r="G18" s="18" t="s">
        <v>195</v>
      </c>
      <c r="H18" s="18" t="s">
        <v>196</v>
      </c>
      <c r="I18" s="18" t="s">
        <v>1362</v>
      </c>
      <c r="J18" s="18" t="s">
        <v>197</v>
      </c>
      <c r="K18" s="18">
        <v>36</v>
      </c>
      <c r="L18" s="21">
        <v>43770</v>
      </c>
      <c r="M18" s="21">
        <v>44530</v>
      </c>
      <c r="N18" s="17">
        <v>36</v>
      </c>
      <c r="O18" s="22">
        <v>1</v>
      </c>
      <c r="P18" s="114"/>
      <c r="Q18" s="114"/>
      <c r="R18" s="115"/>
      <c r="S18" s="19" t="s">
        <v>199</v>
      </c>
      <c r="T18" s="117"/>
      <c r="U18" s="23" t="s">
        <v>1081</v>
      </c>
    </row>
    <row r="19" spans="1:22" ht="112.5" hidden="1" x14ac:dyDescent="0.25">
      <c r="A19" s="17">
        <v>2017</v>
      </c>
      <c r="B19" s="18" t="s">
        <v>115</v>
      </c>
      <c r="C19" s="17">
        <v>8</v>
      </c>
      <c r="D19" s="19" t="s">
        <v>1411</v>
      </c>
      <c r="E19" s="19" t="s">
        <v>1412</v>
      </c>
      <c r="F19" s="20" t="s">
        <v>171</v>
      </c>
      <c r="G19" s="18" t="s">
        <v>195</v>
      </c>
      <c r="H19" s="18" t="s">
        <v>201</v>
      </c>
      <c r="I19" s="18" t="s">
        <v>1362</v>
      </c>
      <c r="J19" s="18" t="s">
        <v>202</v>
      </c>
      <c r="K19" s="18">
        <v>7</v>
      </c>
      <c r="L19" s="21">
        <v>43770</v>
      </c>
      <c r="M19" s="21">
        <v>44196</v>
      </c>
      <c r="N19" s="17">
        <v>7</v>
      </c>
      <c r="O19" s="22">
        <v>1</v>
      </c>
      <c r="P19" s="114">
        <v>1</v>
      </c>
      <c r="Q19" s="114" t="s">
        <v>1078</v>
      </c>
      <c r="R19" s="115" t="s">
        <v>1413</v>
      </c>
      <c r="S19" s="19" t="s">
        <v>203</v>
      </c>
      <c r="T19" s="116" t="s">
        <v>1414</v>
      </c>
      <c r="U19" s="23" t="s">
        <v>1081</v>
      </c>
    </row>
    <row r="20" spans="1:22" ht="303.75" hidden="1" x14ac:dyDescent="0.25">
      <c r="A20" s="17">
        <v>2017</v>
      </c>
      <c r="B20" s="18" t="s">
        <v>115</v>
      </c>
      <c r="C20" s="17">
        <v>8</v>
      </c>
      <c r="D20" s="19" t="s">
        <v>1411</v>
      </c>
      <c r="E20" s="19" t="s">
        <v>1412</v>
      </c>
      <c r="F20" s="20" t="s">
        <v>177</v>
      </c>
      <c r="G20" s="18" t="s">
        <v>195</v>
      </c>
      <c r="H20" s="18" t="s">
        <v>196</v>
      </c>
      <c r="I20" s="18" t="s">
        <v>1362</v>
      </c>
      <c r="J20" s="18" t="s">
        <v>197</v>
      </c>
      <c r="K20" s="18">
        <v>36</v>
      </c>
      <c r="L20" s="21">
        <v>43770</v>
      </c>
      <c r="M20" s="21">
        <v>44530</v>
      </c>
      <c r="N20" s="17">
        <v>36</v>
      </c>
      <c r="O20" s="22">
        <v>1</v>
      </c>
      <c r="P20" s="114"/>
      <c r="Q20" s="114"/>
      <c r="R20" s="115"/>
      <c r="S20" s="19" t="s">
        <v>199</v>
      </c>
      <c r="T20" s="117"/>
      <c r="U20" s="23" t="s">
        <v>1081</v>
      </c>
    </row>
    <row r="21" spans="1:22" s="65" customFormat="1" ht="112.5" x14ac:dyDescent="0.25">
      <c r="A21" s="17">
        <v>2018</v>
      </c>
      <c r="B21" s="18" t="s">
        <v>180</v>
      </c>
      <c r="C21" s="27">
        <v>5</v>
      </c>
      <c r="D21" s="28" t="s">
        <v>1415</v>
      </c>
      <c r="E21" s="28" t="s">
        <v>1416</v>
      </c>
      <c r="F21" s="20" t="s">
        <v>46</v>
      </c>
      <c r="G21" s="28" t="s">
        <v>1417</v>
      </c>
      <c r="H21" s="28" t="s">
        <v>1418</v>
      </c>
      <c r="I21" s="18" t="s">
        <v>1334</v>
      </c>
      <c r="J21" s="26" t="s">
        <v>1419</v>
      </c>
      <c r="K21" s="27">
        <v>2</v>
      </c>
      <c r="L21" s="21">
        <v>43620</v>
      </c>
      <c r="M21" s="21">
        <v>43830</v>
      </c>
      <c r="N21" s="17">
        <v>2</v>
      </c>
      <c r="O21" s="22">
        <f>+N21/K21</f>
        <v>1</v>
      </c>
      <c r="P21" s="121">
        <f>AVERAGE(O21:O23)</f>
        <v>1</v>
      </c>
      <c r="Q21" s="121" t="s">
        <v>1078</v>
      </c>
      <c r="R21" s="124" t="s">
        <v>52</v>
      </c>
      <c r="S21" s="19" t="s">
        <v>1420</v>
      </c>
      <c r="T21" s="19" t="s">
        <v>1421</v>
      </c>
      <c r="U21" s="19" t="s">
        <v>1081</v>
      </c>
    </row>
    <row r="22" spans="1:22" s="65" customFormat="1" ht="337.5" customHeight="1" x14ac:dyDescent="0.25">
      <c r="A22" s="17">
        <v>2018</v>
      </c>
      <c r="B22" s="18" t="s">
        <v>180</v>
      </c>
      <c r="C22" s="27">
        <v>5</v>
      </c>
      <c r="D22" s="28" t="s">
        <v>1415</v>
      </c>
      <c r="E22" s="28" t="s">
        <v>1416</v>
      </c>
      <c r="F22" s="20" t="s">
        <v>57</v>
      </c>
      <c r="G22" s="28" t="s">
        <v>1417</v>
      </c>
      <c r="H22" s="28" t="s">
        <v>1422</v>
      </c>
      <c r="I22" s="18" t="s">
        <v>1334</v>
      </c>
      <c r="J22" s="26" t="s">
        <v>1423</v>
      </c>
      <c r="K22" s="27">
        <v>2</v>
      </c>
      <c r="L22" s="21">
        <v>43678</v>
      </c>
      <c r="M22" s="21">
        <v>43830</v>
      </c>
      <c r="N22" s="17">
        <v>2</v>
      </c>
      <c r="O22" s="22">
        <f>+N22/K22</f>
        <v>1</v>
      </c>
      <c r="P22" s="122"/>
      <c r="Q22" s="122"/>
      <c r="R22" s="125"/>
      <c r="S22" s="19" t="s">
        <v>1424</v>
      </c>
      <c r="T22" s="19" t="s">
        <v>1425</v>
      </c>
      <c r="U22" s="19" t="s">
        <v>1081</v>
      </c>
    </row>
    <row r="23" spans="1:22" s="65" customFormat="1" ht="191.25" x14ac:dyDescent="0.25">
      <c r="A23" s="17">
        <v>2018</v>
      </c>
      <c r="B23" s="18" t="s">
        <v>180</v>
      </c>
      <c r="C23" s="27">
        <v>5</v>
      </c>
      <c r="D23" s="28" t="s">
        <v>1415</v>
      </c>
      <c r="E23" s="28" t="s">
        <v>1416</v>
      </c>
      <c r="F23" s="20" t="s">
        <v>63</v>
      </c>
      <c r="G23" s="28" t="s">
        <v>1426</v>
      </c>
      <c r="H23" s="28" t="s">
        <v>1427</v>
      </c>
      <c r="I23" s="18" t="s">
        <v>1334</v>
      </c>
      <c r="J23" s="26" t="s">
        <v>1428</v>
      </c>
      <c r="K23" s="27">
        <v>6</v>
      </c>
      <c r="L23" s="21">
        <v>44378</v>
      </c>
      <c r="M23" s="21">
        <v>44592</v>
      </c>
      <c r="N23" s="17">
        <v>6</v>
      </c>
      <c r="O23" s="22">
        <f>+N23/K23</f>
        <v>1</v>
      </c>
      <c r="P23" s="123"/>
      <c r="Q23" s="123"/>
      <c r="R23" s="126"/>
      <c r="S23" s="19" t="s">
        <v>1429</v>
      </c>
      <c r="T23" s="19" t="s">
        <v>1430</v>
      </c>
      <c r="U23" s="19" t="s">
        <v>1081</v>
      </c>
    </row>
    <row r="24" spans="1:22" s="65" customFormat="1" ht="281.25" customHeight="1" x14ac:dyDescent="0.25">
      <c r="A24" s="17">
        <v>2018</v>
      </c>
      <c r="B24" s="18" t="s">
        <v>180</v>
      </c>
      <c r="C24" s="27">
        <v>10</v>
      </c>
      <c r="D24" s="28" t="s">
        <v>1431</v>
      </c>
      <c r="E24" s="28" t="s">
        <v>1369</v>
      </c>
      <c r="F24" s="20" t="s">
        <v>118</v>
      </c>
      <c r="G24" s="54" t="s">
        <v>1376</v>
      </c>
      <c r="H24" s="54" t="s">
        <v>1381</v>
      </c>
      <c r="I24" s="18" t="s">
        <v>1372</v>
      </c>
      <c r="J24" s="55" t="s">
        <v>1382</v>
      </c>
      <c r="K24" s="27">
        <v>1</v>
      </c>
      <c r="L24" s="21">
        <v>44044</v>
      </c>
      <c r="M24" s="21">
        <v>44180</v>
      </c>
      <c r="N24" s="17">
        <v>1</v>
      </c>
      <c r="O24" s="22">
        <f t="shared" ref="O24:O31" si="1">+N24/K24</f>
        <v>1</v>
      </c>
      <c r="P24" s="121">
        <f>+AVERAGE(O24:O31)</f>
        <v>1</v>
      </c>
      <c r="Q24" s="155" t="s">
        <v>1078</v>
      </c>
      <c r="R24" s="135" t="s">
        <v>52</v>
      </c>
      <c r="S24" s="19" t="s">
        <v>1383</v>
      </c>
      <c r="T24" s="116" t="s">
        <v>1375</v>
      </c>
      <c r="U24" s="23" t="s">
        <v>1081</v>
      </c>
      <c r="V24" s="69"/>
    </row>
    <row r="25" spans="1:22" s="65" customFormat="1" ht="409.5" customHeight="1" x14ac:dyDescent="0.25">
      <c r="A25" s="17">
        <v>2018</v>
      </c>
      <c r="B25" s="18" t="s">
        <v>180</v>
      </c>
      <c r="C25" s="27">
        <v>10</v>
      </c>
      <c r="D25" s="28" t="s">
        <v>1431</v>
      </c>
      <c r="E25" s="28" t="s">
        <v>1369</v>
      </c>
      <c r="F25" s="20" t="s">
        <v>124</v>
      </c>
      <c r="G25" s="54" t="s">
        <v>1384</v>
      </c>
      <c r="H25" s="54" t="s">
        <v>1385</v>
      </c>
      <c r="I25" s="18" t="s">
        <v>1386</v>
      </c>
      <c r="J25" s="55" t="s">
        <v>1387</v>
      </c>
      <c r="K25" s="27">
        <v>1</v>
      </c>
      <c r="L25" s="21">
        <v>44044</v>
      </c>
      <c r="M25" s="21">
        <v>44180</v>
      </c>
      <c r="N25" s="17">
        <v>1</v>
      </c>
      <c r="O25" s="22">
        <f t="shared" si="1"/>
        <v>1</v>
      </c>
      <c r="P25" s="122"/>
      <c r="Q25" s="165"/>
      <c r="R25" s="136"/>
      <c r="S25" s="19" t="s">
        <v>1388</v>
      </c>
      <c r="T25" s="150"/>
      <c r="U25" s="23" t="s">
        <v>1081</v>
      </c>
    </row>
    <row r="26" spans="1:22" s="65" customFormat="1" ht="168.75" customHeight="1" x14ac:dyDescent="0.25">
      <c r="A26" s="17">
        <v>2018</v>
      </c>
      <c r="B26" s="18" t="s">
        <v>180</v>
      </c>
      <c r="C26" s="27">
        <v>10</v>
      </c>
      <c r="D26" s="28" t="s">
        <v>1431</v>
      </c>
      <c r="E26" s="28" t="s">
        <v>1369</v>
      </c>
      <c r="F26" s="20" t="s">
        <v>129</v>
      </c>
      <c r="G26" s="54" t="s">
        <v>1370</v>
      </c>
      <c r="H26" s="54" t="s">
        <v>1371</v>
      </c>
      <c r="I26" s="18" t="s">
        <v>1372</v>
      </c>
      <c r="J26" s="55" t="s">
        <v>1373</v>
      </c>
      <c r="K26" s="17">
        <v>1</v>
      </c>
      <c r="L26" s="21">
        <v>44167</v>
      </c>
      <c r="M26" s="21">
        <v>44227</v>
      </c>
      <c r="N26" s="17">
        <v>1</v>
      </c>
      <c r="O26" s="22">
        <f t="shared" si="1"/>
        <v>1</v>
      </c>
      <c r="P26" s="122"/>
      <c r="Q26" s="165"/>
      <c r="R26" s="136"/>
      <c r="S26" s="19" t="s">
        <v>1374</v>
      </c>
      <c r="T26" s="150"/>
      <c r="U26" s="23" t="s">
        <v>1081</v>
      </c>
    </row>
    <row r="27" spans="1:22" s="65" customFormat="1" ht="303.75" customHeight="1" x14ac:dyDescent="0.25">
      <c r="A27" s="17">
        <v>2018</v>
      </c>
      <c r="B27" s="18" t="s">
        <v>180</v>
      </c>
      <c r="C27" s="27">
        <v>10</v>
      </c>
      <c r="D27" s="28" t="s">
        <v>1431</v>
      </c>
      <c r="E27" s="28" t="s">
        <v>1369</v>
      </c>
      <c r="F27" s="20" t="s">
        <v>134</v>
      </c>
      <c r="G27" s="54" t="s">
        <v>1376</v>
      </c>
      <c r="H27" s="54" t="s">
        <v>1377</v>
      </c>
      <c r="I27" s="18" t="s">
        <v>1372</v>
      </c>
      <c r="J27" s="55" t="s">
        <v>1378</v>
      </c>
      <c r="K27" s="17">
        <v>6</v>
      </c>
      <c r="L27" s="21">
        <v>44197</v>
      </c>
      <c r="M27" s="21">
        <v>44408</v>
      </c>
      <c r="N27" s="17">
        <v>6</v>
      </c>
      <c r="O27" s="22">
        <f>+N27/K27</f>
        <v>1</v>
      </c>
      <c r="P27" s="122"/>
      <c r="Q27" s="165"/>
      <c r="R27" s="136"/>
      <c r="S27" s="19" t="s">
        <v>1379</v>
      </c>
      <c r="T27" s="150"/>
      <c r="U27" s="23" t="s">
        <v>1081</v>
      </c>
    </row>
    <row r="28" spans="1:22" s="64" customFormat="1" ht="90" customHeight="1" x14ac:dyDescent="0.25">
      <c r="A28" s="17">
        <v>2018</v>
      </c>
      <c r="B28" s="18" t="s">
        <v>180</v>
      </c>
      <c r="C28" s="27">
        <v>10</v>
      </c>
      <c r="D28" s="28" t="s">
        <v>1431</v>
      </c>
      <c r="E28" s="28" t="s">
        <v>1389</v>
      </c>
      <c r="F28" s="20" t="s">
        <v>137</v>
      </c>
      <c r="G28" s="28" t="s">
        <v>1390</v>
      </c>
      <c r="H28" s="28" t="s">
        <v>1391</v>
      </c>
      <c r="I28" s="26" t="s">
        <v>1392</v>
      </c>
      <c r="J28" s="28" t="s">
        <v>1393</v>
      </c>
      <c r="K28" s="26">
        <v>1</v>
      </c>
      <c r="L28" s="21">
        <v>44378</v>
      </c>
      <c r="M28" s="21">
        <v>44581</v>
      </c>
      <c r="N28" s="17">
        <v>1</v>
      </c>
      <c r="O28" s="22">
        <f t="shared" si="1"/>
        <v>1</v>
      </c>
      <c r="P28" s="122"/>
      <c r="Q28" s="165"/>
      <c r="R28" s="136"/>
      <c r="S28" s="19" t="s">
        <v>1394</v>
      </c>
      <c r="T28" s="150"/>
      <c r="U28" s="23" t="s">
        <v>1081</v>
      </c>
    </row>
    <row r="29" spans="1:22" s="64" customFormat="1" ht="90" customHeight="1" x14ac:dyDescent="0.25">
      <c r="A29" s="17">
        <v>2018</v>
      </c>
      <c r="B29" s="18" t="s">
        <v>180</v>
      </c>
      <c r="C29" s="27">
        <v>10</v>
      </c>
      <c r="D29" s="28" t="s">
        <v>1431</v>
      </c>
      <c r="E29" s="28" t="s">
        <v>1389</v>
      </c>
      <c r="F29" s="20" t="s">
        <v>141</v>
      </c>
      <c r="G29" s="28" t="s">
        <v>1395</v>
      </c>
      <c r="H29" s="28" t="s">
        <v>1396</v>
      </c>
      <c r="I29" s="26" t="s">
        <v>1392</v>
      </c>
      <c r="J29" s="28" t="s">
        <v>1397</v>
      </c>
      <c r="K29" s="26">
        <v>1</v>
      </c>
      <c r="L29" s="21">
        <v>44378</v>
      </c>
      <c r="M29" s="21">
        <v>44581</v>
      </c>
      <c r="N29" s="17">
        <v>1</v>
      </c>
      <c r="O29" s="22">
        <f t="shared" si="1"/>
        <v>1</v>
      </c>
      <c r="P29" s="122"/>
      <c r="Q29" s="165"/>
      <c r="R29" s="136"/>
      <c r="S29" s="19" t="s">
        <v>1394</v>
      </c>
      <c r="T29" s="150"/>
      <c r="U29" s="23" t="s">
        <v>1081</v>
      </c>
    </row>
    <row r="30" spans="1:22" s="64" customFormat="1" ht="112.5" customHeight="1" x14ac:dyDescent="0.25">
      <c r="A30" s="17">
        <v>2018</v>
      </c>
      <c r="B30" s="18" t="s">
        <v>180</v>
      </c>
      <c r="C30" s="27">
        <v>10</v>
      </c>
      <c r="D30" s="28" t="s">
        <v>1431</v>
      </c>
      <c r="E30" s="28" t="s">
        <v>1389</v>
      </c>
      <c r="F30" s="20" t="s">
        <v>147</v>
      </c>
      <c r="G30" s="28" t="s">
        <v>1398</v>
      </c>
      <c r="H30" s="28" t="s">
        <v>1399</v>
      </c>
      <c r="I30" s="26" t="s">
        <v>1400</v>
      </c>
      <c r="J30" s="28" t="s">
        <v>1401</v>
      </c>
      <c r="K30" s="26">
        <v>1</v>
      </c>
      <c r="L30" s="21">
        <v>44378</v>
      </c>
      <c r="M30" s="21">
        <v>44581</v>
      </c>
      <c r="N30" s="17">
        <v>1</v>
      </c>
      <c r="O30" s="22">
        <f t="shared" si="1"/>
        <v>1</v>
      </c>
      <c r="P30" s="122"/>
      <c r="Q30" s="165"/>
      <c r="R30" s="136"/>
      <c r="S30" s="19" t="s">
        <v>1402</v>
      </c>
      <c r="T30" s="150"/>
      <c r="U30" s="23" t="s">
        <v>1081</v>
      </c>
    </row>
    <row r="31" spans="1:22" s="64" customFormat="1" ht="409.5" customHeight="1" x14ac:dyDescent="0.25">
      <c r="A31" s="17">
        <v>2018</v>
      </c>
      <c r="B31" s="18" t="s">
        <v>180</v>
      </c>
      <c r="C31" s="27">
        <v>10</v>
      </c>
      <c r="D31" s="28" t="s">
        <v>1431</v>
      </c>
      <c r="E31" s="28" t="s">
        <v>1389</v>
      </c>
      <c r="F31" s="20" t="s">
        <v>151</v>
      </c>
      <c r="G31" s="28" t="s">
        <v>1403</v>
      </c>
      <c r="H31" s="28" t="s">
        <v>1404</v>
      </c>
      <c r="I31" s="26" t="s">
        <v>1405</v>
      </c>
      <c r="J31" s="28" t="s">
        <v>1406</v>
      </c>
      <c r="K31" s="26">
        <v>6</v>
      </c>
      <c r="L31" s="21">
        <v>44378</v>
      </c>
      <c r="M31" s="21">
        <v>44581</v>
      </c>
      <c r="N31" s="17">
        <v>6</v>
      </c>
      <c r="O31" s="22">
        <f t="shared" si="1"/>
        <v>1</v>
      </c>
      <c r="P31" s="123"/>
      <c r="Q31" s="156"/>
      <c r="R31" s="137"/>
      <c r="S31" s="19" t="s">
        <v>1432</v>
      </c>
      <c r="T31" s="117"/>
      <c r="U31" s="23" t="s">
        <v>1081</v>
      </c>
    </row>
    <row r="32" spans="1:22" ht="409.5" x14ac:dyDescent="0.25">
      <c r="A32" s="17">
        <v>2018</v>
      </c>
      <c r="B32" s="18" t="s">
        <v>180</v>
      </c>
      <c r="C32" s="27">
        <v>11</v>
      </c>
      <c r="D32" s="28" t="s">
        <v>1433</v>
      </c>
      <c r="E32" s="28" t="s">
        <v>1434</v>
      </c>
      <c r="F32" s="20" t="s">
        <v>101</v>
      </c>
      <c r="G32" s="28" t="s">
        <v>1403</v>
      </c>
      <c r="H32" s="28" t="s">
        <v>1404</v>
      </c>
      <c r="I32" s="26" t="s">
        <v>1405</v>
      </c>
      <c r="J32" s="28" t="s">
        <v>1406</v>
      </c>
      <c r="K32" s="26">
        <v>6</v>
      </c>
      <c r="L32" s="21">
        <v>44378</v>
      </c>
      <c r="M32" s="21">
        <v>44581</v>
      </c>
      <c r="N32" s="17">
        <v>6</v>
      </c>
      <c r="O32" s="22">
        <v>1</v>
      </c>
      <c r="P32" s="114">
        <v>1</v>
      </c>
      <c r="Q32" s="114" t="s">
        <v>1078</v>
      </c>
      <c r="R32" s="115" t="s">
        <v>52</v>
      </c>
      <c r="S32" s="19" t="s">
        <v>1432</v>
      </c>
      <c r="T32" s="116" t="s">
        <v>1435</v>
      </c>
      <c r="U32" s="23" t="s">
        <v>1081</v>
      </c>
    </row>
    <row r="33" spans="1:22" ht="191.25" x14ac:dyDescent="0.25">
      <c r="A33" s="17">
        <v>2018</v>
      </c>
      <c r="B33" s="18" t="s">
        <v>180</v>
      </c>
      <c r="C33" s="27">
        <v>11</v>
      </c>
      <c r="D33" s="28" t="s">
        <v>1433</v>
      </c>
      <c r="E33" s="28" t="s">
        <v>1434</v>
      </c>
      <c r="F33" s="20" t="s">
        <v>108</v>
      </c>
      <c r="G33" s="28" t="s">
        <v>1436</v>
      </c>
      <c r="H33" s="28" t="s">
        <v>1437</v>
      </c>
      <c r="I33" s="26" t="s">
        <v>1392</v>
      </c>
      <c r="J33" s="28" t="s">
        <v>65</v>
      </c>
      <c r="K33" s="26">
        <v>1</v>
      </c>
      <c r="L33" s="21">
        <v>44197</v>
      </c>
      <c r="M33" s="21">
        <v>44561</v>
      </c>
      <c r="N33" s="17">
        <v>1</v>
      </c>
      <c r="O33" s="22">
        <v>1</v>
      </c>
      <c r="P33" s="114"/>
      <c r="Q33" s="114"/>
      <c r="R33" s="115"/>
      <c r="S33" s="19" t="s">
        <v>1438</v>
      </c>
      <c r="T33" s="117"/>
      <c r="U33" s="23" t="s">
        <v>1081</v>
      </c>
    </row>
    <row r="34" spans="1:22" s="65" customFormat="1" ht="213.75" customHeight="1" x14ac:dyDescent="0.25">
      <c r="A34" s="17">
        <v>2018</v>
      </c>
      <c r="B34" s="18" t="s">
        <v>180</v>
      </c>
      <c r="C34" s="27">
        <v>13</v>
      </c>
      <c r="D34" s="28" t="s">
        <v>1439</v>
      </c>
      <c r="E34" s="28" t="s">
        <v>1369</v>
      </c>
      <c r="F34" s="20" t="s">
        <v>118</v>
      </c>
      <c r="G34" s="19" t="s">
        <v>1370</v>
      </c>
      <c r="H34" s="19" t="s">
        <v>1371</v>
      </c>
      <c r="I34" s="18" t="s">
        <v>1372</v>
      </c>
      <c r="J34" s="18" t="s">
        <v>1373</v>
      </c>
      <c r="K34" s="18">
        <v>1</v>
      </c>
      <c r="L34" s="21">
        <v>44167</v>
      </c>
      <c r="M34" s="21">
        <v>44227</v>
      </c>
      <c r="N34" s="17">
        <v>1</v>
      </c>
      <c r="O34" s="22">
        <f t="shared" ref="O34:O41" si="2">+N34/K34</f>
        <v>1</v>
      </c>
      <c r="P34" s="121">
        <f>+AVERAGE(O34:O41)</f>
        <v>1</v>
      </c>
      <c r="Q34" s="121" t="s">
        <v>1078</v>
      </c>
      <c r="R34" s="124" t="s">
        <v>52</v>
      </c>
      <c r="S34" s="19" t="s">
        <v>1440</v>
      </c>
      <c r="T34" s="116" t="s">
        <v>1375</v>
      </c>
      <c r="U34" s="23" t="s">
        <v>1081</v>
      </c>
      <c r="V34" s="69"/>
    </row>
    <row r="35" spans="1:22" s="65" customFormat="1" ht="303.75" customHeight="1" x14ac:dyDescent="0.25">
      <c r="A35" s="17">
        <v>2018</v>
      </c>
      <c r="B35" s="18" t="s">
        <v>180</v>
      </c>
      <c r="C35" s="27">
        <v>13</v>
      </c>
      <c r="D35" s="28" t="s">
        <v>1439</v>
      </c>
      <c r="E35" s="28" t="s">
        <v>1369</v>
      </c>
      <c r="F35" s="20" t="s">
        <v>124</v>
      </c>
      <c r="G35" s="19" t="s">
        <v>1376</v>
      </c>
      <c r="H35" s="19" t="s">
        <v>1377</v>
      </c>
      <c r="I35" s="18" t="s">
        <v>1372</v>
      </c>
      <c r="J35" s="18" t="s">
        <v>1378</v>
      </c>
      <c r="K35" s="18">
        <v>6</v>
      </c>
      <c r="L35" s="21">
        <v>44197</v>
      </c>
      <c r="M35" s="21">
        <v>44408</v>
      </c>
      <c r="N35" s="17">
        <v>6</v>
      </c>
      <c r="O35" s="22">
        <f t="shared" si="2"/>
        <v>1</v>
      </c>
      <c r="P35" s="122"/>
      <c r="Q35" s="122"/>
      <c r="R35" s="125"/>
      <c r="S35" s="19" t="s">
        <v>1379</v>
      </c>
      <c r="T35" s="150"/>
      <c r="U35" s="23" t="s">
        <v>1081</v>
      </c>
    </row>
    <row r="36" spans="1:22" s="65" customFormat="1" ht="247.5" customHeight="1" x14ac:dyDescent="0.25">
      <c r="A36" s="17">
        <v>2018</v>
      </c>
      <c r="B36" s="18" t="s">
        <v>180</v>
      </c>
      <c r="C36" s="27">
        <v>13</v>
      </c>
      <c r="D36" s="28" t="s">
        <v>1439</v>
      </c>
      <c r="E36" s="28" t="s">
        <v>1380</v>
      </c>
      <c r="F36" s="20" t="s">
        <v>129</v>
      </c>
      <c r="G36" s="19" t="s">
        <v>1376</v>
      </c>
      <c r="H36" s="19" t="s">
        <v>1381</v>
      </c>
      <c r="I36" s="18" t="s">
        <v>1372</v>
      </c>
      <c r="J36" s="18" t="s">
        <v>1382</v>
      </c>
      <c r="K36" s="18">
        <v>1</v>
      </c>
      <c r="L36" s="21">
        <v>44044</v>
      </c>
      <c r="M36" s="21">
        <v>44180</v>
      </c>
      <c r="N36" s="17">
        <v>1</v>
      </c>
      <c r="O36" s="22">
        <f t="shared" si="2"/>
        <v>1</v>
      </c>
      <c r="P36" s="122"/>
      <c r="Q36" s="122"/>
      <c r="R36" s="125"/>
      <c r="S36" s="19" t="s">
        <v>1441</v>
      </c>
      <c r="T36" s="150"/>
      <c r="U36" s="23" t="s">
        <v>1081</v>
      </c>
    </row>
    <row r="37" spans="1:22" s="65" customFormat="1" ht="315" customHeight="1" x14ac:dyDescent="0.25">
      <c r="A37" s="17">
        <v>2018</v>
      </c>
      <c r="B37" s="18" t="s">
        <v>180</v>
      </c>
      <c r="C37" s="27">
        <v>13</v>
      </c>
      <c r="D37" s="28" t="s">
        <v>1439</v>
      </c>
      <c r="E37" s="28" t="s">
        <v>1380</v>
      </c>
      <c r="F37" s="20" t="s">
        <v>134</v>
      </c>
      <c r="G37" s="19" t="s">
        <v>1384</v>
      </c>
      <c r="H37" s="19" t="s">
        <v>1385</v>
      </c>
      <c r="I37" s="18" t="s">
        <v>1372</v>
      </c>
      <c r="J37" s="18" t="s">
        <v>1387</v>
      </c>
      <c r="K37" s="18">
        <v>1</v>
      </c>
      <c r="L37" s="21">
        <v>44044</v>
      </c>
      <c r="M37" s="21">
        <v>44180</v>
      </c>
      <c r="N37" s="17">
        <v>1</v>
      </c>
      <c r="O37" s="22">
        <f t="shared" si="2"/>
        <v>1</v>
      </c>
      <c r="P37" s="122"/>
      <c r="Q37" s="122"/>
      <c r="R37" s="125"/>
      <c r="S37" s="19" t="s">
        <v>1442</v>
      </c>
      <c r="T37" s="150"/>
      <c r="U37" s="23" t="s">
        <v>1081</v>
      </c>
    </row>
    <row r="38" spans="1:22" s="65" customFormat="1" ht="90" customHeight="1" x14ac:dyDescent="0.25">
      <c r="A38" s="17">
        <v>2018</v>
      </c>
      <c r="B38" s="18" t="s">
        <v>180</v>
      </c>
      <c r="C38" s="27">
        <v>13</v>
      </c>
      <c r="D38" s="28" t="s">
        <v>1439</v>
      </c>
      <c r="E38" s="28" t="s">
        <v>1443</v>
      </c>
      <c r="F38" s="20" t="s">
        <v>137</v>
      </c>
      <c r="G38" s="28" t="s">
        <v>1390</v>
      </c>
      <c r="H38" s="28" t="s">
        <v>1391</v>
      </c>
      <c r="I38" s="26" t="s">
        <v>1392</v>
      </c>
      <c r="J38" s="18" t="s">
        <v>1393</v>
      </c>
      <c r="K38" s="18">
        <v>1</v>
      </c>
      <c r="L38" s="21">
        <v>44378</v>
      </c>
      <c r="M38" s="21">
        <v>44581</v>
      </c>
      <c r="N38" s="17">
        <v>1</v>
      </c>
      <c r="O38" s="22">
        <f t="shared" si="2"/>
        <v>1</v>
      </c>
      <c r="P38" s="122"/>
      <c r="Q38" s="122"/>
      <c r="R38" s="125"/>
      <c r="S38" s="19" t="s">
        <v>1394</v>
      </c>
      <c r="T38" s="150"/>
      <c r="U38" s="23" t="s">
        <v>1081</v>
      </c>
    </row>
    <row r="39" spans="1:22" s="65" customFormat="1" ht="90" customHeight="1" x14ac:dyDescent="0.25">
      <c r="A39" s="17">
        <v>2018</v>
      </c>
      <c r="B39" s="18" t="s">
        <v>180</v>
      </c>
      <c r="C39" s="27">
        <v>13</v>
      </c>
      <c r="D39" s="28" t="s">
        <v>1439</v>
      </c>
      <c r="E39" s="28" t="s">
        <v>1443</v>
      </c>
      <c r="F39" s="20" t="s">
        <v>141</v>
      </c>
      <c r="G39" s="28" t="s">
        <v>1395</v>
      </c>
      <c r="H39" s="28" t="s">
        <v>1396</v>
      </c>
      <c r="I39" s="26" t="s">
        <v>1392</v>
      </c>
      <c r="J39" s="18" t="s">
        <v>1397</v>
      </c>
      <c r="K39" s="18">
        <v>1</v>
      </c>
      <c r="L39" s="21">
        <v>44378</v>
      </c>
      <c r="M39" s="21">
        <v>44581</v>
      </c>
      <c r="N39" s="17">
        <v>1</v>
      </c>
      <c r="O39" s="22">
        <f t="shared" si="2"/>
        <v>1</v>
      </c>
      <c r="P39" s="122"/>
      <c r="Q39" s="122"/>
      <c r="R39" s="125"/>
      <c r="S39" s="19" t="s">
        <v>1394</v>
      </c>
      <c r="T39" s="150"/>
      <c r="U39" s="23" t="s">
        <v>1081</v>
      </c>
    </row>
    <row r="40" spans="1:22" s="65" customFormat="1" ht="112.5" customHeight="1" x14ac:dyDescent="0.25">
      <c r="A40" s="17">
        <v>2018</v>
      </c>
      <c r="B40" s="18" t="s">
        <v>180</v>
      </c>
      <c r="C40" s="27">
        <v>13</v>
      </c>
      <c r="D40" s="28" t="s">
        <v>1439</v>
      </c>
      <c r="E40" s="28" t="s">
        <v>1443</v>
      </c>
      <c r="F40" s="20" t="s">
        <v>147</v>
      </c>
      <c r="G40" s="28" t="s">
        <v>1398</v>
      </c>
      <c r="H40" s="28" t="s">
        <v>1399</v>
      </c>
      <c r="I40" s="26" t="s">
        <v>1400</v>
      </c>
      <c r="J40" s="18" t="s">
        <v>1401</v>
      </c>
      <c r="K40" s="18">
        <v>1</v>
      </c>
      <c r="L40" s="21">
        <v>44378</v>
      </c>
      <c r="M40" s="21">
        <v>44581</v>
      </c>
      <c r="N40" s="17">
        <v>1</v>
      </c>
      <c r="O40" s="22">
        <f t="shared" si="2"/>
        <v>1</v>
      </c>
      <c r="P40" s="122"/>
      <c r="Q40" s="122"/>
      <c r="R40" s="125"/>
      <c r="S40" s="19" t="s">
        <v>1402</v>
      </c>
      <c r="T40" s="150"/>
      <c r="U40" s="23" t="s">
        <v>1081</v>
      </c>
    </row>
    <row r="41" spans="1:22" s="65" customFormat="1" ht="409.5" customHeight="1" x14ac:dyDescent="0.25">
      <c r="A41" s="17">
        <v>2018</v>
      </c>
      <c r="B41" s="18" t="s">
        <v>180</v>
      </c>
      <c r="C41" s="27">
        <v>13</v>
      </c>
      <c r="D41" s="28" t="s">
        <v>1439</v>
      </c>
      <c r="E41" s="28" t="s">
        <v>1443</v>
      </c>
      <c r="F41" s="20" t="s">
        <v>151</v>
      </c>
      <c r="G41" s="28" t="s">
        <v>1403</v>
      </c>
      <c r="H41" s="28" t="s">
        <v>1404</v>
      </c>
      <c r="I41" s="26" t="s">
        <v>1392</v>
      </c>
      <c r="J41" s="18" t="s">
        <v>1406</v>
      </c>
      <c r="K41" s="18">
        <v>6</v>
      </c>
      <c r="L41" s="21">
        <v>44378</v>
      </c>
      <c r="M41" s="21">
        <v>44581</v>
      </c>
      <c r="N41" s="17">
        <v>6</v>
      </c>
      <c r="O41" s="22">
        <f t="shared" si="2"/>
        <v>1</v>
      </c>
      <c r="P41" s="123"/>
      <c r="Q41" s="123"/>
      <c r="R41" s="126"/>
      <c r="S41" s="19" t="s">
        <v>1432</v>
      </c>
      <c r="T41" s="117"/>
      <c r="U41" s="23" t="s">
        <v>1081</v>
      </c>
    </row>
    <row r="42" spans="1:22" ht="337.5" x14ac:dyDescent="0.25">
      <c r="A42" s="17">
        <v>2018</v>
      </c>
      <c r="B42" s="18" t="s">
        <v>180</v>
      </c>
      <c r="C42" s="27">
        <v>19</v>
      </c>
      <c r="D42" s="28" t="s">
        <v>1444</v>
      </c>
      <c r="E42" s="28" t="s">
        <v>1445</v>
      </c>
      <c r="F42" s="20" t="s">
        <v>101</v>
      </c>
      <c r="G42" s="28" t="s">
        <v>1446</v>
      </c>
      <c r="H42" s="28" t="s">
        <v>1447</v>
      </c>
      <c r="I42" s="18" t="s">
        <v>1362</v>
      </c>
      <c r="J42" s="26" t="s">
        <v>217</v>
      </c>
      <c r="K42" s="27">
        <v>1</v>
      </c>
      <c r="L42" s="21">
        <v>43678</v>
      </c>
      <c r="M42" s="21">
        <v>43830</v>
      </c>
      <c r="N42" s="17">
        <v>1</v>
      </c>
      <c r="O42" s="22">
        <v>1</v>
      </c>
      <c r="P42" s="114">
        <v>1</v>
      </c>
      <c r="Q42" s="114" t="s">
        <v>1078</v>
      </c>
      <c r="R42" s="115" t="s">
        <v>52</v>
      </c>
      <c r="S42" s="19" t="s">
        <v>1448</v>
      </c>
      <c r="T42" s="116" t="s">
        <v>1449</v>
      </c>
      <c r="U42" s="23" t="s">
        <v>1081</v>
      </c>
    </row>
    <row r="43" spans="1:22" ht="315" x14ac:dyDescent="0.25">
      <c r="A43" s="17">
        <v>2018</v>
      </c>
      <c r="B43" s="18" t="s">
        <v>180</v>
      </c>
      <c r="C43" s="27">
        <v>19</v>
      </c>
      <c r="D43" s="28" t="s">
        <v>1444</v>
      </c>
      <c r="E43" s="28" t="s">
        <v>182</v>
      </c>
      <c r="F43" s="20" t="s">
        <v>108</v>
      </c>
      <c r="G43" s="28" t="s">
        <v>188</v>
      </c>
      <c r="H43" s="28" t="s">
        <v>189</v>
      </c>
      <c r="I43" s="18" t="s">
        <v>1362</v>
      </c>
      <c r="J43" s="26" t="s">
        <v>60</v>
      </c>
      <c r="K43" s="27">
        <v>10</v>
      </c>
      <c r="L43" s="21">
        <v>44166</v>
      </c>
      <c r="M43" s="21">
        <v>44500</v>
      </c>
      <c r="N43" s="17">
        <v>10</v>
      </c>
      <c r="O43" s="22">
        <v>1</v>
      </c>
      <c r="P43" s="114"/>
      <c r="Q43" s="114"/>
      <c r="R43" s="115"/>
      <c r="S43" s="19" t="s">
        <v>1450</v>
      </c>
      <c r="T43" s="117"/>
      <c r="U43" s="23" t="s">
        <v>1081</v>
      </c>
    </row>
    <row r="44" spans="1:22" ht="157.5" x14ac:dyDescent="0.25">
      <c r="A44" s="17">
        <v>2018</v>
      </c>
      <c r="B44" s="18" t="s">
        <v>180</v>
      </c>
      <c r="C44" s="27">
        <v>22</v>
      </c>
      <c r="D44" s="28" t="s">
        <v>1451</v>
      </c>
      <c r="E44" s="28" t="s">
        <v>1452</v>
      </c>
      <c r="F44" s="20" t="s">
        <v>46</v>
      </c>
      <c r="G44" s="28" t="s">
        <v>1453</v>
      </c>
      <c r="H44" s="28" t="s">
        <v>1454</v>
      </c>
      <c r="I44" s="18" t="s">
        <v>1362</v>
      </c>
      <c r="J44" s="26" t="s">
        <v>217</v>
      </c>
      <c r="K44" s="27">
        <v>1</v>
      </c>
      <c r="L44" s="21">
        <v>43678</v>
      </c>
      <c r="M44" s="21">
        <v>43830</v>
      </c>
      <c r="N44" s="17">
        <v>1</v>
      </c>
      <c r="O44" s="22">
        <v>1</v>
      </c>
      <c r="P44" s="114">
        <v>1</v>
      </c>
      <c r="Q44" s="114" t="s">
        <v>1078</v>
      </c>
      <c r="R44" s="115" t="s">
        <v>52</v>
      </c>
      <c r="S44" s="19" t="s">
        <v>1455</v>
      </c>
      <c r="T44" s="116" t="s">
        <v>1456</v>
      </c>
      <c r="U44" s="23" t="s">
        <v>1081</v>
      </c>
    </row>
    <row r="45" spans="1:22" ht="247.5" x14ac:dyDescent="0.25">
      <c r="A45" s="17">
        <v>2018</v>
      </c>
      <c r="B45" s="18" t="s">
        <v>180</v>
      </c>
      <c r="C45" s="27">
        <v>22</v>
      </c>
      <c r="D45" s="28" t="s">
        <v>1451</v>
      </c>
      <c r="E45" s="28" t="s">
        <v>1451</v>
      </c>
      <c r="F45" s="20" t="s">
        <v>57</v>
      </c>
      <c r="G45" s="28" t="s">
        <v>1457</v>
      </c>
      <c r="H45" s="28" t="s">
        <v>1458</v>
      </c>
      <c r="I45" s="18" t="s">
        <v>1362</v>
      </c>
      <c r="J45" s="26" t="s">
        <v>1459</v>
      </c>
      <c r="K45" s="27">
        <v>1</v>
      </c>
      <c r="L45" s="21">
        <v>44197</v>
      </c>
      <c r="M45" s="21">
        <v>44561</v>
      </c>
      <c r="N45" s="17">
        <v>1</v>
      </c>
      <c r="O45" s="22">
        <v>1</v>
      </c>
      <c r="P45" s="114"/>
      <c r="Q45" s="114"/>
      <c r="R45" s="115"/>
      <c r="S45" s="19" t="s">
        <v>1460</v>
      </c>
      <c r="T45" s="150"/>
      <c r="U45" s="23" t="s">
        <v>1081</v>
      </c>
    </row>
    <row r="46" spans="1:22" ht="112.5" x14ac:dyDescent="0.25">
      <c r="A46" s="17">
        <v>2018</v>
      </c>
      <c r="B46" s="18" t="s">
        <v>180</v>
      </c>
      <c r="C46" s="27">
        <v>22</v>
      </c>
      <c r="D46" s="28" t="s">
        <v>1451</v>
      </c>
      <c r="E46" s="28" t="s">
        <v>1451</v>
      </c>
      <c r="F46" s="20" t="s">
        <v>63</v>
      </c>
      <c r="G46" s="28" t="s">
        <v>1461</v>
      </c>
      <c r="H46" s="28" t="s">
        <v>1462</v>
      </c>
      <c r="I46" s="18" t="s">
        <v>1362</v>
      </c>
      <c r="J46" s="26" t="s">
        <v>1463</v>
      </c>
      <c r="K46" s="27">
        <v>5</v>
      </c>
      <c r="L46" s="21">
        <v>44197</v>
      </c>
      <c r="M46" s="21">
        <v>44561</v>
      </c>
      <c r="N46" s="17">
        <v>5</v>
      </c>
      <c r="O46" s="22">
        <v>1</v>
      </c>
      <c r="P46" s="114"/>
      <c r="Q46" s="114"/>
      <c r="R46" s="115"/>
      <c r="S46" s="19" t="s">
        <v>1464</v>
      </c>
      <c r="T46" s="117"/>
      <c r="U46" s="23" t="s">
        <v>1081</v>
      </c>
    </row>
    <row r="47" spans="1:22" ht="225" x14ac:dyDescent="0.25">
      <c r="A47" s="17">
        <v>2018</v>
      </c>
      <c r="B47" s="18" t="s">
        <v>180</v>
      </c>
      <c r="C47" s="27">
        <v>23</v>
      </c>
      <c r="D47" s="28" t="s">
        <v>1465</v>
      </c>
      <c r="E47" s="28" t="s">
        <v>1466</v>
      </c>
      <c r="F47" s="20" t="s">
        <v>382</v>
      </c>
      <c r="G47" s="28" t="s">
        <v>1467</v>
      </c>
      <c r="H47" s="28" t="s">
        <v>1468</v>
      </c>
      <c r="I47" s="18" t="s">
        <v>1362</v>
      </c>
      <c r="J47" s="26" t="s">
        <v>132</v>
      </c>
      <c r="K47" s="27">
        <v>1</v>
      </c>
      <c r="L47" s="21">
        <v>44197</v>
      </c>
      <c r="M47" s="21">
        <v>44255</v>
      </c>
      <c r="N47" s="17">
        <v>1</v>
      </c>
      <c r="O47" s="22">
        <v>1</v>
      </c>
      <c r="P47" s="25">
        <v>1</v>
      </c>
      <c r="Q47" s="25" t="s">
        <v>1078</v>
      </c>
      <c r="R47" s="67" t="s">
        <v>52</v>
      </c>
      <c r="S47" s="19" t="s">
        <v>1469</v>
      </c>
      <c r="T47" s="19" t="s">
        <v>1470</v>
      </c>
      <c r="U47" s="23" t="s">
        <v>1081</v>
      </c>
    </row>
    <row r="48" spans="1:22" ht="225" x14ac:dyDescent="0.25">
      <c r="A48" s="17">
        <v>2018</v>
      </c>
      <c r="B48" s="18" t="s">
        <v>180</v>
      </c>
      <c r="C48" s="27">
        <v>25</v>
      </c>
      <c r="D48" s="28" t="s">
        <v>1471</v>
      </c>
      <c r="E48" s="28" t="s">
        <v>1472</v>
      </c>
      <c r="F48" s="20" t="s">
        <v>101</v>
      </c>
      <c r="G48" s="28" t="s">
        <v>1473</v>
      </c>
      <c r="H48" s="28" t="s">
        <v>1474</v>
      </c>
      <c r="I48" s="18" t="s">
        <v>1334</v>
      </c>
      <c r="J48" s="26" t="s">
        <v>1475</v>
      </c>
      <c r="K48" s="27">
        <v>1</v>
      </c>
      <c r="L48" s="21">
        <v>43678</v>
      </c>
      <c r="M48" s="21">
        <v>44012</v>
      </c>
      <c r="N48" s="17">
        <v>1</v>
      </c>
      <c r="O48" s="22">
        <v>1</v>
      </c>
      <c r="P48" s="114">
        <v>1</v>
      </c>
      <c r="Q48" s="114" t="s">
        <v>1078</v>
      </c>
      <c r="R48" s="115" t="s">
        <v>1476</v>
      </c>
      <c r="S48" s="19" t="s">
        <v>1477</v>
      </c>
      <c r="T48" s="116" t="s">
        <v>1478</v>
      </c>
      <c r="U48" s="23" t="s">
        <v>1081</v>
      </c>
    </row>
    <row r="49" spans="1:23" ht="146.25" x14ac:dyDescent="0.25">
      <c r="A49" s="17">
        <v>2018</v>
      </c>
      <c r="B49" s="18" t="s">
        <v>180</v>
      </c>
      <c r="C49" s="27">
        <v>25</v>
      </c>
      <c r="D49" s="28" t="s">
        <v>1471</v>
      </c>
      <c r="E49" s="28" t="s">
        <v>1472</v>
      </c>
      <c r="F49" s="20" t="s">
        <v>108</v>
      </c>
      <c r="G49" s="28" t="s">
        <v>1479</v>
      </c>
      <c r="H49" s="28" t="s">
        <v>1480</v>
      </c>
      <c r="I49" s="18" t="s">
        <v>1334</v>
      </c>
      <c r="J49" s="26" t="s">
        <v>1481</v>
      </c>
      <c r="K49" s="27">
        <v>1</v>
      </c>
      <c r="L49" s="21">
        <v>43678</v>
      </c>
      <c r="M49" s="21">
        <v>44012</v>
      </c>
      <c r="N49" s="17">
        <v>1</v>
      </c>
      <c r="O49" s="22">
        <v>1</v>
      </c>
      <c r="P49" s="114"/>
      <c r="Q49" s="114"/>
      <c r="R49" s="115"/>
      <c r="S49" s="19" t="s">
        <v>1482</v>
      </c>
      <c r="T49" s="117"/>
      <c r="U49" s="23" t="s">
        <v>1081</v>
      </c>
    </row>
    <row r="50" spans="1:23" ht="225" x14ac:dyDescent="0.25">
      <c r="A50" s="17">
        <v>2018</v>
      </c>
      <c r="B50" s="18" t="s">
        <v>180</v>
      </c>
      <c r="C50" s="27">
        <v>26</v>
      </c>
      <c r="D50" s="28" t="s">
        <v>1483</v>
      </c>
      <c r="E50" s="28" t="s">
        <v>1484</v>
      </c>
      <c r="F50" s="20" t="s">
        <v>101</v>
      </c>
      <c r="G50" s="28" t="s">
        <v>1485</v>
      </c>
      <c r="H50" s="28" t="s">
        <v>1486</v>
      </c>
      <c r="I50" s="18" t="s">
        <v>1334</v>
      </c>
      <c r="J50" s="26" t="s">
        <v>1475</v>
      </c>
      <c r="K50" s="27">
        <v>1</v>
      </c>
      <c r="L50" s="21">
        <v>43678</v>
      </c>
      <c r="M50" s="21">
        <v>44012</v>
      </c>
      <c r="N50" s="17">
        <v>1</v>
      </c>
      <c r="O50" s="22">
        <v>1</v>
      </c>
      <c r="P50" s="114">
        <v>1</v>
      </c>
      <c r="Q50" s="114" t="s">
        <v>1078</v>
      </c>
      <c r="R50" s="115" t="s">
        <v>52</v>
      </c>
      <c r="S50" s="19" t="s">
        <v>1487</v>
      </c>
      <c r="T50" s="116" t="s">
        <v>1488</v>
      </c>
      <c r="U50" s="23" t="s">
        <v>1081</v>
      </c>
    </row>
    <row r="51" spans="1:23" ht="112.5" x14ac:dyDescent="0.25">
      <c r="A51" s="17">
        <v>2018</v>
      </c>
      <c r="B51" s="18" t="s">
        <v>180</v>
      </c>
      <c r="C51" s="27">
        <v>26</v>
      </c>
      <c r="D51" s="28" t="s">
        <v>1483</v>
      </c>
      <c r="E51" s="28" t="s">
        <v>1484</v>
      </c>
      <c r="F51" s="20" t="s">
        <v>108</v>
      </c>
      <c r="G51" s="28" t="s">
        <v>1489</v>
      </c>
      <c r="H51" s="28" t="s">
        <v>1490</v>
      </c>
      <c r="I51" s="18" t="s">
        <v>1334</v>
      </c>
      <c r="J51" s="26" t="s">
        <v>1491</v>
      </c>
      <c r="K51" s="27">
        <v>1</v>
      </c>
      <c r="L51" s="21">
        <v>43678</v>
      </c>
      <c r="M51" s="21">
        <v>44012</v>
      </c>
      <c r="N51" s="17">
        <v>1</v>
      </c>
      <c r="O51" s="22">
        <v>1</v>
      </c>
      <c r="P51" s="114"/>
      <c r="Q51" s="114"/>
      <c r="R51" s="115"/>
      <c r="S51" s="19" t="s">
        <v>1492</v>
      </c>
      <c r="T51" s="117"/>
      <c r="U51" s="23" t="s">
        <v>1081</v>
      </c>
    </row>
    <row r="52" spans="1:23" ht="236.25" x14ac:dyDescent="0.25">
      <c r="A52" s="17">
        <v>2018</v>
      </c>
      <c r="B52" s="18" t="s">
        <v>180</v>
      </c>
      <c r="C52" s="27">
        <v>32</v>
      </c>
      <c r="D52" s="28" t="s">
        <v>1493</v>
      </c>
      <c r="E52" s="28" t="s">
        <v>1494</v>
      </c>
      <c r="F52" s="20" t="s">
        <v>382</v>
      </c>
      <c r="G52" s="28" t="s">
        <v>1495</v>
      </c>
      <c r="H52" s="28" t="s">
        <v>1496</v>
      </c>
      <c r="I52" s="18" t="s">
        <v>1362</v>
      </c>
      <c r="J52" s="26" t="s">
        <v>1497</v>
      </c>
      <c r="K52" s="27">
        <v>1</v>
      </c>
      <c r="L52" s="21">
        <v>43657</v>
      </c>
      <c r="M52" s="21">
        <v>44286</v>
      </c>
      <c r="N52" s="17">
        <v>1</v>
      </c>
      <c r="O52" s="22">
        <v>1</v>
      </c>
      <c r="P52" s="25">
        <v>1</v>
      </c>
      <c r="Q52" s="25" t="s">
        <v>1078</v>
      </c>
      <c r="R52" s="67" t="s">
        <v>198</v>
      </c>
      <c r="S52" s="19" t="s">
        <v>1498</v>
      </c>
      <c r="T52" s="19" t="s">
        <v>1499</v>
      </c>
      <c r="U52" s="23" t="s">
        <v>1081</v>
      </c>
    </row>
    <row r="53" spans="1:23" s="65" customFormat="1" ht="405" x14ac:dyDescent="0.25">
      <c r="A53" s="17">
        <v>2018</v>
      </c>
      <c r="B53" s="18" t="s">
        <v>180</v>
      </c>
      <c r="C53" s="17">
        <v>30</v>
      </c>
      <c r="D53" s="19" t="s">
        <v>1500</v>
      </c>
      <c r="E53" s="19" t="s">
        <v>1501</v>
      </c>
      <c r="F53" s="18" t="s">
        <v>382</v>
      </c>
      <c r="G53" s="19" t="s">
        <v>1502</v>
      </c>
      <c r="H53" s="19" t="s">
        <v>1503</v>
      </c>
      <c r="I53" s="18" t="s">
        <v>1362</v>
      </c>
      <c r="J53" s="18" t="s">
        <v>1504</v>
      </c>
      <c r="K53" s="18">
        <v>1</v>
      </c>
      <c r="L53" s="21">
        <v>44197</v>
      </c>
      <c r="M53" s="21">
        <v>44561</v>
      </c>
      <c r="N53" s="17">
        <v>1</v>
      </c>
      <c r="O53" s="22">
        <f>+N53/K53</f>
        <v>1</v>
      </c>
      <c r="P53" s="22">
        <f>+O53</f>
        <v>1</v>
      </c>
      <c r="Q53" s="22" t="s">
        <v>1078</v>
      </c>
      <c r="R53" s="68" t="s">
        <v>198</v>
      </c>
      <c r="S53" s="19" t="s">
        <v>1505</v>
      </c>
      <c r="T53" s="19" t="s">
        <v>1506</v>
      </c>
      <c r="U53" s="23" t="s">
        <v>1081</v>
      </c>
      <c r="V53" s="69"/>
    </row>
    <row r="54" spans="1:23" s="65" customFormat="1" ht="405" x14ac:dyDescent="0.25">
      <c r="A54" s="17">
        <v>2018</v>
      </c>
      <c r="B54" s="18" t="s">
        <v>180</v>
      </c>
      <c r="C54" s="17">
        <v>31</v>
      </c>
      <c r="D54" s="19" t="s">
        <v>1507</v>
      </c>
      <c r="E54" s="19" t="s">
        <v>1508</v>
      </c>
      <c r="F54" s="18" t="s">
        <v>382</v>
      </c>
      <c r="G54" s="19" t="s">
        <v>1502</v>
      </c>
      <c r="H54" s="19" t="s">
        <v>1503</v>
      </c>
      <c r="I54" s="18" t="s">
        <v>1362</v>
      </c>
      <c r="J54" s="18" t="s">
        <v>1504</v>
      </c>
      <c r="K54" s="18">
        <v>1</v>
      </c>
      <c r="L54" s="21">
        <v>44197</v>
      </c>
      <c r="M54" s="21">
        <v>44561</v>
      </c>
      <c r="N54" s="17">
        <v>1</v>
      </c>
      <c r="O54" s="22">
        <f>+N54/K54</f>
        <v>1</v>
      </c>
      <c r="P54" s="22">
        <f>+O54</f>
        <v>1</v>
      </c>
      <c r="Q54" s="22" t="s">
        <v>1078</v>
      </c>
      <c r="R54" s="68" t="s">
        <v>198</v>
      </c>
      <c r="S54" s="19" t="s">
        <v>1505</v>
      </c>
      <c r="T54" s="19" t="s">
        <v>1506</v>
      </c>
      <c r="U54" s="23" t="s">
        <v>1081</v>
      </c>
      <c r="V54" s="69"/>
    </row>
    <row r="55" spans="1:23" ht="258.75" x14ac:dyDescent="0.25">
      <c r="A55" s="17">
        <v>2018</v>
      </c>
      <c r="B55" s="18" t="s">
        <v>180</v>
      </c>
      <c r="C55" s="27">
        <v>40</v>
      </c>
      <c r="D55" s="28" t="s">
        <v>1509</v>
      </c>
      <c r="E55" s="28" t="s">
        <v>1510</v>
      </c>
      <c r="F55" s="20" t="s">
        <v>46</v>
      </c>
      <c r="G55" s="28" t="s">
        <v>297</v>
      </c>
      <c r="H55" s="28" t="s">
        <v>1511</v>
      </c>
      <c r="I55" s="18" t="s">
        <v>1362</v>
      </c>
      <c r="J55" s="26" t="s">
        <v>1512</v>
      </c>
      <c r="K55" s="27">
        <v>1</v>
      </c>
      <c r="L55" s="21">
        <v>43678</v>
      </c>
      <c r="M55" s="21">
        <v>43830</v>
      </c>
      <c r="N55" s="17">
        <v>1</v>
      </c>
      <c r="O55" s="22">
        <v>1</v>
      </c>
      <c r="P55" s="114">
        <v>1</v>
      </c>
      <c r="Q55" s="114" t="s">
        <v>1078</v>
      </c>
      <c r="R55" s="115" t="s">
        <v>52</v>
      </c>
      <c r="S55" s="19" t="s">
        <v>1513</v>
      </c>
      <c r="T55" s="116" t="s">
        <v>1514</v>
      </c>
      <c r="U55" s="23" t="s">
        <v>1081</v>
      </c>
    </row>
    <row r="56" spans="1:23" ht="112.5" x14ac:dyDescent="0.25">
      <c r="A56" s="17">
        <v>2018</v>
      </c>
      <c r="B56" s="18" t="s">
        <v>180</v>
      </c>
      <c r="C56" s="27">
        <v>40</v>
      </c>
      <c r="D56" s="28" t="s">
        <v>1509</v>
      </c>
      <c r="E56" s="28" t="s">
        <v>1510</v>
      </c>
      <c r="F56" s="20" t="s">
        <v>57</v>
      </c>
      <c r="G56" s="28" t="s">
        <v>237</v>
      </c>
      <c r="H56" s="28" t="s">
        <v>238</v>
      </c>
      <c r="I56" s="18" t="s">
        <v>1362</v>
      </c>
      <c r="J56" s="26" t="s">
        <v>239</v>
      </c>
      <c r="K56" s="27">
        <v>1</v>
      </c>
      <c r="L56" s="21">
        <v>44166</v>
      </c>
      <c r="M56" s="21">
        <v>44377</v>
      </c>
      <c r="N56" s="17">
        <v>1</v>
      </c>
      <c r="O56" s="22">
        <v>1</v>
      </c>
      <c r="P56" s="114"/>
      <c r="Q56" s="114"/>
      <c r="R56" s="115"/>
      <c r="S56" s="19" t="s">
        <v>240</v>
      </c>
      <c r="T56" s="150"/>
      <c r="U56" s="23" t="s">
        <v>1081</v>
      </c>
    </row>
    <row r="57" spans="1:23" ht="202.5" x14ac:dyDescent="0.25">
      <c r="A57" s="17">
        <v>2018</v>
      </c>
      <c r="B57" s="18" t="s">
        <v>180</v>
      </c>
      <c r="C57" s="27">
        <v>40</v>
      </c>
      <c r="D57" s="28" t="s">
        <v>1509</v>
      </c>
      <c r="E57" s="28" t="s">
        <v>1510</v>
      </c>
      <c r="F57" s="20" t="s">
        <v>63</v>
      </c>
      <c r="G57" s="28" t="s">
        <v>241</v>
      </c>
      <c r="H57" s="28" t="s">
        <v>242</v>
      </c>
      <c r="I57" s="18" t="s">
        <v>1362</v>
      </c>
      <c r="J57" s="26" t="s">
        <v>243</v>
      </c>
      <c r="K57" s="27">
        <v>13</v>
      </c>
      <c r="L57" s="21">
        <v>44166</v>
      </c>
      <c r="M57" s="21">
        <v>44469</v>
      </c>
      <c r="N57" s="17">
        <v>13</v>
      </c>
      <c r="O57" s="22">
        <v>1</v>
      </c>
      <c r="P57" s="114"/>
      <c r="Q57" s="114"/>
      <c r="R57" s="115"/>
      <c r="S57" s="19" t="s">
        <v>244</v>
      </c>
      <c r="T57" s="117"/>
      <c r="U57" s="23" t="s">
        <v>1081</v>
      </c>
    </row>
    <row r="58" spans="1:23" s="64" customFormat="1" ht="409.5" hidden="1" customHeight="1" x14ac:dyDescent="0.25">
      <c r="A58" s="18" t="s">
        <v>1237</v>
      </c>
      <c r="B58" s="18" t="s">
        <v>1238</v>
      </c>
      <c r="C58" s="27">
        <v>9</v>
      </c>
      <c r="D58" s="28" t="s">
        <v>1515</v>
      </c>
      <c r="E58" s="28" t="s">
        <v>1516</v>
      </c>
      <c r="F58" s="20" t="s">
        <v>382</v>
      </c>
      <c r="G58" s="28" t="s">
        <v>1517</v>
      </c>
      <c r="H58" s="28" t="s">
        <v>1518</v>
      </c>
      <c r="I58" s="18" t="s">
        <v>1362</v>
      </c>
      <c r="J58" s="18" t="s">
        <v>1519</v>
      </c>
      <c r="K58" s="26">
        <v>2</v>
      </c>
      <c r="L58" s="21">
        <v>44197</v>
      </c>
      <c r="M58" s="21">
        <v>44607</v>
      </c>
      <c r="N58" s="17">
        <v>2</v>
      </c>
      <c r="O58" s="22">
        <f>+N58/K58</f>
        <v>1</v>
      </c>
      <c r="P58" s="25">
        <f>+O58</f>
        <v>1</v>
      </c>
      <c r="Q58" s="25" t="s">
        <v>1078</v>
      </c>
      <c r="R58" s="67" t="s">
        <v>210</v>
      </c>
      <c r="S58" s="19" t="s">
        <v>1520</v>
      </c>
      <c r="T58" s="19" t="s">
        <v>1521</v>
      </c>
      <c r="U58" s="19" t="s">
        <v>1081</v>
      </c>
      <c r="V58" s="63"/>
      <c r="W58" s="63"/>
    </row>
    <row r="59" spans="1:23" ht="409.5" hidden="1" x14ac:dyDescent="0.25">
      <c r="A59" s="18">
        <v>2019</v>
      </c>
      <c r="B59" s="18" t="s">
        <v>441</v>
      </c>
      <c r="C59" s="27">
        <v>3</v>
      </c>
      <c r="D59" s="28" t="s">
        <v>1522</v>
      </c>
      <c r="E59" s="28" t="s">
        <v>1523</v>
      </c>
      <c r="F59" s="20" t="s">
        <v>101</v>
      </c>
      <c r="G59" s="54" t="s">
        <v>1524</v>
      </c>
      <c r="H59" s="54" t="s">
        <v>1525</v>
      </c>
      <c r="I59" s="18" t="s">
        <v>1526</v>
      </c>
      <c r="J59" s="55" t="s">
        <v>451</v>
      </c>
      <c r="K59" s="27">
        <v>12</v>
      </c>
      <c r="L59" s="21">
        <v>44044</v>
      </c>
      <c r="M59" s="21">
        <v>44408</v>
      </c>
      <c r="N59" s="17">
        <v>12</v>
      </c>
      <c r="O59" s="22">
        <v>1</v>
      </c>
      <c r="P59" s="114">
        <v>1</v>
      </c>
      <c r="Q59" s="127" t="s">
        <v>1078</v>
      </c>
      <c r="R59" s="128" t="s">
        <v>52</v>
      </c>
      <c r="S59" s="19" t="s">
        <v>452</v>
      </c>
      <c r="T59" s="116" t="s">
        <v>1527</v>
      </c>
      <c r="U59" s="23" t="s">
        <v>1081</v>
      </c>
    </row>
    <row r="60" spans="1:23" ht="112.5" hidden="1" x14ac:dyDescent="0.25">
      <c r="A60" s="18">
        <v>2019</v>
      </c>
      <c r="B60" s="18" t="s">
        <v>441</v>
      </c>
      <c r="C60" s="27">
        <v>3</v>
      </c>
      <c r="D60" s="28" t="s">
        <v>1522</v>
      </c>
      <c r="E60" s="28" t="s">
        <v>461</v>
      </c>
      <c r="F60" s="20" t="s">
        <v>108</v>
      </c>
      <c r="G60" s="54" t="s">
        <v>462</v>
      </c>
      <c r="H60" s="54" t="s">
        <v>463</v>
      </c>
      <c r="I60" s="18" t="s">
        <v>1526</v>
      </c>
      <c r="J60" s="55" t="s">
        <v>464</v>
      </c>
      <c r="K60" s="27">
        <v>3</v>
      </c>
      <c r="L60" s="21">
        <v>44044</v>
      </c>
      <c r="M60" s="21">
        <v>44576</v>
      </c>
      <c r="N60" s="17">
        <v>3</v>
      </c>
      <c r="O60" s="22">
        <v>1</v>
      </c>
      <c r="P60" s="127"/>
      <c r="Q60" s="127"/>
      <c r="R60" s="128"/>
      <c r="S60" s="19" t="s">
        <v>465</v>
      </c>
      <c r="T60" s="117"/>
      <c r="U60" s="23" t="s">
        <v>1081</v>
      </c>
    </row>
    <row r="61" spans="1:23" ht="409.5" hidden="1" x14ac:dyDescent="0.25">
      <c r="A61" s="18">
        <v>2019</v>
      </c>
      <c r="B61" s="18" t="s">
        <v>441</v>
      </c>
      <c r="C61" s="27">
        <v>4</v>
      </c>
      <c r="D61" s="28" t="s">
        <v>1528</v>
      </c>
      <c r="E61" s="28" t="s">
        <v>1529</v>
      </c>
      <c r="F61" s="20" t="s">
        <v>382</v>
      </c>
      <c r="G61" s="54" t="s">
        <v>1530</v>
      </c>
      <c r="H61" s="54" t="s">
        <v>1525</v>
      </c>
      <c r="I61" s="18" t="s">
        <v>1526</v>
      </c>
      <c r="J61" s="55" t="s">
        <v>451</v>
      </c>
      <c r="K61" s="27">
        <v>12</v>
      </c>
      <c r="L61" s="21">
        <v>44044</v>
      </c>
      <c r="M61" s="21">
        <v>44408</v>
      </c>
      <c r="N61" s="17">
        <v>12</v>
      </c>
      <c r="O61" s="22">
        <v>1</v>
      </c>
      <c r="P61" s="25">
        <v>1</v>
      </c>
      <c r="Q61" s="25" t="s">
        <v>1078</v>
      </c>
      <c r="R61" s="67" t="s">
        <v>52</v>
      </c>
      <c r="S61" s="19" t="s">
        <v>452</v>
      </c>
      <c r="T61" s="19" t="s">
        <v>1531</v>
      </c>
      <c r="U61" s="23" t="s">
        <v>1081</v>
      </c>
    </row>
    <row r="62" spans="1:23" ht="135" hidden="1" x14ac:dyDescent="0.25">
      <c r="A62" s="18">
        <v>2019</v>
      </c>
      <c r="B62" s="18" t="s">
        <v>441</v>
      </c>
      <c r="C62" s="27">
        <v>5</v>
      </c>
      <c r="D62" s="28" t="s">
        <v>1532</v>
      </c>
      <c r="E62" s="28" t="s">
        <v>461</v>
      </c>
      <c r="F62" s="20" t="s">
        <v>382</v>
      </c>
      <c r="G62" s="54" t="s">
        <v>1533</v>
      </c>
      <c r="H62" s="54" t="s">
        <v>1534</v>
      </c>
      <c r="I62" s="18" t="s">
        <v>1526</v>
      </c>
      <c r="J62" s="55" t="s">
        <v>464</v>
      </c>
      <c r="K62" s="27">
        <v>3</v>
      </c>
      <c r="L62" s="21">
        <v>44044</v>
      </c>
      <c r="M62" s="21">
        <v>44576</v>
      </c>
      <c r="N62" s="17">
        <v>3</v>
      </c>
      <c r="O62" s="22">
        <v>1</v>
      </c>
      <c r="P62" s="25">
        <v>1</v>
      </c>
      <c r="Q62" s="25" t="s">
        <v>1078</v>
      </c>
      <c r="R62" s="67" t="s">
        <v>52</v>
      </c>
      <c r="S62" s="19" t="s">
        <v>465</v>
      </c>
      <c r="T62" s="19" t="s">
        <v>1535</v>
      </c>
      <c r="U62" s="23" t="s">
        <v>1081</v>
      </c>
    </row>
    <row r="63" spans="1:23" ht="225" hidden="1" x14ac:dyDescent="0.25">
      <c r="A63" s="18">
        <v>2019</v>
      </c>
      <c r="B63" s="18" t="s">
        <v>441</v>
      </c>
      <c r="C63" s="27">
        <v>6</v>
      </c>
      <c r="D63" s="28" t="s">
        <v>1536</v>
      </c>
      <c r="E63" s="28" t="s">
        <v>1537</v>
      </c>
      <c r="F63" s="20" t="s">
        <v>382</v>
      </c>
      <c r="G63" s="54" t="s">
        <v>1538</v>
      </c>
      <c r="H63" s="54" t="s">
        <v>1539</v>
      </c>
      <c r="I63" s="18" t="s">
        <v>1526</v>
      </c>
      <c r="J63" s="55" t="s">
        <v>1540</v>
      </c>
      <c r="K63" s="27">
        <v>2</v>
      </c>
      <c r="L63" s="21">
        <v>44044</v>
      </c>
      <c r="M63" s="21">
        <v>44408</v>
      </c>
      <c r="N63" s="17">
        <v>2</v>
      </c>
      <c r="O63" s="22">
        <v>1</v>
      </c>
      <c r="P63" s="25">
        <v>1</v>
      </c>
      <c r="Q63" s="25" t="s">
        <v>1078</v>
      </c>
      <c r="R63" s="67" t="s">
        <v>52</v>
      </c>
      <c r="S63" s="19" t="s">
        <v>1541</v>
      </c>
      <c r="T63" s="19" t="s">
        <v>1542</v>
      </c>
      <c r="U63" s="23" t="s">
        <v>1081</v>
      </c>
    </row>
    <row r="64" spans="1:23" ht="409.5" hidden="1" x14ac:dyDescent="0.25">
      <c r="A64" s="18">
        <v>2019</v>
      </c>
      <c r="B64" s="18" t="s">
        <v>441</v>
      </c>
      <c r="C64" s="27">
        <v>8</v>
      </c>
      <c r="D64" s="28" t="s">
        <v>1543</v>
      </c>
      <c r="E64" s="28" t="s">
        <v>1544</v>
      </c>
      <c r="F64" s="20" t="s">
        <v>382</v>
      </c>
      <c r="G64" s="54" t="s">
        <v>1545</v>
      </c>
      <c r="H64" s="54" t="s">
        <v>1546</v>
      </c>
      <c r="I64" s="18" t="s">
        <v>1526</v>
      </c>
      <c r="J64" s="55" t="s">
        <v>451</v>
      </c>
      <c r="K64" s="27">
        <v>12</v>
      </c>
      <c r="L64" s="21">
        <v>44044</v>
      </c>
      <c r="M64" s="21">
        <v>44408</v>
      </c>
      <c r="N64" s="17">
        <v>12</v>
      </c>
      <c r="O64" s="22">
        <v>1</v>
      </c>
      <c r="P64" s="25">
        <v>1</v>
      </c>
      <c r="Q64" s="25" t="s">
        <v>1078</v>
      </c>
      <c r="R64" s="67" t="s">
        <v>52</v>
      </c>
      <c r="S64" s="19" t="s">
        <v>452</v>
      </c>
      <c r="T64" s="19" t="s">
        <v>1547</v>
      </c>
      <c r="U64" s="23" t="s">
        <v>1081</v>
      </c>
    </row>
    <row r="65" spans="1:22" ht="409.5" hidden="1" x14ac:dyDescent="0.25">
      <c r="A65" s="18">
        <v>2019</v>
      </c>
      <c r="B65" s="18" t="s">
        <v>441</v>
      </c>
      <c r="C65" s="27">
        <v>9</v>
      </c>
      <c r="D65" s="28" t="s">
        <v>1548</v>
      </c>
      <c r="E65" s="28" t="s">
        <v>1549</v>
      </c>
      <c r="F65" s="20" t="s">
        <v>382</v>
      </c>
      <c r="G65" s="54" t="s">
        <v>1550</v>
      </c>
      <c r="H65" s="54" t="s">
        <v>1546</v>
      </c>
      <c r="I65" s="18" t="s">
        <v>1526</v>
      </c>
      <c r="J65" s="55" t="s">
        <v>451</v>
      </c>
      <c r="K65" s="27">
        <v>12</v>
      </c>
      <c r="L65" s="21">
        <v>44044</v>
      </c>
      <c r="M65" s="21">
        <v>44408</v>
      </c>
      <c r="N65" s="17">
        <v>12</v>
      </c>
      <c r="O65" s="22">
        <v>1</v>
      </c>
      <c r="P65" s="25">
        <v>1</v>
      </c>
      <c r="Q65" s="25" t="s">
        <v>1078</v>
      </c>
      <c r="R65" s="67" t="s">
        <v>52</v>
      </c>
      <c r="S65" s="19" t="s">
        <v>452</v>
      </c>
      <c r="T65" s="19" t="s">
        <v>1551</v>
      </c>
      <c r="U65" s="23" t="s">
        <v>1081</v>
      </c>
    </row>
    <row r="66" spans="1:22" s="65" customFormat="1" ht="281.25" hidden="1" customHeight="1" x14ac:dyDescent="0.25">
      <c r="A66" s="18">
        <v>2019</v>
      </c>
      <c r="B66" s="18" t="s">
        <v>441</v>
      </c>
      <c r="C66" s="27">
        <v>15</v>
      </c>
      <c r="D66" s="28" t="s">
        <v>1552</v>
      </c>
      <c r="E66" s="28" t="s">
        <v>1553</v>
      </c>
      <c r="F66" s="20" t="s">
        <v>101</v>
      </c>
      <c r="G66" s="54" t="s">
        <v>1554</v>
      </c>
      <c r="H66" s="54" t="s">
        <v>1283</v>
      </c>
      <c r="I66" s="18" t="s">
        <v>1555</v>
      </c>
      <c r="J66" s="55" t="s">
        <v>637</v>
      </c>
      <c r="K66" s="27">
        <v>1</v>
      </c>
      <c r="L66" s="21">
        <v>44044</v>
      </c>
      <c r="M66" s="21">
        <v>44438</v>
      </c>
      <c r="N66" s="17">
        <v>1</v>
      </c>
      <c r="O66" s="22">
        <f>+N66/K66</f>
        <v>1</v>
      </c>
      <c r="P66" s="114">
        <f>+AVERAGE(O66:O67)</f>
        <v>1</v>
      </c>
      <c r="Q66" s="127" t="s">
        <v>1078</v>
      </c>
      <c r="R66" s="128" t="s">
        <v>52</v>
      </c>
      <c r="S66" s="19" t="s">
        <v>1284</v>
      </c>
      <c r="T66" s="116" t="s">
        <v>1556</v>
      </c>
      <c r="U66" s="23" t="s">
        <v>1081</v>
      </c>
      <c r="V66" s="66"/>
    </row>
    <row r="67" spans="1:22" s="65" customFormat="1" ht="168.75" hidden="1" customHeight="1" x14ac:dyDescent="0.25">
      <c r="A67" s="18">
        <v>2019</v>
      </c>
      <c r="B67" s="18" t="s">
        <v>441</v>
      </c>
      <c r="C67" s="27">
        <v>15</v>
      </c>
      <c r="D67" s="28" t="s">
        <v>1552</v>
      </c>
      <c r="E67" s="28" t="s">
        <v>1557</v>
      </c>
      <c r="F67" s="20" t="s">
        <v>108</v>
      </c>
      <c r="G67" s="54" t="s">
        <v>1558</v>
      </c>
      <c r="H67" s="54" t="s">
        <v>1559</v>
      </c>
      <c r="I67" s="18" t="s">
        <v>1555</v>
      </c>
      <c r="J67" s="55" t="s">
        <v>519</v>
      </c>
      <c r="K67" s="27">
        <v>13</v>
      </c>
      <c r="L67" s="21">
        <v>44044</v>
      </c>
      <c r="M67" s="21">
        <v>44438</v>
      </c>
      <c r="N67" s="17">
        <v>13</v>
      </c>
      <c r="O67" s="22">
        <f>+N67/K67</f>
        <v>1</v>
      </c>
      <c r="P67" s="127"/>
      <c r="Q67" s="127"/>
      <c r="R67" s="128"/>
      <c r="S67" s="19" t="s">
        <v>1139</v>
      </c>
      <c r="T67" s="117"/>
      <c r="U67" s="23" t="s">
        <v>1081</v>
      </c>
    </row>
    <row r="68" spans="1:22" s="65" customFormat="1" ht="281.25" hidden="1" customHeight="1" x14ac:dyDescent="0.25">
      <c r="A68" s="18">
        <v>2019</v>
      </c>
      <c r="B68" s="18" t="s">
        <v>441</v>
      </c>
      <c r="C68" s="27">
        <v>18</v>
      </c>
      <c r="D68" s="28" t="s">
        <v>1560</v>
      </c>
      <c r="E68" s="28" t="s">
        <v>1380</v>
      </c>
      <c r="F68" s="20" t="s">
        <v>118</v>
      </c>
      <c r="G68" s="54" t="s">
        <v>1376</v>
      </c>
      <c r="H68" s="54" t="s">
        <v>1381</v>
      </c>
      <c r="I68" s="18" t="s">
        <v>1372</v>
      </c>
      <c r="J68" s="55" t="s">
        <v>1382</v>
      </c>
      <c r="K68" s="27">
        <v>1</v>
      </c>
      <c r="L68" s="21">
        <v>44044</v>
      </c>
      <c r="M68" s="21">
        <v>44180</v>
      </c>
      <c r="N68" s="17">
        <v>1</v>
      </c>
      <c r="O68" s="22">
        <v>1</v>
      </c>
      <c r="P68" s="121">
        <v>1</v>
      </c>
      <c r="Q68" s="155" t="s">
        <v>1078</v>
      </c>
      <c r="R68" s="135" t="s">
        <v>210</v>
      </c>
      <c r="S68" s="19" t="s">
        <v>1383</v>
      </c>
      <c r="T68" s="116" t="s">
        <v>1375</v>
      </c>
      <c r="U68" s="23" t="s">
        <v>1081</v>
      </c>
    </row>
    <row r="69" spans="1:22" s="65" customFormat="1" ht="409.5" hidden="1" customHeight="1" x14ac:dyDescent="0.25">
      <c r="A69" s="18">
        <v>2019</v>
      </c>
      <c r="B69" s="18" t="s">
        <v>441</v>
      </c>
      <c r="C69" s="27">
        <v>18</v>
      </c>
      <c r="D69" s="28" t="s">
        <v>1560</v>
      </c>
      <c r="E69" s="28" t="s">
        <v>1380</v>
      </c>
      <c r="F69" s="20" t="s">
        <v>124</v>
      </c>
      <c r="G69" s="54" t="s">
        <v>1384</v>
      </c>
      <c r="H69" s="54" t="s">
        <v>1385</v>
      </c>
      <c r="I69" s="18" t="s">
        <v>1386</v>
      </c>
      <c r="J69" s="55" t="s">
        <v>1387</v>
      </c>
      <c r="K69" s="27">
        <v>1</v>
      </c>
      <c r="L69" s="21">
        <v>44044</v>
      </c>
      <c r="M69" s="21">
        <v>44180</v>
      </c>
      <c r="N69" s="17">
        <v>1</v>
      </c>
      <c r="O69" s="22">
        <v>1</v>
      </c>
      <c r="P69" s="122"/>
      <c r="Q69" s="165"/>
      <c r="R69" s="136"/>
      <c r="S69" s="19" t="s">
        <v>1388</v>
      </c>
      <c r="T69" s="150"/>
      <c r="U69" s="23" t="s">
        <v>1081</v>
      </c>
    </row>
    <row r="70" spans="1:22" s="65" customFormat="1" ht="168.75" hidden="1" customHeight="1" x14ac:dyDescent="0.25">
      <c r="A70" s="18">
        <v>2019</v>
      </c>
      <c r="B70" s="18" t="s">
        <v>441</v>
      </c>
      <c r="C70" s="27">
        <v>18</v>
      </c>
      <c r="D70" s="28" t="s">
        <v>1560</v>
      </c>
      <c r="E70" s="28" t="s">
        <v>1380</v>
      </c>
      <c r="F70" s="20" t="s">
        <v>129</v>
      </c>
      <c r="G70" s="54" t="s">
        <v>1370</v>
      </c>
      <c r="H70" s="54" t="s">
        <v>1371</v>
      </c>
      <c r="I70" s="18" t="s">
        <v>1372</v>
      </c>
      <c r="J70" s="55" t="s">
        <v>1373</v>
      </c>
      <c r="K70" s="17">
        <v>1</v>
      </c>
      <c r="L70" s="21">
        <v>44167</v>
      </c>
      <c r="M70" s="21">
        <v>44227</v>
      </c>
      <c r="N70" s="17">
        <v>1</v>
      </c>
      <c r="O70" s="22">
        <v>1</v>
      </c>
      <c r="P70" s="122"/>
      <c r="Q70" s="165"/>
      <c r="R70" s="136"/>
      <c r="S70" s="19" t="s">
        <v>1561</v>
      </c>
      <c r="T70" s="150"/>
      <c r="U70" s="23" t="s">
        <v>1081</v>
      </c>
    </row>
    <row r="71" spans="1:22" s="65" customFormat="1" ht="303.75" hidden="1" customHeight="1" x14ac:dyDescent="0.25">
      <c r="A71" s="18">
        <v>2019</v>
      </c>
      <c r="B71" s="18" t="s">
        <v>441</v>
      </c>
      <c r="C71" s="27">
        <v>18</v>
      </c>
      <c r="D71" s="28" t="s">
        <v>1560</v>
      </c>
      <c r="E71" s="28" t="s">
        <v>1380</v>
      </c>
      <c r="F71" s="20" t="s">
        <v>134</v>
      </c>
      <c r="G71" s="54" t="s">
        <v>1376</v>
      </c>
      <c r="H71" s="54" t="s">
        <v>1377</v>
      </c>
      <c r="I71" s="18" t="s">
        <v>1372</v>
      </c>
      <c r="J71" s="55" t="s">
        <v>1378</v>
      </c>
      <c r="K71" s="17">
        <v>6</v>
      </c>
      <c r="L71" s="21">
        <v>44197</v>
      </c>
      <c r="M71" s="21">
        <v>44408</v>
      </c>
      <c r="N71" s="17">
        <v>6</v>
      </c>
      <c r="O71" s="22">
        <v>1</v>
      </c>
      <c r="P71" s="122"/>
      <c r="Q71" s="165"/>
      <c r="R71" s="136"/>
      <c r="S71" s="19" t="s">
        <v>1379</v>
      </c>
      <c r="T71" s="150"/>
      <c r="U71" s="23" t="s">
        <v>1081</v>
      </c>
    </row>
    <row r="72" spans="1:22" s="65" customFormat="1" ht="90" hidden="1" customHeight="1" x14ac:dyDescent="0.25">
      <c r="A72" s="18">
        <v>2019</v>
      </c>
      <c r="B72" s="18" t="s">
        <v>441</v>
      </c>
      <c r="C72" s="27">
        <v>18</v>
      </c>
      <c r="D72" s="28" t="s">
        <v>1560</v>
      </c>
      <c r="E72" s="28" t="s">
        <v>1389</v>
      </c>
      <c r="F72" s="20" t="s">
        <v>137</v>
      </c>
      <c r="G72" s="28" t="s">
        <v>1390</v>
      </c>
      <c r="H72" s="28" t="s">
        <v>1391</v>
      </c>
      <c r="I72" s="26" t="s">
        <v>1392</v>
      </c>
      <c r="J72" s="28" t="s">
        <v>1393</v>
      </c>
      <c r="K72" s="26">
        <v>1</v>
      </c>
      <c r="L72" s="21">
        <v>44378</v>
      </c>
      <c r="M72" s="21">
        <v>44581</v>
      </c>
      <c r="N72" s="17">
        <v>1</v>
      </c>
      <c r="O72" s="22">
        <v>1</v>
      </c>
      <c r="P72" s="122"/>
      <c r="Q72" s="165"/>
      <c r="R72" s="136"/>
      <c r="S72" s="19" t="s">
        <v>1394</v>
      </c>
      <c r="T72" s="150"/>
      <c r="U72" s="23" t="s">
        <v>1081</v>
      </c>
    </row>
    <row r="73" spans="1:22" s="65" customFormat="1" ht="90" hidden="1" customHeight="1" x14ac:dyDescent="0.25">
      <c r="A73" s="18">
        <v>2019</v>
      </c>
      <c r="B73" s="18" t="s">
        <v>441</v>
      </c>
      <c r="C73" s="27">
        <v>18</v>
      </c>
      <c r="D73" s="28" t="s">
        <v>1560</v>
      </c>
      <c r="E73" s="28" t="s">
        <v>1389</v>
      </c>
      <c r="F73" s="20" t="s">
        <v>141</v>
      </c>
      <c r="G73" s="28" t="s">
        <v>1395</v>
      </c>
      <c r="H73" s="28" t="s">
        <v>1396</v>
      </c>
      <c r="I73" s="26" t="s">
        <v>1392</v>
      </c>
      <c r="J73" s="28" t="s">
        <v>1397</v>
      </c>
      <c r="K73" s="26">
        <v>1</v>
      </c>
      <c r="L73" s="21">
        <v>44378</v>
      </c>
      <c r="M73" s="21">
        <v>44581</v>
      </c>
      <c r="N73" s="17">
        <v>1</v>
      </c>
      <c r="O73" s="22">
        <v>1</v>
      </c>
      <c r="P73" s="122"/>
      <c r="Q73" s="165"/>
      <c r="R73" s="136"/>
      <c r="S73" s="19" t="s">
        <v>1394</v>
      </c>
      <c r="T73" s="150"/>
      <c r="U73" s="23" t="s">
        <v>1081</v>
      </c>
    </row>
    <row r="74" spans="1:22" s="65" customFormat="1" ht="112.5" hidden="1" customHeight="1" x14ac:dyDescent="0.25">
      <c r="A74" s="18">
        <v>2019</v>
      </c>
      <c r="B74" s="18" t="s">
        <v>441</v>
      </c>
      <c r="C74" s="27">
        <v>18</v>
      </c>
      <c r="D74" s="28" t="s">
        <v>1560</v>
      </c>
      <c r="E74" s="28" t="s">
        <v>1389</v>
      </c>
      <c r="F74" s="20" t="s">
        <v>147</v>
      </c>
      <c r="G74" s="28" t="s">
        <v>1398</v>
      </c>
      <c r="H74" s="28" t="s">
        <v>1399</v>
      </c>
      <c r="I74" s="26" t="s">
        <v>1400</v>
      </c>
      <c r="J74" s="28" t="s">
        <v>1401</v>
      </c>
      <c r="K74" s="26">
        <v>1</v>
      </c>
      <c r="L74" s="21">
        <v>44378</v>
      </c>
      <c r="M74" s="21">
        <v>44581</v>
      </c>
      <c r="N74" s="17">
        <v>1</v>
      </c>
      <c r="O74" s="22">
        <v>1</v>
      </c>
      <c r="P74" s="122"/>
      <c r="Q74" s="165"/>
      <c r="R74" s="136"/>
      <c r="S74" s="19" t="s">
        <v>1402</v>
      </c>
      <c r="T74" s="150"/>
      <c r="U74" s="23" t="s">
        <v>1081</v>
      </c>
    </row>
    <row r="75" spans="1:22" s="65" customFormat="1" ht="409.5" hidden="1" customHeight="1" x14ac:dyDescent="0.25">
      <c r="A75" s="18">
        <v>2019</v>
      </c>
      <c r="B75" s="18" t="s">
        <v>441</v>
      </c>
      <c r="C75" s="27">
        <v>18</v>
      </c>
      <c r="D75" s="28" t="s">
        <v>1560</v>
      </c>
      <c r="E75" s="28" t="s">
        <v>1389</v>
      </c>
      <c r="F75" s="20" t="s">
        <v>151</v>
      </c>
      <c r="G75" s="28" t="s">
        <v>1403</v>
      </c>
      <c r="H75" s="28" t="s">
        <v>1404</v>
      </c>
      <c r="I75" s="26" t="s">
        <v>1405</v>
      </c>
      <c r="J75" s="28" t="s">
        <v>1406</v>
      </c>
      <c r="K75" s="26">
        <v>6</v>
      </c>
      <c r="L75" s="21">
        <v>44378</v>
      </c>
      <c r="M75" s="21">
        <v>44581</v>
      </c>
      <c r="N75" s="17">
        <v>6</v>
      </c>
      <c r="O75" s="22">
        <v>1</v>
      </c>
      <c r="P75" s="123"/>
      <c r="Q75" s="156"/>
      <c r="R75" s="137"/>
      <c r="S75" s="19" t="s">
        <v>1432</v>
      </c>
      <c r="T75" s="117"/>
      <c r="U75" s="23" t="s">
        <v>1081</v>
      </c>
    </row>
    <row r="76" spans="1:22" s="65" customFormat="1" ht="292.5" hidden="1" customHeight="1" x14ac:dyDescent="0.25">
      <c r="A76" s="18">
        <v>2019</v>
      </c>
      <c r="B76" s="18" t="s">
        <v>441</v>
      </c>
      <c r="C76" s="27">
        <v>19</v>
      </c>
      <c r="D76" s="28" t="s">
        <v>1562</v>
      </c>
      <c r="E76" s="28" t="s">
        <v>1563</v>
      </c>
      <c r="F76" s="20" t="s">
        <v>46</v>
      </c>
      <c r="G76" s="54" t="s">
        <v>1564</v>
      </c>
      <c r="H76" s="54" t="s">
        <v>1565</v>
      </c>
      <c r="I76" s="18" t="s">
        <v>1566</v>
      </c>
      <c r="J76" s="18" t="s">
        <v>1567</v>
      </c>
      <c r="K76" s="18">
        <v>1</v>
      </c>
      <c r="L76" s="21">
        <v>44197</v>
      </c>
      <c r="M76" s="21">
        <v>44545</v>
      </c>
      <c r="N76" s="17">
        <v>1</v>
      </c>
      <c r="O76" s="22">
        <v>1</v>
      </c>
      <c r="P76" s="114">
        <v>1</v>
      </c>
      <c r="Q76" s="127" t="s">
        <v>1078</v>
      </c>
      <c r="R76" s="128" t="s">
        <v>210</v>
      </c>
      <c r="S76" s="19" t="s">
        <v>1568</v>
      </c>
      <c r="T76" s="116" t="s">
        <v>1569</v>
      </c>
      <c r="U76" s="23" t="s">
        <v>1081</v>
      </c>
    </row>
    <row r="77" spans="1:22" s="65" customFormat="1" ht="326.25" hidden="1" customHeight="1" x14ac:dyDescent="0.25">
      <c r="A77" s="18">
        <v>2019</v>
      </c>
      <c r="B77" s="18" t="s">
        <v>441</v>
      </c>
      <c r="C77" s="27">
        <v>19</v>
      </c>
      <c r="D77" s="28" t="s">
        <v>1562</v>
      </c>
      <c r="E77" s="28" t="s">
        <v>1570</v>
      </c>
      <c r="F77" s="20" t="s">
        <v>57</v>
      </c>
      <c r="G77" s="28" t="s">
        <v>1571</v>
      </c>
      <c r="H77" s="54" t="s">
        <v>1572</v>
      </c>
      <c r="I77" s="18" t="s">
        <v>1566</v>
      </c>
      <c r="J77" s="54" t="s">
        <v>1573</v>
      </c>
      <c r="K77" s="18">
        <v>1</v>
      </c>
      <c r="L77" s="21">
        <v>44211</v>
      </c>
      <c r="M77" s="21">
        <v>44255</v>
      </c>
      <c r="N77" s="17">
        <v>1</v>
      </c>
      <c r="O77" s="22">
        <v>1</v>
      </c>
      <c r="P77" s="127"/>
      <c r="Q77" s="127"/>
      <c r="R77" s="128"/>
      <c r="S77" s="19" t="s">
        <v>1574</v>
      </c>
      <c r="T77" s="150"/>
      <c r="U77" s="23" t="s">
        <v>1081</v>
      </c>
    </row>
    <row r="78" spans="1:22" s="65" customFormat="1" ht="123.75" hidden="1" customHeight="1" x14ac:dyDescent="0.25">
      <c r="A78" s="18">
        <v>2019</v>
      </c>
      <c r="B78" s="18" t="s">
        <v>441</v>
      </c>
      <c r="C78" s="27">
        <v>19</v>
      </c>
      <c r="D78" s="28" t="s">
        <v>1562</v>
      </c>
      <c r="E78" s="28" t="s">
        <v>1570</v>
      </c>
      <c r="F78" s="20" t="s">
        <v>63</v>
      </c>
      <c r="G78" s="19" t="s">
        <v>1564</v>
      </c>
      <c r="H78" s="19" t="s">
        <v>1575</v>
      </c>
      <c r="I78" s="18" t="s">
        <v>1372</v>
      </c>
      <c r="J78" s="18" t="s">
        <v>1576</v>
      </c>
      <c r="K78" s="18">
        <v>1</v>
      </c>
      <c r="L78" s="21">
        <v>44044</v>
      </c>
      <c r="M78" s="21">
        <v>44196</v>
      </c>
      <c r="N78" s="17">
        <v>1</v>
      </c>
      <c r="O78" s="22">
        <v>1</v>
      </c>
      <c r="P78" s="127"/>
      <c r="Q78" s="127"/>
      <c r="R78" s="128"/>
      <c r="S78" s="19" t="s">
        <v>1577</v>
      </c>
      <c r="T78" s="117"/>
      <c r="U78" s="23" t="s">
        <v>1081</v>
      </c>
    </row>
    <row r="79" spans="1:22" s="64" customFormat="1" ht="209.25" hidden="1" customHeight="1" x14ac:dyDescent="0.25">
      <c r="A79" s="18">
        <v>2020</v>
      </c>
      <c r="B79" s="18" t="s">
        <v>548</v>
      </c>
      <c r="C79" s="27">
        <v>5</v>
      </c>
      <c r="D79" s="28" t="s">
        <v>1578</v>
      </c>
      <c r="E79" s="28" t="s">
        <v>1579</v>
      </c>
      <c r="F79" s="20" t="s">
        <v>46</v>
      </c>
      <c r="G79" s="54" t="s">
        <v>1390</v>
      </c>
      <c r="H79" s="56" t="s">
        <v>1391</v>
      </c>
      <c r="I79" s="26" t="s">
        <v>104</v>
      </c>
      <c r="J79" s="57" t="s">
        <v>1393</v>
      </c>
      <c r="K79" s="17">
        <v>1</v>
      </c>
      <c r="L79" s="21">
        <v>44378</v>
      </c>
      <c r="M79" s="21">
        <v>44591</v>
      </c>
      <c r="N79" s="17">
        <v>1</v>
      </c>
      <c r="O79" s="22">
        <v>1</v>
      </c>
      <c r="P79" s="114">
        <v>1</v>
      </c>
      <c r="Q79" s="127" t="s">
        <v>1078</v>
      </c>
      <c r="R79" s="128" t="s">
        <v>52</v>
      </c>
      <c r="S79" s="19" t="s">
        <v>1394</v>
      </c>
      <c r="T79" s="116" t="s">
        <v>1580</v>
      </c>
      <c r="U79" s="23" t="s">
        <v>1081</v>
      </c>
    </row>
    <row r="80" spans="1:22" s="64" customFormat="1" ht="209.25" hidden="1" customHeight="1" x14ac:dyDescent="0.25">
      <c r="A80" s="18">
        <v>2020</v>
      </c>
      <c r="B80" s="18" t="s">
        <v>548</v>
      </c>
      <c r="C80" s="27">
        <v>5</v>
      </c>
      <c r="D80" s="28" t="s">
        <v>1578</v>
      </c>
      <c r="E80" s="28" t="s">
        <v>1579</v>
      </c>
      <c r="F80" s="20" t="s">
        <v>57</v>
      </c>
      <c r="G80" s="54" t="s">
        <v>1395</v>
      </c>
      <c r="H80" s="56" t="s">
        <v>1396</v>
      </c>
      <c r="I80" s="26" t="s">
        <v>104</v>
      </c>
      <c r="J80" s="57" t="s">
        <v>1397</v>
      </c>
      <c r="K80" s="17">
        <v>1</v>
      </c>
      <c r="L80" s="21">
        <v>44378</v>
      </c>
      <c r="M80" s="21">
        <v>44591</v>
      </c>
      <c r="N80" s="17">
        <v>1</v>
      </c>
      <c r="O80" s="22">
        <v>1</v>
      </c>
      <c r="P80" s="127"/>
      <c r="Q80" s="127"/>
      <c r="R80" s="128"/>
      <c r="S80" s="19" t="s">
        <v>1394</v>
      </c>
      <c r="T80" s="150"/>
      <c r="U80" s="23" t="s">
        <v>1081</v>
      </c>
    </row>
    <row r="81" spans="1:21" s="64" customFormat="1" ht="209.25" hidden="1" customHeight="1" x14ac:dyDescent="0.25">
      <c r="A81" s="18">
        <v>2020</v>
      </c>
      <c r="B81" s="18" t="s">
        <v>548</v>
      </c>
      <c r="C81" s="27">
        <v>5</v>
      </c>
      <c r="D81" s="28" t="s">
        <v>1578</v>
      </c>
      <c r="E81" s="28" t="s">
        <v>1579</v>
      </c>
      <c r="F81" s="20" t="s">
        <v>63</v>
      </c>
      <c r="G81" s="54" t="s">
        <v>1398</v>
      </c>
      <c r="H81" s="56" t="s">
        <v>1399</v>
      </c>
      <c r="I81" s="26" t="s">
        <v>1581</v>
      </c>
      <c r="J81" s="57" t="s">
        <v>1401</v>
      </c>
      <c r="K81" s="17">
        <v>1</v>
      </c>
      <c r="L81" s="21">
        <v>44378</v>
      </c>
      <c r="M81" s="21">
        <v>44591</v>
      </c>
      <c r="N81" s="17">
        <v>1</v>
      </c>
      <c r="O81" s="22">
        <v>1</v>
      </c>
      <c r="P81" s="127"/>
      <c r="Q81" s="127"/>
      <c r="R81" s="128"/>
      <c r="S81" s="19" t="s">
        <v>1402</v>
      </c>
      <c r="T81" s="117"/>
      <c r="U81" s="23" t="s">
        <v>1081</v>
      </c>
    </row>
    <row r="82" spans="1:21" s="64" customFormat="1" ht="409.5" hidden="1" customHeight="1" x14ac:dyDescent="0.25">
      <c r="A82" s="18">
        <v>2020</v>
      </c>
      <c r="B82" s="18" t="s">
        <v>548</v>
      </c>
      <c r="C82" s="27">
        <v>6</v>
      </c>
      <c r="D82" s="28" t="s">
        <v>1582</v>
      </c>
      <c r="E82" s="28" t="s">
        <v>1583</v>
      </c>
      <c r="F82" s="20" t="s">
        <v>101</v>
      </c>
      <c r="G82" s="54" t="s">
        <v>1403</v>
      </c>
      <c r="H82" s="56" t="s">
        <v>1404</v>
      </c>
      <c r="I82" s="26" t="s">
        <v>1405</v>
      </c>
      <c r="J82" s="57" t="s">
        <v>1406</v>
      </c>
      <c r="K82" s="17">
        <v>6</v>
      </c>
      <c r="L82" s="21">
        <v>44378</v>
      </c>
      <c r="M82" s="21">
        <v>44591</v>
      </c>
      <c r="N82" s="17">
        <v>6</v>
      </c>
      <c r="O82" s="22">
        <v>1</v>
      </c>
      <c r="P82" s="114">
        <v>1</v>
      </c>
      <c r="Q82" s="127" t="s">
        <v>1078</v>
      </c>
      <c r="R82" s="128" t="s">
        <v>52</v>
      </c>
      <c r="S82" s="19" t="s">
        <v>1432</v>
      </c>
      <c r="T82" s="19" t="s">
        <v>1584</v>
      </c>
      <c r="U82" s="23" t="s">
        <v>1081</v>
      </c>
    </row>
    <row r="83" spans="1:21" s="64" customFormat="1" ht="405" hidden="1" x14ac:dyDescent="0.25">
      <c r="A83" s="18">
        <v>2020</v>
      </c>
      <c r="B83" s="18" t="s">
        <v>548</v>
      </c>
      <c r="C83" s="27">
        <v>6</v>
      </c>
      <c r="D83" s="28" t="s">
        <v>1585</v>
      </c>
      <c r="E83" s="28" t="s">
        <v>1583</v>
      </c>
      <c r="F83" s="20" t="s">
        <v>108</v>
      </c>
      <c r="G83" s="54" t="s">
        <v>1586</v>
      </c>
      <c r="H83" s="56" t="s">
        <v>1587</v>
      </c>
      <c r="I83" s="26" t="s">
        <v>1588</v>
      </c>
      <c r="J83" s="57" t="s">
        <v>1589</v>
      </c>
      <c r="K83" s="17">
        <v>1</v>
      </c>
      <c r="L83" s="21">
        <v>44378</v>
      </c>
      <c r="M83" s="21">
        <v>44561</v>
      </c>
      <c r="N83" s="17">
        <v>1</v>
      </c>
      <c r="O83" s="22">
        <v>1</v>
      </c>
      <c r="P83" s="127"/>
      <c r="Q83" s="127"/>
      <c r="R83" s="128"/>
      <c r="S83" s="19" t="s">
        <v>1590</v>
      </c>
      <c r="T83" s="19" t="s">
        <v>1591</v>
      </c>
      <c r="U83" s="23" t="s">
        <v>1081</v>
      </c>
    </row>
    <row r="84" spans="1:21" s="64" customFormat="1" ht="270" hidden="1" x14ac:dyDescent="0.25">
      <c r="A84" s="18">
        <v>2020</v>
      </c>
      <c r="B84" s="18" t="s">
        <v>548</v>
      </c>
      <c r="C84" s="27">
        <v>7</v>
      </c>
      <c r="D84" s="28" t="s">
        <v>1592</v>
      </c>
      <c r="E84" s="28" t="s">
        <v>1593</v>
      </c>
      <c r="F84" s="20" t="s">
        <v>382</v>
      </c>
      <c r="G84" s="54" t="s">
        <v>1398</v>
      </c>
      <c r="H84" s="56" t="s">
        <v>1399</v>
      </c>
      <c r="I84" s="26" t="s">
        <v>1581</v>
      </c>
      <c r="J84" s="57" t="s">
        <v>1401</v>
      </c>
      <c r="K84" s="17">
        <v>1</v>
      </c>
      <c r="L84" s="21">
        <v>44378</v>
      </c>
      <c r="M84" s="21">
        <v>44591</v>
      </c>
      <c r="N84" s="17">
        <v>1</v>
      </c>
      <c r="O84" s="22">
        <v>1</v>
      </c>
      <c r="P84" s="25">
        <v>1</v>
      </c>
      <c r="Q84" s="17" t="s">
        <v>1078</v>
      </c>
      <c r="R84" s="18" t="s">
        <v>52</v>
      </c>
      <c r="S84" s="19" t="s">
        <v>1402</v>
      </c>
      <c r="T84" s="19" t="s">
        <v>1594</v>
      </c>
      <c r="U84" s="23" t="s">
        <v>1081</v>
      </c>
    </row>
  </sheetData>
  <autoFilter ref="A1:W84">
    <filterColumn colId="1">
      <filters>
        <filter val="6). CGR-CDSA N° 864"/>
      </filters>
    </filterColumn>
  </autoFilter>
  <mergeCells count="78">
    <mergeCell ref="P2:P3"/>
    <mergeCell ref="Q2:Q3"/>
    <mergeCell ref="R2:R3"/>
    <mergeCell ref="T2:T3"/>
    <mergeCell ref="P6:P7"/>
    <mergeCell ref="Q6:Q7"/>
    <mergeCell ref="R6:R7"/>
    <mergeCell ref="T6:T7"/>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42:P43"/>
    <mergeCell ref="Q42:Q43"/>
    <mergeCell ref="R42:R43"/>
    <mergeCell ref="T42:T43"/>
    <mergeCell ref="P34:P41"/>
    <mergeCell ref="Q34:Q41"/>
    <mergeCell ref="R34:R41"/>
    <mergeCell ref="T34:T41"/>
    <mergeCell ref="Q44:Q46"/>
    <mergeCell ref="R44:R46"/>
    <mergeCell ref="T44:T46"/>
    <mergeCell ref="P48:P49"/>
    <mergeCell ref="Q48:Q49"/>
    <mergeCell ref="R48:R49"/>
    <mergeCell ref="T48:T49"/>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P9:P16"/>
    <mergeCell ref="Q9:Q16"/>
    <mergeCell ref="R9:R16"/>
    <mergeCell ref="T9:T16"/>
    <mergeCell ref="P24:P31"/>
    <mergeCell ref="Q24:Q31"/>
    <mergeCell ref="R24:R31"/>
    <mergeCell ref="T24:T31"/>
    <mergeCell ref="P68:P75"/>
    <mergeCell ref="Q68:Q75"/>
    <mergeCell ref="R68:R75"/>
    <mergeCell ref="T68:T75"/>
    <mergeCell ref="P76:P78"/>
    <mergeCell ref="Q76:Q78"/>
    <mergeCell ref="R76:R78"/>
    <mergeCell ref="T76:T78"/>
    <mergeCell ref="P79:P81"/>
    <mergeCell ref="Q79:Q81"/>
    <mergeCell ref="R79:R81"/>
    <mergeCell ref="T79:T81"/>
    <mergeCell ref="P82:P83"/>
    <mergeCell ref="Q82:Q83"/>
    <mergeCell ref="R82:R83"/>
  </mergeCells>
  <dataValidations count="4">
    <dataValidation type="whole" allowBlank="1" showInputMessage="1" showErrorMessage="1" prompt="Ingrese un valor númerico" sqref="K43 K45:K46 K55:K57 K9:K10 K26:K27 K34:K35 K77 K70:K71">
      <formula1>1</formula1>
      <formula2>1000</formula2>
    </dataValidation>
    <dataValidation type="date" showInputMessage="1" showErrorMessage="1" prompt="Ingrese dato de fecha DD/MM/AAAA_x000a_" sqref="L43:M43 L45:M46 L55:M57 L9:M10 L26:M27 L34:M35 L70:M71 L76:M77">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formula1>1900/1/1</formula1>
      <formula2>3000/1/1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61"/>
  <sheetViews>
    <sheetView topLeftCell="A37" workbookViewId="0">
      <selection activeCell="E37" sqref="A1:U61"/>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62.28515625" customWidth="1"/>
    <col min="21" max="21" width="39" customWidth="1"/>
  </cols>
  <sheetData>
    <row r="1" spans="1:21"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292.5" hidden="1" x14ac:dyDescent="0.25">
      <c r="A2" s="3">
        <v>2015</v>
      </c>
      <c r="B2" s="5" t="s">
        <v>43</v>
      </c>
      <c r="C2" s="3">
        <v>4</v>
      </c>
      <c r="D2" s="6" t="s">
        <v>1595</v>
      </c>
      <c r="E2" s="6" t="s">
        <v>1596</v>
      </c>
      <c r="F2" s="7" t="s">
        <v>101</v>
      </c>
      <c r="G2" s="5" t="s">
        <v>195</v>
      </c>
      <c r="H2" s="5" t="s">
        <v>201</v>
      </c>
      <c r="I2" s="5" t="s">
        <v>1350</v>
      </c>
      <c r="J2" s="5" t="s">
        <v>202</v>
      </c>
      <c r="K2" s="5">
        <v>7</v>
      </c>
      <c r="L2" s="12">
        <v>43770</v>
      </c>
      <c r="M2" s="12">
        <v>44196</v>
      </c>
      <c r="N2" s="3">
        <v>7</v>
      </c>
      <c r="O2" s="46">
        <f t="shared" ref="O2:O46" si="0">+N2/K2</f>
        <v>1</v>
      </c>
      <c r="P2" s="166">
        <f>AVERAGE(O2:O3)</f>
        <v>1</v>
      </c>
      <c r="Q2" s="166" t="s">
        <v>1078</v>
      </c>
      <c r="R2" s="167" t="s">
        <v>198</v>
      </c>
      <c r="S2" s="6" t="s">
        <v>1597</v>
      </c>
      <c r="T2" s="6" t="s">
        <v>1598</v>
      </c>
      <c r="U2" s="50" t="s">
        <v>1081</v>
      </c>
    </row>
    <row r="3" spans="1:21" ht="303.75" hidden="1" x14ac:dyDescent="0.25">
      <c r="A3" s="3">
        <v>2015</v>
      </c>
      <c r="B3" s="5" t="s">
        <v>43</v>
      </c>
      <c r="C3" s="3">
        <v>4</v>
      </c>
      <c r="D3" s="6" t="s">
        <v>1599</v>
      </c>
      <c r="E3" s="6" t="s">
        <v>1596</v>
      </c>
      <c r="F3" s="7" t="s">
        <v>108</v>
      </c>
      <c r="G3" s="5" t="s">
        <v>195</v>
      </c>
      <c r="H3" s="5" t="s">
        <v>196</v>
      </c>
      <c r="I3" s="5" t="s">
        <v>1350</v>
      </c>
      <c r="J3" s="5" t="s">
        <v>197</v>
      </c>
      <c r="K3" s="5">
        <f>6*6</f>
        <v>36</v>
      </c>
      <c r="L3" s="12">
        <v>43770</v>
      </c>
      <c r="M3" s="12">
        <v>44530</v>
      </c>
      <c r="N3" s="3">
        <v>36</v>
      </c>
      <c r="O3" s="46">
        <f t="shared" si="0"/>
        <v>1</v>
      </c>
      <c r="P3" s="166"/>
      <c r="Q3" s="166"/>
      <c r="R3" s="167"/>
      <c r="S3" s="6" t="s">
        <v>199</v>
      </c>
      <c r="T3" s="6" t="s">
        <v>1600</v>
      </c>
      <c r="U3" s="50" t="s">
        <v>1081</v>
      </c>
    </row>
    <row r="4" spans="1:21" ht="281.25" hidden="1" x14ac:dyDescent="0.25">
      <c r="A4" s="3">
        <v>2015</v>
      </c>
      <c r="B4" s="5" t="s">
        <v>43</v>
      </c>
      <c r="C4" s="3">
        <v>5</v>
      </c>
      <c r="D4" s="6" t="s">
        <v>1601</v>
      </c>
      <c r="E4" s="6" t="s">
        <v>1602</v>
      </c>
      <c r="F4" s="7" t="s">
        <v>101</v>
      </c>
      <c r="G4" s="5" t="s">
        <v>195</v>
      </c>
      <c r="H4" s="5" t="s">
        <v>201</v>
      </c>
      <c r="I4" s="5" t="s">
        <v>1362</v>
      </c>
      <c r="J4" s="5" t="s">
        <v>202</v>
      </c>
      <c r="K4" s="5">
        <v>7</v>
      </c>
      <c r="L4" s="12">
        <v>43770</v>
      </c>
      <c r="M4" s="12">
        <v>44196</v>
      </c>
      <c r="N4" s="3">
        <v>7</v>
      </c>
      <c r="O4" s="46">
        <f t="shared" si="0"/>
        <v>1</v>
      </c>
      <c r="P4" s="166">
        <f>AVERAGE(O4:O5)</f>
        <v>1</v>
      </c>
      <c r="Q4" s="166" t="s">
        <v>1078</v>
      </c>
      <c r="R4" s="167" t="s">
        <v>198</v>
      </c>
      <c r="S4" s="6" t="s">
        <v>1603</v>
      </c>
      <c r="T4" s="6" t="s">
        <v>1598</v>
      </c>
      <c r="U4" s="50" t="s">
        <v>1081</v>
      </c>
    </row>
    <row r="5" spans="1:21" ht="303.75" hidden="1" x14ac:dyDescent="0.25">
      <c r="A5" s="3">
        <v>2015</v>
      </c>
      <c r="B5" s="5" t="s">
        <v>43</v>
      </c>
      <c r="C5" s="3">
        <v>5</v>
      </c>
      <c r="D5" s="6" t="s">
        <v>1601</v>
      </c>
      <c r="E5" s="6" t="s">
        <v>1602</v>
      </c>
      <c r="F5" s="7" t="s">
        <v>108</v>
      </c>
      <c r="G5" s="5" t="s">
        <v>195</v>
      </c>
      <c r="H5" s="5" t="s">
        <v>196</v>
      </c>
      <c r="I5" s="5" t="s">
        <v>1362</v>
      </c>
      <c r="J5" s="5" t="s">
        <v>197</v>
      </c>
      <c r="K5" s="5">
        <f>6*6</f>
        <v>36</v>
      </c>
      <c r="L5" s="12">
        <v>43770</v>
      </c>
      <c r="M5" s="12">
        <v>44530</v>
      </c>
      <c r="N5" s="3">
        <v>36</v>
      </c>
      <c r="O5" s="46">
        <f t="shared" si="0"/>
        <v>1</v>
      </c>
      <c r="P5" s="166"/>
      <c r="Q5" s="166"/>
      <c r="R5" s="167"/>
      <c r="S5" s="6" t="s">
        <v>199</v>
      </c>
      <c r="T5" s="6" t="s">
        <v>1600</v>
      </c>
      <c r="U5" s="50" t="s">
        <v>1081</v>
      </c>
    </row>
    <row r="6" spans="1:21" ht="326.25" hidden="1" x14ac:dyDescent="0.25">
      <c r="A6" s="3">
        <v>2015</v>
      </c>
      <c r="B6" s="5" t="s">
        <v>43</v>
      </c>
      <c r="C6" s="3">
        <v>9</v>
      </c>
      <c r="D6" s="6" t="s">
        <v>1604</v>
      </c>
      <c r="E6" s="6" t="s">
        <v>1605</v>
      </c>
      <c r="F6" s="7" t="s">
        <v>101</v>
      </c>
      <c r="G6" s="5" t="s">
        <v>195</v>
      </c>
      <c r="H6" s="5" t="s">
        <v>201</v>
      </c>
      <c r="I6" s="5" t="s">
        <v>1362</v>
      </c>
      <c r="J6" s="5" t="s">
        <v>202</v>
      </c>
      <c r="K6" s="5">
        <v>7</v>
      </c>
      <c r="L6" s="12">
        <v>43770</v>
      </c>
      <c r="M6" s="12">
        <v>44196</v>
      </c>
      <c r="N6" s="3">
        <v>7</v>
      </c>
      <c r="O6" s="46">
        <f t="shared" si="0"/>
        <v>1</v>
      </c>
      <c r="P6" s="166">
        <f>AVERAGE(O6:O7)</f>
        <v>1</v>
      </c>
      <c r="Q6" s="166" t="s">
        <v>1078</v>
      </c>
      <c r="R6" s="167" t="s">
        <v>210</v>
      </c>
      <c r="S6" s="6" t="s">
        <v>1606</v>
      </c>
      <c r="T6" s="6" t="s">
        <v>1598</v>
      </c>
      <c r="U6" s="50" t="s">
        <v>1081</v>
      </c>
    </row>
    <row r="7" spans="1:21" ht="303.75" hidden="1" x14ac:dyDescent="0.25">
      <c r="A7" s="17">
        <v>2015</v>
      </c>
      <c r="B7" s="18" t="s">
        <v>43</v>
      </c>
      <c r="C7" s="17">
        <v>9</v>
      </c>
      <c r="D7" s="6" t="s">
        <v>1604</v>
      </c>
      <c r="E7" s="6" t="s">
        <v>1605</v>
      </c>
      <c r="F7" s="7" t="s">
        <v>108</v>
      </c>
      <c r="G7" s="5" t="s">
        <v>195</v>
      </c>
      <c r="H7" s="5" t="s">
        <v>196</v>
      </c>
      <c r="I7" s="5" t="s">
        <v>1362</v>
      </c>
      <c r="J7" s="5" t="s">
        <v>197</v>
      </c>
      <c r="K7" s="5">
        <f>6*6</f>
        <v>36</v>
      </c>
      <c r="L7" s="12">
        <v>43770</v>
      </c>
      <c r="M7" s="12">
        <v>44530</v>
      </c>
      <c r="N7" s="3">
        <v>36</v>
      </c>
      <c r="O7" s="46">
        <f t="shared" si="0"/>
        <v>1</v>
      </c>
      <c r="P7" s="166"/>
      <c r="Q7" s="166"/>
      <c r="R7" s="167"/>
      <c r="S7" s="6" t="s">
        <v>199</v>
      </c>
      <c r="T7" s="6" t="s">
        <v>1600</v>
      </c>
      <c r="U7" s="50" t="s">
        <v>1081</v>
      </c>
    </row>
    <row r="8" spans="1:21" ht="281.25" hidden="1" x14ac:dyDescent="0.25">
      <c r="A8" s="17">
        <v>2015</v>
      </c>
      <c r="B8" s="18" t="s">
        <v>43</v>
      </c>
      <c r="C8" s="17">
        <v>17</v>
      </c>
      <c r="D8" s="6" t="s">
        <v>1607</v>
      </c>
      <c r="E8" s="6" t="s">
        <v>1608</v>
      </c>
      <c r="F8" s="7" t="s">
        <v>101</v>
      </c>
      <c r="G8" s="5" t="s">
        <v>195</v>
      </c>
      <c r="H8" s="5" t="s">
        <v>201</v>
      </c>
      <c r="I8" s="5" t="s">
        <v>1362</v>
      </c>
      <c r="J8" s="5" t="s">
        <v>202</v>
      </c>
      <c r="K8" s="5">
        <v>7</v>
      </c>
      <c r="L8" s="12">
        <v>43770</v>
      </c>
      <c r="M8" s="12">
        <v>44196</v>
      </c>
      <c r="N8" s="3">
        <v>7</v>
      </c>
      <c r="O8" s="46">
        <f t="shared" si="0"/>
        <v>1</v>
      </c>
      <c r="P8" s="166">
        <f>AVERAGE(O8:O9)</f>
        <v>1</v>
      </c>
      <c r="Q8" s="166" t="s">
        <v>1078</v>
      </c>
      <c r="R8" s="167" t="s">
        <v>52</v>
      </c>
      <c r="S8" s="6" t="s">
        <v>1609</v>
      </c>
      <c r="T8" s="6" t="s">
        <v>1598</v>
      </c>
      <c r="U8" s="50" t="s">
        <v>1081</v>
      </c>
    </row>
    <row r="9" spans="1:21" ht="303.75" hidden="1" x14ac:dyDescent="0.25">
      <c r="A9" s="17">
        <v>2015</v>
      </c>
      <c r="B9" s="18" t="s">
        <v>43</v>
      </c>
      <c r="C9" s="17">
        <v>17</v>
      </c>
      <c r="D9" s="6" t="s">
        <v>1607</v>
      </c>
      <c r="E9" s="6" t="s">
        <v>1608</v>
      </c>
      <c r="F9" s="7" t="s">
        <v>108</v>
      </c>
      <c r="G9" s="5" t="s">
        <v>195</v>
      </c>
      <c r="H9" s="5" t="s">
        <v>196</v>
      </c>
      <c r="I9" s="5" t="s">
        <v>1362</v>
      </c>
      <c r="J9" s="5" t="s">
        <v>197</v>
      </c>
      <c r="K9" s="5">
        <f>6*6</f>
        <v>36</v>
      </c>
      <c r="L9" s="12">
        <v>43770</v>
      </c>
      <c r="M9" s="12">
        <v>44530</v>
      </c>
      <c r="N9" s="3">
        <v>36</v>
      </c>
      <c r="O9" s="46">
        <f t="shared" si="0"/>
        <v>1</v>
      </c>
      <c r="P9" s="166"/>
      <c r="Q9" s="166"/>
      <c r="R9" s="167"/>
      <c r="S9" s="6" t="s">
        <v>199</v>
      </c>
      <c r="T9" s="6" t="s">
        <v>1600</v>
      </c>
      <c r="U9" s="50" t="s">
        <v>1081</v>
      </c>
    </row>
    <row r="10" spans="1:21" ht="303.75" hidden="1" x14ac:dyDescent="0.25">
      <c r="A10" s="17">
        <v>2015</v>
      </c>
      <c r="B10" s="18" t="s">
        <v>43</v>
      </c>
      <c r="C10" s="17">
        <v>20</v>
      </c>
      <c r="D10" s="6" t="s">
        <v>1610</v>
      </c>
      <c r="E10" s="6" t="s">
        <v>1611</v>
      </c>
      <c r="F10" s="7" t="s">
        <v>101</v>
      </c>
      <c r="G10" s="5" t="s">
        <v>195</v>
      </c>
      <c r="H10" s="5" t="s">
        <v>201</v>
      </c>
      <c r="I10" s="5" t="s">
        <v>1362</v>
      </c>
      <c r="J10" s="5" t="s">
        <v>202</v>
      </c>
      <c r="K10" s="5">
        <v>7</v>
      </c>
      <c r="L10" s="12">
        <v>43770</v>
      </c>
      <c r="M10" s="12">
        <v>44196</v>
      </c>
      <c r="N10" s="3">
        <v>7</v>
      </c>
      <c r="O10" s="46">
        <f t="shared" si="0"/>
        <v>1</v>
      </c>
      <c r="P10" s="166">
        <f>AVERAGE(O10:O11)</f>
        <v>1</v>
      </c>
      <c r="Q10" s="166" t="s">
        <v>1078</v>
      </c>
      <c r="R10" s="167" t="s">
        <v>198</v>
      </c>
      <c r="S10" s="6" t="s">
        <v>1612</v>
      </c>
      <c r="T10" s="6" t="s">
        <v>1598</v>
      </c>
      <c r="U10" s="50" t="s">
        <v>1081</v>
      </c>
    </row>
    <row r="11" spans="1:21" ht="303.75" hidden="1" x14ac:dyDescent="0.25">
      <c r="A11" s="17">
        <v>2015</v>
      </c>
      <c r="B11" s="18" t="s">
        <v>43</v>
      </c>
      <c r="C11" s="17">
        <v>20</v>
      </c>
      <c r="D11" s="6" t="s">
        <v>1610</v>
      </c>
      <c r="E11" s="6" t="s">
        <v>1611</v>
      </c>
      <c r="F11" s="7" t="s">
        <v>108</v>
      </c>
      <c r="G11" s="5" t="s">
        <v>195</v>
      </c>
      <c r="H11" s="5" t="s">
        <v>196</v>
      </c>
      <c r="I11" s="5" t="s">
        <v>1362</v>
      </c>
      <c r="J11" s="5" t="s">
        <v>197</v>
      </c>
      <c r="K11" s="5">
        <f>6*6</f>
        <v>36</v>
      </c>
      <c r="L11" s="12">
        <v>43770</v>
      </c>
      <c r="M11" s="12">
        <v>44530</v>
      </c>
      <c r="N11" s="3">
        <v>36</v>
      </c>
      <c r="O11" s="46">
        <f t="shared" si="0"/>
        <v>1</v>
      </c>
      <c r="P11" s="166"/>
      <c r="Q11" s="166"/>
      <c r="R11" s="167"/>
      <c r="S11" s="6" t="s">
        <v>199</v>
      </c>
      <c r="T11" s="6" t="s">
        <v>1600</v>
      </c>
      <c r="U11" s="50" t="s">
        <v>1081</v>
      </c>
    </row>
    <row r="12" spans="1:21" ht="337.5" hidden="1" x14ac:dyDescent="0.25">
      <c r="A12" s="17">
        <v>2015</v>
      </c>
      <c r="B12" s="18" t="s">
        <v>43</v>
      </c>
      <c r="C12" s="17">
        <v>24</v>
      </c>
      <c r="D12" s="6" t="s">
        <v>1613</v>
      </c>
      <c r="E12" s="6" t="s">
        <v>1614</v>
      </c>
      <c r="F12" s="7" t="s">
        <v>101</v>
      </c>
      <c r="G12" s="5" t="s">
        <v>195</v>
      </c>
      <c r="H12" s="5" t="s">
        <v>201</v>
      </c>
      <c r="I12" s="5" t="s">
        <v>1355</v>
      </c>
      <c r="J12" s="5" t="s">
        <v>202</v>
      </c>
      <c r="K12" s="5">
        <v>7</v>
      </c>
      <c r="L12" s="12">
        <v>43770</v>
      </c>
      <c r="M12" s="12">
        <v>44196</v>
      </c>
      <c r="N12" s="3">
        <v>7</v>
      </c>
      <c r="O12" s="46">
        <f t="shared" si="0"/>
        <v>1</v>
      </c>
      <c r="P12" s="166">
        <f>AVERAGE(O12:O13)</f>
        <v>1</v>
      </c>
      <c r="Q12" s="166" t="s">
        <v>1078</v>
      </c>
      <c r="R12" s="167" t="s">
        <v>52</v>
      </c>
      <c r="S12" s="6" t="s">
        <v>1615</v>
      </c>
      <c r="T12" s="6" t="s">
        <v>1616</v>
      </c>
      <c r="U12" s="50" t="s">
        <v>1081</v>
      </c>
    </row>
    <row r="13" spans="1:21" ht="348.75" hidden="1" x14ac:dyDescent="0.25">
      <c r="A13" s="17">
        <v>2015</v>
      </c>
      <c r="B13" s="18" t="s">
        <v>43</v>
      </c>
      <c r="C13" s="17">
        <v>24</v>
      </c>
      <c r="D13" s="6" t="s">
        <v>1613</v>
      </c>
      <c r="E13" s="6" t="s">
        <v>1614</v>
      </c>
      <c r="F13" s="7" t="s">
        <v>108</v>
      </c>
      <c r="G13" s="5" t="s">
        <v>195</v>
      </c>
      <c r="H13" s="5" t="s">
        <v>196</v>
      </c>
      <c r="I13" s="5" t="s">
        <v>1355</v>
      </c>
      <c r="J13" s="5" t="s">
        <v>197</v>
      </c>
      <c r="K13" s="5">
        <f>6*6</f>
        <v>36</v>
      </c>
      <c r="L13" s="12">
        <v>43770</v>
      </c>
      <c r="M13" s="12">
        <v>44530</v>
      </c>
      <c r="N13" s="3">
        <v>36</v>
      </c>
      <c r="O13" s="46">
        <f t="shared" si="0"/>
        <v>1</v>
      </c>
      <c r="P13" s="166"/>
      <c r="Q13" s="166"/>
      <c r="R13" s="167"/>
      <c r="S13" s="6" t="s">
        <v>1617</v>
      </c>
      <c r="T13" s="6" t="s">
        <v>1618</v>
      </c>
      <c r="U13" s="50" t="s">
        <v>1081</v>
      </c>
    </row>
    <row r="14" spans="1:21" ht="281.25" hidden="1" x14ac:dyDescent="0.25">
      <c r="A14" s="17">
        <v>2015</v>
      </c>
      <c r="B14" s="18" t="s">
        <v>43</v>
      </c>
      <c r="C14" s="17">
        <v>33</v>
      </c>
      <c r="D14" s="6" t="s">
        <v>1619</v>
      </c>
      <c r="E14" s="6" t="s">
        <v>1620</v>
      </c>
      <c r="F14" s="5" t="s">
        <v>71</v>
      </c>
      <c r="G14" s="5" t="s">
        <v>195</v>
      </c>
      <c r="H14" s="5" t="s">
        <v>201</v>
      </c>
      <c r="I14" s="5" t="s">
        <v>1621</v>
      </c>
      <c r="J14" s="5" t="s">
        <v>202</v>
      </c>
      <c r="K14" s="5">
        <v>7</v>
      </c>
      <c r="L14" s="12">
        <v>43770</v>
      </c>
      <c r="M14" s="12">
        <v>44196</v>
      </c>
      <c r="N14" s="3">
        <v>7</v>
      </c>
      <c r="O14" s="46">
        <f t="shared" si="0"/>
        <v>1</v>
      </c>
      <c r="P14" s="166">
        <f>AVERAGE(O14:O15)</f>
        <v>1</v>
      </c>
      <c r="Q14" s="166" t="s">
        <v>1078</v>
      </c>
      <c r="R14" s="167" t="s">
        <v>210</v>
      </c>
      <c r="S14" s="6" t="s">
        <v>1622</v>
      </c>
      <c r="T14" s="6" t="s">
        <v>1598</v>
      </c>
      <c r="U14" s="50" t="s">
        <v>1081</v>
      </c>
    </row>
    <row r="15" spans="1:21" ht="303.75" hidden="1" x14ac:dyDescent="0.25">
      <c r="A15" s="17">
        <v>2015</v>
      </c>
      <c r="B15" s="18" t="s">
        <v>43</v>
      </c>
      <c r="C15" s="17">
        <v>33</v>
      </c>
      <c r="D15" s="6" t="s">
        <v>1619</v>
      </c>
      <c r="E15" s="6" t="s">
        <v>1620</v>
      </c>
      <c r="F15" s="13" t="s">
        <v>78</v>
      </c>
      <c r="G15" s="5" t="s">
        <v>195</v>
      </c>
      <c r="H15" s="5" t="s">
        <v>196</v>
      </c>
      <c r="I15" s="5" t="s">
        <v>1621</v>
      </c>
      <c r="J15" s="5" t="s">
        <v>197</v>
      </c>
      <c r="K15" s="5">
        <f>6*6</f>
        <v>36</v>
      </c>
      <c r="L15" s="12">
        <v>43770</v>
      </c>
      <c r="M15" s="12">
        <v>44530</v>
      </c>
      <c r="N15" s="3">
        <v>36</v>
      </c>
      <c r="O15" s="46">
        <f t="shared" si="0"/>
        <v>1</v>
      </c>
      <c r="P15" s="166"/>
      <c r="Q15" s="166"/>
      <c r="R15" s="167"/>
      <c r="S15" s="6" t="s">
        <v>199</v>
      </c>
      <c r="T15" s="6" t="s">
        <v>1600</v>
      </c>
      <c r="U15" s="50" t="s">
        <v>1081</v>
      </c>
    </row>
    <row r="16" spans="1:21" ht="281.25" hidden="1" x14ac:dyDescent="0.25">
      <c r="A16" s="17">
        <v>2015</v>
      </c>
      <c r="B16" s="18" t="s">
        <v>43</v>
      </c>
      <c r="C16" s="17">
        <v>34</v>
      </c>
      <c r="D16" s="6" t="s">
        <v>1623</v>
      </c>
      <c r="E16" s="6" t="s">
        <v>1624</v>
      </c>
      <c r="F16" s="5" t="s">
        <v>71</v>
      </c>
      <c r="G16" s="5" t="s">
        <v>195</v>
      </c>
      <c r="H16" s="5" t="s">
        <v>201</v>
      </c>
      <c r="I16" s="5" t="s">
        <v>1362</v>
      </c>
      <c r="J16" s="5" t="s">
        <v>202</v>
      </c>
      <c r="K16" s="5">
        <v>7</v>
      </c>
      <c r="L16" s="12">
        <v>43770</v>
      </c>
      <c r="M16" s="12">
        <v>44196</v>
      </c>
      <c r="N16" s="3">
        <v>7</v>
      </c>
      <c r="O16" s="46">
        <f t="shared" si="0"/>
        <v>1</v>
      </c>
      <c r="P16" s="166">
        <f>AVERAGE(O16:O17)</f>
        <v>1</v>
      </c>
      <c r="Q16" s="166" t="s">
        <v>1078</v>
      </c>
      <c r="R16" s="167" t="s">
        <v>52</v>
      </c>
      <c r="S16" s="6" t="s">
        <v>1625</v>
      </c>
      <c r="T16" s="6" t="s">
        <v>1598</v>
      </c>
      <c r="U16" s="50" t="s">
        <v>1081</v>
      </c>
    </row>
    <row r="17" spans="1:21" ht="303.75" hidden="1" x14ac:dyDescent="0.25">
      <c r="A17" s="17">
        <v>2015</v>
      </c>
      <c r="B17" s="18" t="s">
        <v>43</v>
      </c>
      <c r="C17" s="17">
        <v>34</v>
      </c>
      <c r="D17" s="6" t="s">
        <v>1623</v>
      </c>
      <c r="E17" s="6" t="s">
        <v>1624</v>
      </c>
      <c r="F17" s="13" t="s">
        <v>78</v>
      </c>
      <c r="G17" s="5" t="s">
        <v>195</v>
      </c>
      <c r="H17" s="5" t="s">
        <v>196</v>
      </c>
      <c r="I17" s="5" t="s">
        <v>1362</v>
      </c>
      <c r="J17" s="5" t="s">
        <v>197</v>
      </c>
      <c r="K17" s="5">
        <f>6*6</f>
        <v>36</v>
      </c>
      <c r="L17" s="12">
        <v>43770</v>
      </c>
      <c r="M17" s="12">
        <v>44530</v>
      </c>
      <c r="N17" s="3">
        <v>36</v>
      </c>
      <c r="O17" s="46">
        <f t="shared" si="0"/>
        <v>1</v>
      </c>
      <c r="P17" s="166"/>
      <c r="Q17" s="166"/>
      <c r="R17" s="167"/>
      <c r="S17" s="6" t="s">
        <v>199</v>
      </c>
      <c r="T17" s="6" t="s">
        <v>1600</v>
      </c>
      <c r="U17" s="50" t="s">
        <v>1081</v>
      </c>
    </row>
    <row r="18" spans="1:21" ht="168.75" hidden="1" x14ac:dyDescent="0.25">
      <c r="A18" s="17">
        <v>2016</v>
      </c>
      <c r="B18" s="18" t="s">
        <v>68</v>
      </c>
      <c r="C18" s="17">
        <v>36</v>
      </c>
      <c r="D18" s="6" t="s">
        <v>1626</v>
      </c>
      <c r="E18" s="6" t="s">
        <v>1627</v>
      </c>
      <c r="F18" s="5" t="s">
        <v>71</v>
      </c>
      <c r="G18" s="5" t="s">
        <v>195</v>
      </c>
      <c r="H18" s="5" t="s">
        <v>201</v>
      </c>
      <c r="I18" s="5" t="s">
        <v>1362</v>
      </c>
      <c r="J18" s="5" t="s">
        <v>202</v>
      </c>
      <c r="K18" s="5">
        <v>7</v>
      </c>
      <c r="L18" s="12">
        <v>43770</v>
      </c>
      <c r="M18" s="12">
        <v>44196</v>
      </c>
      <c r="N18" s="3">
        <v>7</v>
      </c>
      <c r="O18" s="46">
        <f t="shared" si="0"/>
        <v>1</v>
      </c>
      <c r="P18" s="166">
        <f>AVERAGE(O18:O19)</f>
        <v>1</v>
      </c>
      <c r="Q18" s="166" t="s">
        <v>1078</v>
      </c>
      <c r="R18" s="167" t="s">
        <v>52</v>
      </c>
      <c r="S18" s="6" t="s">
        <v>1628</v>
      </c>
      <c r="T18" s="168" t="s">
        <v>1629</v>
      </c>
      <c r="U18" s="50" t="s">
        <v>1081</v>
      </c>
    </row>
    <row r="19" spans="1:21" ht="348.75" hidden="1" x14ac:dyDescent="0.25">
      <c r="A19" s="17">
        <v>2016</v>
      </c>
      <c r="B19" s="18" t="s">
        <v>68</v>
      </c>
      <c r="C19" s="17">
        <v>36</v>
      </c>
      <c r="D19" s="6" t="s">
        <v>1626</v>
      </c>
      <c r="E19" s="6" t="s">
        <v>1627</v>
      </c>
      <c r="F19" s="5" t="s">
        <v>78</v>
      </c>
      <c r="G19" s="5" t="s">
        <v>195</v>
      </c>
      <c r="H19" s="5" t="s">
        <v>196</v>
      </c>
      <c r="I19" s="5" t="s">
        <v>1362</v>
      </c>
      <c r="J19" s="5" t="s">
        <v>197</v>
      </c>
      <c r="K19" s="5">
        <f>6*6</f>
        <v>36</v>
      </c>
      <c r="L19" s="12">
        <v>43770</v>
      </c>
      <c r="M19" s="12">
        <v>44530</v>
      </c>
      <c r="N19" s="3">
        <v>36</v>
      </c>
      <c r="O19" s="46">
        <f t="shared" si="0"/>
        <v>1</v>
      </c>
      <c r="P19" s="166"/>
      <c r="Q19" s="166"/>
      <c r="R19" s="167"/>
      <c r="S19" s="6" t="s">
        <v>1630</v>
      </c>
      <c r="T19" s="169"/>
      <c r="U19" s="50" t="s">
        <v>1081</v>
      </c>
    </row>
    <row r="20" spans="1:21" ht="202.5" hidden="1" x14ac:dyDescent="0.25">
      <c r="A20" s="3">
        <v>2016</v>
      </c>
      <c r="B20" s="5" t="s">
        <v>98</v>
      </c>
      <c r="C20" s="3">
        <v>4</v>
      </c>
      <c r="D20" s="6" t="s">
        <v>1631</v>
      </c>
      <c r="E20" s="6" t="s">
        <v>1632</v>
      </c>
      <c r="F20" s="7" t="s">
        <v>101</v>
      </c>
      <c r="G20" s="5" t="s">
        <v>195</v>
      </c>
      <c r="H20" s="5" t="s">
        <v>201</v>
      </c>
      <c r="I20" s="5" t="s">
        <v>1362</v>
      </c>
      <c r="J20" s="5" t="s">
        <v>202</v>
      </c>
      <c r="K20" s="5">
        <v>7</v>
      </c>
      <c r="L20" s="12">
        <v>43770</v>
      </c>
      <c r="M20" s="12">
        <v>44196</v>
      </c>
      <c r="N20" s="3">
        <v>7</v>
      </c>
      <c r="O20" s="46">
        <f t="shared" si="0"/>
        <v>1</v>
      </c>
      <c r="P20" s="170">
        <f>AVERAGE(O20:O21)</f>
        <v>1</v>
      </c>
      <c r="Q20" s="170" t="s">
        <v>1078</v>
      </c>
      <c r="R20" s="171" t="s">
        <v>210</v>
      </c>
      <c r="S20" s="6" t="s">
        <v>203</v>
      </c>
      <c r="T20" s="6" t="s">
        <v>204</v>
      </c>
      <c r="U20" s="50" t="s">
        <v>1081</v>
      </c>
    </row>
    <row r="21" spans="1:21" ht="303.75" hidden="1" x14ac:dyDescent="0.25">
      <c r="A21" s="3">
        <v>2016</v>
      </c>
      <c r="B21" s="5" t="s">
        <v>98</v>
      </c>
      <c r="C21" s="3">
        <v>4</v>
      </c>
      <c r="D21" s="6" t="s">
        <v>1631</v>
      </c>
      <c r="E21" s="6" t="s">
        <v>1632</v>
      </c>
      <c r="F21" s="7" t="s">
        <v>108</v>
      </c>
      <c r="G21" s="5" t="s">
        <v>195</v>
      </c>
      <c r="H21" s="5" t="s">
        <v>196</v>
      </c>
      <c r="I21" s="5" t="s">
        <v>1362</v>
      </c>
      <c r="J21" s="5" t="s">
        <v>197</v>
      </c>
      <c r="K21" s="5">
        <f>6*6</f>
        <v>36</v>
      </c>
      <c r="L21" s="12">
        <v>43770</v>
      </c>
      <c r="M21" s="12">
        <v>44530</v>
      </c>
      <c r="N21" s="3">
        <v>36</v>
      </c>
      <c r="O21" s="46">
        <f t="shared" si="0"/>
        <v>1</v>
      </c>
      <c r="P21" s="170"/>
      <c r="Q21" s="170"/>
      <c r="R21" s="171"/>
      <c r="S21" s="6" t="s">
        <v>199</v>
      </c>
      <c r="T21" s="6" t="s">
        <v>1600</v>
      </c>
      <c r="U21" s="50" t="s">
        <v>1081</v>
      </c>
    </row>
    <row r="22" spans="1:21" ht="202.5" hidden="1" x14ac:dyDescent="0.25">
      <c r="A22" s="3">
        <v>2016</v>
      </c>
      <c r="B22" s="5" t="s">
        <v>98</v>
      </c>
      <c r="C22" s="3">
        <v>5</v>
      </c>
      <c r="D22" s="6" t="s">
        <v>1633</v>
      </c>
      <c r="E22" s="6" t="s">
        <v>1634</v>
      </c>
      <c r="F22" s="7" t="s">
        <v>101</v>
      </c>
      <c r="G22" s="5" t="s">
        <v>195</v>
      </c>
      <c r="H22" s="5" t="s">
        <v>201</v>
      </c>
      <c r="I22" s="5" t="s">
        <v>1362</v>
      </c>
      <c r="J22" s="5" t="s">
        <v>202</v>
      </c>
      <c r="K22" s="5">
        <v>7</v>
      </c>
      <c r="L22" s="12">
        <v>43770</v>
      </c>
      <c r="M22" s="12">
        <v>44196</v>
      </c>
      <c r="N22" s="3">
        <v>7</v>
      </c>
      <c r="O22" s="46">
        <f t="shared" si="0"/>
        <v>1</v>
      </c>
      <c r="P22" s="170">
        <f>AVERAGE(O22:O23)</f>
        <v>1</v>
      </c>
      <c r="Q22" s="170" t="s">
        <v>1078</v>
      </c>
      <c r="R22" s="171" t="s">
        <v>198</v>
      </c>
      <c r="S22" s="6" t="s">
        <v>203</v>
      </c>
      <c r="T22" s="6" t="s">
        <v>204</v>
      </c>
      <c r="U22" s="50" t="s">
        <v>1081</v>
      </c>
    </row>
    <row r="23" spans="1:21" ht="303.75" hidden="1" x14ac:dyDescent="0.25">
      <c r="A23" s="3">
        <v>2016</v>
      </c>
      <c r="B23" s="5" t="s">
        <v>98</v>
      </c>
      <c r="C23" s="3">
        <v>5</v>
      </c>
      <c r="D23" s="6" t="s">
        <v>1633</v>
      </c>
      <c r="E23" s="6" t="s">
        <v>1634</v>
      </c>
      <c r="F23" s="7" t="s">
        <v>108</v>
      </c>
      <c r="G23" s="5" t="s">
        <v>195</v>
      </c>
      <c r="H23" s="5" t="s">
        <v>196</v>
      </c>
      <c r="I23" s="5" t="s">
        <v>1362</v>
      </c>
      <c r="J23" s="5" t="s">
        <v>197</v>
      </c>
      <c r="K23" s="5">
        <f>6*6</f>
        <v>36</v>
      </c>
      <c r="L23" s="12">
        <v>43770</v>
      </c>
      <c r="M23" s="12">
        <v>44530</v>
      </c>
      <c r="N23" s="3">
        <v>36</v>
      </c>
      <c r="O23" s="46">
        <f t="shared" si="0"/>
        <v>1</v>
      </c>
      <c r="P23" s="170"/>
      <c r="Q23" s="170"/>
      <c r="R23" s="171"/>
      <c r="S23" s="6" t="s">
        <v>199</v>
      </c>
      <c r="T23" s="6" t="s">
        <v>1600</v>
      </c>
      <c r="U23" s="50" t="s">
        <v>1081</v>
      </c>
    </row>
    <row r="24" spans="1:21" ht="112.5" hidden="1" x14ac:dyDescent="0.25">
      <c r="A24" s="3">
        <v>2016</v>
      </c>
      <c r="B24" s="5" t="s">
        <v>98</v>
      </c>
      <c r="C24" s="3">
        <v>6</v>
      </c>
      <c r="D24" s="6" t="s">
        <v>1635</v>
      </c>
      <c r="E24" s="6" t="s">
        <v>1636</v>
      </c>
      <c r="F24" s="7" t="s">
        <v>101</v>
      </c>
      <c r="G24" s="5" t="s">
        <v>195</v>
      </c>
      <c r="H24" s="5" t="s">
        <v>201</v>
      </c>
      <c r="I24" s="5" t="s">
        <v>1362</v>
      </c>
      <c r="J24" s="5" t="s">
        <v>202</v>
      </c>
      <c r="K24" s="5">
        <v>7</v>
      </c>
      <c r="L24" s="12">
        <v>43770</v>
      </c>
      <c r="M24" s="12">
        <v>44196</v>
      </c>
      <c r="N24" s="3">
        <v>7</v>
      </c>
      <c r="O24" s="46">
        <f t="shared" si="0"/>
        <v>1</v>
      </c>
      <c r="P24" s="170">
        <f>AVERAGE(O24:O25)</f>
        <v>1</v>
      </c>
      <c r="Q24" s="170" t="s">
        <v>1078</v>
      </c>
      <c r="R24" s="171" t="s">
        <v>198</v>
      </c>
      <c r="S24" s="6" t="s">
        <v>203</v>
      </c>
      <c r="T24" s="168" t="s">
        <v>1637</v>
      </c>
      <c r="U24" s="50" t="s">
        <v>1081</v>
      </c>
    </row>
    <row r="25" spans="1:21" ht="303.75" hidden="1" x14ac:dyDescent="0.25">
      <c r="A25" s="3">
        <v>2016</v>
      </c>
      <c r="B25" s="5" t="s">
        <v>98</v>
      </c>
      <c r="C25" s="3">
        <v>6</v>
      </c>
      <c r="D25" s="6" t="s">
        <v>1635</v>
      </c>
      <c r="E25" s="6" t="s">
        <v>1636</v>
      </c>
      <c r="F25" s="7" t="s">
        <v>108</v>
      </c>
      <c r="G25" s="5" t="s">
        <v>195</v>
      </c>
      <c r="H25" s="5" t="s">
        <v>196</v>
      </c>
      <c r="I25" s="5" t="s">
        <v>1362</v>
      </c>
      <c r="J25" s="5" t="s">
        <v>197</v>
      </c>
      <c r="K25" s="5">
        <f>6*6</f>
        <v>36</v>
      </c>
      <c r="L25" s="12">
        <v>43770</v>
      </c>
      <c r="M25" s="12">
        <v>44530</v>
      </c>
      <c r="N25" s="3">
        <v>36</v>
      </c>
      <c r="O25" s="46">
        <f t="shared" si="0"/>
        <v>1</v>
      </c>
      <c r="P25" s="170"/>
      <c r="Q25" s="170"/>
      <c r="R25" s="171"/>
      <c r="S25" s="6" t="s">
        <v>199</v>
      </c>
      <c r="T25" s="169"/>
      <c r="U25" s="50" t="s">
        <v>1081</v>
      </c>
    </row>
    <row r="26" spans="1:21" ht="112.5" hidden="1" x14ac:dyDescent="0.25">
      <c r="A26" s="3">
        <v>2016</v>
      </c>
      <c r="B26" s="5" t="s">
        <v>98</v>
      </c>
      <c r="C26" s="3">
        <v>12</v>
      </c>
      <c r="D26" s="6" t="s">
        <v>1638</v>
      </c>
      <c r="E26" s="6" t="s">
        <v>1639</v>
      </c>
      <c r="F26" s="7" t="s">
        <v>101</v>
      </c>
      <c r="G26" s="5" t="s">
        <v>201</v>
      </c>
      <c r="H26" s="5" t="s">
        <v>202</v>
      </c>
      <c r="I26" s="5" t="s">
        <v>1362</v>
      </c>
      <c r="J26" s="5" t="s">
        <v>202</v>
      </c>
      <c r="K26" s="5">
        <v>7</v>
      </c>
      <c r="L26" s="12">
        <v>43770</v>
      </c>
      <c r="M26" s="12">
        <v>44196</v>
      </c>
      <c r="N26" s="3">
        <v>7</v>
      </c>
      <c r="O26" s="46">
        <f t="shared" si="0"/>
        <v>1</v>
      </c>
      <c r="P26" s="170">
        <f>AVERAGE(O26:O27)</f>
        <v>1</v>
      </c>
      <c r="Q26" s="170" t="s">
        <v>1078</v>
      </c>
      <c r="R26" s="171" t="s">
        <v>210</v>
      </c>
      <c r="S26" s="6" t="s">
        <v>203</v>
      </c>
      <c r="T26" s="168" t="s">
        <v>1640</v>
      </c>
      <c r="U26" s="50" t="s">
        <v>1081</v>
      </c>
    </row>
    <row r="27" spans="1:21" ht="303.75" hidden="1" x14ac:dyDescent="0.25">
      <c r="A27" s="3">
        <v>2016</v>
      </c>
      <c r="B27" s="5" t="s">
        <v>98</v>
      </c>
      <c r="C27" s="3">
        <v>12</v>
      </c>
      <c r="D27" s="6" t="s">
        <v>1638</v>
      </c>
      <c r="E27" s="6" t="s">
        <v>1639</v>
      </c>
      <c r="F27" s="7" t="s">
        <v>108</v>
      </c>
      <c r="G27" s="6" t="s">
        <v>196</v>
      </c>
      <c r="H27" s="5" t="s">
        <v>197</v>
      </c>
      <c r="I27" s="5" t="s">
        <v>1362</v>
      </c>
      <c r="J27" s="5" t="s">
        <v>197</v>
      </c>
      <c r="K27" s="5">
        <f>6*6</f>
        <v>36</v>
      </c>
      <c r="L27" s="12">
        <v>43770</v>
      </c>
      <c r="M27" s="12">
        <v>44530</v>
      </c>
      <c r="N27" s="3">
        <v>36</v>
      </c>
      <c r="O27" s="46">
        <f t="shared" si="0"/>
        <v>1</v>
      </c>
      <c r="P27" s="170"/>
      <c r="Q27" s="170"/>
      <c r="R27" s="171"/>
      <c r="S27" s="6" t="s">
        <v>199</v>
      </c>
      <c r="T27" s="169"/>
      <c r="U27" s="50" t="s">
        <v>1081</v>
      </c>
    </row>
    <row r="28" spans="1:21" ht="112.5" hidden="1" x14ac:dyDescent="0.25">
      <c r="A28" s="3">
        <v>2016</v>
      </c>
      <c r="B28" s="5" t="s">
        <v>98</v>
      </c>
      <c r="C28" s="3">
        <v>13</v>
      </c>
      <c r="D28" s="6" t="s">
        <v>1641</v>
      </c>
      <c r="E28" s="6" t="s">
        <v>1642</v>
      </c>
      <c r="F28" s="7" t="s">
        <v>71</v>
      </c>
      <c r="G28" s="5" t="s">
        <v>195</v>
      </c>
      <c r="H28" s="5" t="s">
        <v>201</v>
      </c>
      <c r="I28" s="5" t="s">
        <v>1362</v>
      </c>
      <c r="J28" s="5" t="s">
        <v>202</v>
      </c>
      <c r="K28" s="5">
        <v>7</v>
      </c>
      <c r="L28" s="12">
        <v>43770</v>
      </c>
      <c r="M28" s="12">
        <v>44196</v>
      </c>
      <c r="N28" s="3">
        <v>7</v>
      </c>
      <c r="O28" s="46">
        <f t="shared" si="0"/>
        <v>1</v>
      </c>
      <c r="P28" s="170">
        <f>AVERAGE(O28:O29)</f>
        <v>1</v>
      </c>
      <c r="Q28" s="170" t="s">
        <v>1078</v>
      </c>
      <c r="R28" s="171" t="s">
        <v>52</v>
      </c>
      <c r="S28" s="6" t="s">
        <v>203</v>
      </c>
      <c r="T28" s="168" t="s">
        <v>1640</v>
      </c>
      <c r="U28" s="50" t="s">
        <v>1081</v>
      </c>
    </row>
    <row r="29" spans="1:21" ht="303.75" hidden="1" x14ac:dyDescent="0.25">
      <c r="A29" s="3">
        <v>2016</v>
      </c>
      <c r="B29" s="5" t="s">
        <v>98</v>
      </c>
      <c r="C29" s="3">
        <v>13</v>
      </c>
      <c r="D29" s="6" t="s">
        <v>1641</v>
      </c>
      <c r="E29" s="6" t="s">
        <v>1642</v>
      </c>
      <c r="F29" s="7" t="s">
        <v>78</v>
      </c>
      <c r="G29" s="5" t="s">
        <v>195</v>
      </c>
      <c r="H29" s="5" t="s">
        <v>196</v>
      </c>
      <c r="I29" s="5" t="s">
        <v>1362</v>
      </c>
      <c r="J29" s="5" t="s">
        <v>197</v>
      </c>
      <c r="K29" s="5">
        <f>6*6</f>
        <v>36</v>
      </c>
      <c r="L29" s="12">
        <v>43770</v>
      </c>
      <c r="M29" s="12">
        <v>44530</v>
      </c>
      <c r="N29" s="3">
        <v>36</v>
      </c>
      <c r="O29" s="46">
        <f t="shared" si="0"/>
        <v>1</v>
      </c>
      <c r="P29" s="170"/>
      <c r="Q29" s="170"/>
      <c r="R29" s="171"/>
      <c r="S29" s="6" t="s">
        <v>199</v>
      </c>
      <c r="T29" s="169"/>
      <c r="U29" s="50" t="s">
        <v>1081</v>
      </c>
    </row>
    <row r="30" spans="1:21" ht="202.5" hidden="1" x14ac:dyDescent="0.25">
      <c r="A30" s="3">
        <v>2016</v>
      </c>
      <c r="B30" s="5" t="s">
        <v>98</v>
      </c>
      <c r="C30" s="3">
        <v>14</v>
      </c>
      <c r="D30" s="6" t="s">
        <v>1643</v>
      </c>
      <c r="E30" s="6" t="s">
        <v>1644</v>
      </c>
      <c r="F30" s="7" t="s">
        <v>101</v>
      </c>
      <c r="G30" s="5" t="s">
        <v>195</v>
      </c>
      <c r="H30" s="5" t="s">
        <v>201</v>
      </c>
      <c r="I30" s="5" t="s">
        <v>1362</v>
      </c>
      <c r="J30" s="5" t="s">
        <v>202</v>
      </c>
      <c r="K30" s="5">
        <v>7</v>
      </c>
      <c r="L30" s="12">
        <v>43770</v>
      </c>
      <c r="M30" s="12">
        <v>44196</v>
      </c>
      <c r="N30" s="3">
        <v>7</v>
      </c>
      <c r="O30" s="46">
        <f t="shared" si="0"/>
        <v>1</v>
      </c>
      <c r="P30" s="170">
        <f>AVERAGE(O30:O31)</f>
        <v>1</v>
      </c>
      <c r="Q30" s="170" t="s">
        <v>1078</v>
      </c>
      <c r="R30" s="171" t="s">
        <v>52</v>
      </c>
      <c r="S30" s="6" t="s">
        <v>203</v>
      </c>
      <c r="T30" s="168" t="s">
        <v>1645</v>
      </c>
      <c r="U30" s="50" t="s">
        <v>1081</v>
      </c>
    </row>
    <row r="31" spans="1:21" ht="303.75" hidden="1" x14ac:dyDescent="0.25">
      <c r="A31" s="3">
        <v>2016</v>
      </c>
      <c r="B31" s="5" t="s">
        <v>98</v>
      </c>
      <c r="C31" s="3">
        <v>14</v>
      </c>
      <c r="D31" s="6" t="s">
        <v>1643</v>
      </c>
      <c r="E31" s="6" t="s">
        <v>1644</v>
      </c>
      <c r="F31" s="7" t="s">
        <v>108</v>
      </c>
      <c r="G31" s="5" t="s">
        <v>195</v>
      </c>
      <c r="H31" s="5" t="s">
        <v>196</v>
      </c>
      <c r="I31" s="5" t="s">
        <v>1362</v>
      </c>
      <c r="J31" s="5" t="s">
        <v>197</v>
      </c>
      <c r="K31" s="5">
        <f>6*6</f>
        <v>36</v>
      </c>
      <c r="L31" s="12">
        <v>43770</v>
      </c>
      <c r="M31" s="12">
        <v>44530</v>
      </c>
      <c r="N31" s="3">
        <v>36</v>
      </c>
      <c r="O31" s="46">
        <f t="shared" si="0"/>
        <v>1</v>
      </c>
      <c r="P31" s="170"/>
      <c r="Q31" s="170"/>
      <c r="R31" s="171"/>
      <c r="S31" s="6" t="s">
        <v>199</v>
      </c>
      <c r="T31" s="169"/>
      <c r="U31" s="50" t="s">
        <v>1081</v>
      </c>
    </row>
    <row r="32" spans="1:21" ht="112.5" hidden="1" x14ac:dyDescent="0.25">
      <c r="A32" s="3">
        <v>2017</v>
      </c>
      <c r="B32" s="5" t="s">
        <v>115</v>
      </c>
      <c r="C32" s="3">
        <v>4</v>
      </c>
      <c r="D32" s="6" t="s">
        <v>1646</v>
      </c>
      <c r="E32" s="6" t="s">
        <v>1647</v>
      </c>
      <c r="F32" s="7" t="s">
        <v>101</v>
      </c>
      <c r="G32" s="6" t="s">
        <v>1648</v>
      </c>
      <c r="H32" s="6" t="s">
        <v>1649</v>
      </c>
      <c r="I32" s="5" t="s">
        <v>687</v>
      </c>
      <c r="J32" s="5" t="s">
        <v>572</v>
      </c>
      <c r="K32" s="5">
        <v>1</v>
      </c>
      <c r="L32" s="12">
        <v>44211</v>
      </c>
      <c r="M32" s="12">
        <v>44560</v>
      </c>
      <c r="N32" s="3">
        <v>1</v>
      </c>
      <c r="O32" s="46">
        <f t="shared" si="0"/>
        <v>1</v>
      </c>
      <c r="P32" s="170">
        <f>+AVERAGE(O32:O33)</f>
        <v>1</v>
      </c>
      <c r="Q32" s="170" t="s">
        <v>1078</v>
      </c>
      <c r="R32" s="171" t="s">
        <v>52</v>
      </c>
      <c r="S32" s="6" t="s">
        <v>1650</v>
      </c>
      <c r="T32" s="168" t="s">
        <v>1651</v>
      </c>
      <c r="U32" s="50" t="s">
        <v>1081</v>
      </c>
    </row>
    <row r="33" spans="1:21" ht="270" hidden="1" x14ac:dyDescent="0.25">
      <c r="A33" s="3">
        <v>2017</v>
      </c>
      <c r="B33" s="5" t="s">
        <v>115</v>
      </c>
      <c r="C33" s="3">
        <v>4</v>
      </c>
      <c r="D33" s="6" t="s">
        <v>1646</v>
      </c>
      <c r="E33" s="6" t="s">
        <v>1647</v>
      </c>
      <c r="F33" s="7" t="s">
        <v>108</v>
      </c>
      <c r="G33" s="6" t="s">
        <v>1652</v>
      </c>
      <c r="H33" s="6" t="s">
        <v>1653</v>
      </c>
      <c r="I33" s="5" t="s">
        <v>687</v>
      </c>
      <c r="J33" s="6" t="s">
        <v>1654</v>
      </c>
      <c r="K33" s="5">
        <v>12</v>
      </c>
      <c r="L33" s="12">
        <v>44211</v>
      </c>
      <c r="M33" s="12">
        <v>44561</v>
      </c>
      <c r="N33" s="3">
        <v>12</v>
      </c>
      <c r="O33" s="46">
        <f t="shared" si="0"/>
        <v>1</v>
      </c>
      <c r="P33" s="170"/>
      <c r="Q33" s="170"/>
      <c r="R33" s="171"/>
      <c r="S33" s="6" t="s">
        <v>1655</v>
      </c>
      <c r="T33" s="169"/>
      <c r="U33" s="50" t="s">
        <v>1081</v>
      </c>
    </row>
    <row r="34" spans="1:21" ht="112.5" hidden="1" x14ac:dyDescent="0.25">
      <c r="A34" s="3">
        <v>2017</v>
      </c>
      <c r="B34" s="5" t="s">
        <v>115</v>
      </c>
      <c r="C34" s="3">
        <v>7</v>
      </c>
      <c r="D34" s="6" t="s">
        <v>1656</v>
      </c>
      <c r="E34" s="6" t="s">
        <v>1657</v>
      </c>
      <c r="F34" s="7" t="s">
        <v>171</v>
      </c>
      <c r="G34" s="5" t="s">
        <v>195</v>
      </c>
      <c r="H34" s="5" t="s">
        <v>201</v>
      </c>
      <c r="I34" s="5" t="s">
        <v>1362</v>
      </c>
      <c r="J34" s="5" t="s">
        <v>202</v>
      </c>
      <c r="K34" s="5">
        <v>7</v>
      </c>
      <c r="L34" s="12">
        <v>43770</v>
      </c>
      <c r="M34" s="12">
        <v>44196</v>
      </c>
      <c r="N34" s="3">
        <v>7</v>
      </c>
      <c r="O34" s="46">
        <f t="shared" si="0"/>
        <v>1</v>
      </c>
      <c r="P34" s="170">
        <f>AVERAGE(O34:O35)</f>
        <v>1</v>
      </c>
      <c r="Q34" s="170" t="s">
        <v>1078</v>
      </c>
      <c r="R34" s="171" t="s">
        <v>210</v>
      </c>
      <c r="S34" s="6" t="s">
        <v>203</v>
      </c>
      <c r="T34" s="168" t="s">
        <v>1658</v>
      </c>
      <c r="U34" s="50" t="s">
        <v>1081</v>
      </c>
    </row>
    <row r="35" spans="1:21" ht="303.75" hidden="1" x14ac:dyDescent="0.25">
      <c r="A35" s="3">
        <v>2017</v>
      </c>
      <c r="B35" s="5" t="s">
        <v>115</v>
      </c>
      <c r="C35" s="3">
        <v>7</v>
      </c>
      <c r="D35" s="6" t="s">
        <v>1656</v>
      </c>
      <c r="E35" s="6" t="s">
        <v>1657</v>
      </c>
      <c r="F35" s="7" t="s">
        <v>78</v>
      </c>
      <c r="G35" s="5" t="s">
        <v>195</v>
      </c>
      <c r="H35" s="5" t="s">
        <v>196</v>
      </c>
      <c r="I35" s="5" t="s">
        <v>1362</v>
      </c>
      <c r="J35" s="5" t="s">
        <v>197</v>
      </c>
      <c r="K35" s="5">
        <f>6*6</f>
        <v>36</v>
      </c>
      <c r="L35" s="12">
        <v>43770</v>
      </c>
      <c r="M35" s="12">
        <v>44530</v>
      </c>
      <c r="N35" s="3">
        <v>36</v>
      </c>
      <c r="O35" s="46">
        <f t="shared" si="0"/>
        <v>1</v>
      </c>
      <c r="P35" s="170"/>
      <c r="Q35" s="170"/>
      <c r="R35" s="171"/>
      <c r="S35" s="6" t="s">
        <v>199</v>
      </c>
      <c r="T35" s="169"/>
      <c r="U35" s="50" t="s">
        <v>1081</v>
      </c>
    </row>
    <row r="36" spans="1:21" ht="213.75" x14ac:dyDescent="0.25">
      <c r="A36" s="3">
        <v>2018</v>
      </c>
      <c r="B36" s="5" t="s">
        <v>180</v>
      </c>
      <c r="C36" s="10">
        <v>21</v>
      </c>
      <c r="D36" s="8" t="s">
        <v>1659</v>
      </c>
      <c r="E36" s="8" t="s">
        <v>1660</v>
      </c>
      <c r="F36" s="7" t="s">
        <v>46</v>
      </c>
      <c r="G36" s="8" t="s">
        <v>1661</v>
      </c>
      <c r="H36" s="8" t="s">
        <v>1662</v>
      </c>
      <c r="I36" s="5" t="s">
        <v>1362</v>
      </c>
      <c r="J36" s="9" t="s">
        <v>1663</v>
      </c>
      <c r="K36" s="10">
        <v>2</v>
      </c>
      <c r="L36" s="12">
        <v>43467</v>
      </c>
      <c r="M36" s="12">
        <v>44012</v>
      </c>
      <c r="N36" s="3">
        <v>2</v>
      </c>
      <c r="O36" s="46">
        <f t="shared" si="0"/>
        <v>1</v>
      </c>
      <c r="P36" s="170">
        <f>AVERAGE(O36:O38)</f>
        <v>1</v>
      </c>
      <c r="Q36" s="170" t="s">
        <v>1078</v>
      </c>
      <c r="R36" s="171" t="s">
        <v>1664</v>
      </c>
      <c r="S36" s="6" t="s">
        <v>1665</v>
      </c>
      <c r="T36" s="6" t="s">
        <v>1666</v>
      </c>
      <c r="U36" s="50" t="s">
        <v>1081</v>
      </c>
    </row>
    <row r="37" spans="1:21" ht="409.5" x14ac:dyDescent="0.25">
      <c r="A37" s="3">
        <v>2018</v>
      </c>
      <c r="B37" s="5" t="s">
        <v>180</v>
      </c>
      <c r="C37" s="10">
        <v>21</v>
      </c>
      <c r="D37" s="8" t="s">
        <v>1659</v>
      </c>
      <c r="E37" s="8" t="s">
        <v>1667</v>
      </c>
      <c r="F37" s="7" t="s">
        <v>57</v>
      </c>
      <c r="G37" s="8" t="s">
        <v>1668</v>
      </c>
      <c r="H37" s="8" t="s">
        <v>1669</v>
      </c>
      <c r="I37" s="5" t="s">
        <v>1362</v>
      </c>
      <c r="J37" s="9" t="s">
        <v>1670</v>
      </c>
      <c r="K37" s="10">
        <v>300</v>
      </c>
      <c r="L37" s="12">
        <v>43678</v>
      </c>
      <c r="M37" s="12">
        <v>44012</v>
      </c>
      <c r="N37" s="3">
        <v>300</v>
      </c>
      <c r="O37" s="46">
        <f t="shared" si="0"/>
        <v>1</v>
      </c>
      <c r="P37" s="172"/>
      <c r="Q37" s="170"/>
      <c r="R37" s="171"/>
      <c r="S37" s="6" t="s">
        <v>1671</v>
      </c>
      <c r="T37" s="6" t="s">
        <v>1672</v>
      </c>
      <c r="U37" s="50" t="s">
        <v>1081</v>
      </c>
    </row>
    <row r="38" spans="1:21" ht="337.5" x14ac:dyDescent="0.25">
      <c r="A38" s="3">
        <v>2018</v>
      </c>
      <c r="B38" s="5" t="s">
        <v>180</v>
      </c>
      <c r="C38" s="10">
        <v>21</v>
      </c>
      <c r="D38" s="8" t="s">
        <v>1659</v>
      </c>
      <c r="E38" s="8" t="s">
        <v>1673</v>
      </c>
      <c r="F38" s="7" t="s">
        <v>63</v>
      </c>
      <c r="G38" s="6" t="s">
        <v>1674</v>
      </c>
      <c r="H38" s="6" t="s">
        <v>1675</v>
      </c>
      <c r="I38" s="5" t="s">
        <v>1362</v>
      </c>
      <c r="J38" s="6" t="s">
        <v>1676</v>
      </c>
      <c r="K38" s="10">
        <v>8</v>
      </c>
      <c r="L38" s="12">
        <v>43678</v>
      </c>
      <c r="M38" s="12">
        <v>44561</v>
      </c>
      <c r="N38" s="3">
        <v>8</v>
      </c>
      <c r="O38" s="46">
        <f t="shared" si="0"/>
        <v>1</v>
      </c>
      <c r="P38" s="172"/>
      <c r="Q38" s="170"/>
      <c r="R38" s="171"/>
      <c r="S38" s="6" t="s">
        <v>1677</v>
      </c>
      <c r="T38" s="6" t="s">
        <v>1678</v>
      </c>
      <c r="U38" s="50" t="s">
        <v>1081</v>
      </c>
    </row>
    <row r="39" spans="1:21" ht="225" x14ac:dyDescent="0.25">
      <c r="A39" s="3">
        <v>2018</v>
      </c>
      <c r="B39" s="5" t="s">
        <v>180</v>
      </c>
      <c r="C39" s="10">
        <v>24</v>
      </c>
      <c r="D39" s="8" t="s">
        <v>1679</v>
      </c>
      <c r="E39" s="8" t="s">
        <v>1680</v>
      </c>
      <c r="F39" s="7" t="s">
        <v>101</v>
      </c>
      <c r="G39" s="8" t="s">
        <v>1681</v>
      </c>
      <c r="H39" s="8" t="s">
        <v>1682</v>
      </c>
      <c r="I39" s="5" t="s">
        <v>1362</v>
      </c>
      <c r="J39" s="9" t="s">
        <v>1683</v>
      </c>
      <c r="K39" s="10">
        <v>1</v>
      </c>
      <c r="L39" s="12">
        <v>44197</v>
      </c>
      <c r="M39" s="12">
        <v>44530</v>
      </c>
      <c r="N39" s="3">
        <v>1</v>
      </c>
      <c r="O39" s="46">
        <f t="shared" si="0"/>
        <v>1</v>
      </c>
      <c r="P39" s="170">
        <f>+AVERAGE(O39:O40)</f>
        <v>1</v>
      </c>
      <c r="Q39" s="170" t="s">
        <v>1078</v>
      </c>
      <c r="R39" s="171" t="s">
        <v>52</v>
      </c>
      <c r="S39" s="6" t="s">
        <v>1684</v>
      </c>
      <c r="T39" s="6" t="s">
        <v>1685</v>
      </c>
      <c r="U39" s="50" t="s">
        <v>1081</v>
      </c>
    </row>
    <row r="40" spans="1:21" ht="157.5" x14ac:dyDescent="0.25">
      <c r="A40" s="3">
        <v>2018</v>
      </c>
      <c r="B40" s="5" t="s">
        <v>180</v>
      </c>
      <c r="C40" s="10">
        <v>24</v>
      </c>
      <c r="D40" s="8" t="s">
        <v>1679</v>
      </c>
      <c r="E40" s="8" t="s">
        <v>1680</v>
      </c>
      <c r="F40" s="7" t="s">
        <v>108</v>
      </c>
      <c r="G40" s="8" t="s">
        <v>1686</v>
      </c>
      <c r="H40" s="8" t="s">
        <v>1687</v>
      </c>
      <c r="I40" s="5" t="s">
        <v>1362</v>
      </c>
      <c r="J40" s="9" t="s">
        <v>1688</v>
      </c>
      <c r="K40" s="10">
        <v>1</v>
      </c>
      <c r="L40" s="12">
        <v>44197</v>
      </c>
      <c r="M40" s="12">
        <v>44286</v>
      </c>
      <c r="N40" s="3">
        <v>1</v>
      </c>
      <c r="O40" s="46">
        <f t="shared" si="0"/>
        <v>1</v>
      </c>
      <c r="P40" s="170"/>
      <c r="Q40" s="170"/>
      <c r="R40" s="171"/>
      <c r="S40" s="6" t="s">
        <v>1689</v>
      </c>
      <c r="T40" s="6" t="s">
        <v>1690</v>
      </c>
      <c r="U40" s="50" t="s">
        <v>1081</v>
      </c>
    </row>
    <row r="41" spans="1:21" ht="281.25" hidden="1" x14ac:dyDescent="0.25">
      <c r="A41" s="3" t="s">
        <v>10</v>
      </c>
      <c r="B41" s="5" t="s">
        <v>316</v>
      </c>
      <c r="C41" s="10" t="s">
        <v>1691</v>
      </c>
      <c r="D41" s="8" t="s">
        <v>1692</v>
      </c>
      <c r="E41" s="8" t="s">
        <v>1693</v>
      </c>
      <c r="F41" s="7" t="s">
        <v>382</v>
      </c>
      <c r="G41" s="8" t="s">
        <v>1694</v>
      </c>
      <c r="H41" s="8" t="s">
        <v>1695</v>
      </c>
      <c r="I41" s="5" t="s">
        <v>1362</v>
      </c>
      <c r="J41" s="5" t="s">
        <v>377</v>
      </c>
      <c r="K41" s="9">
        <v>1</v>
      </c>
      <c r="L41" s="12">
        <v>43709</v>
      </c>
      <c r="M41" s="12">
        <v>44012</v>
      </c>
      <c r="N41" s="3">
        <v>1</v>
      </c>
      <c r="O41" s="46">
        <f t="shared" si="0"/>
        <v>1</v>
      </c>
      <c r="P41" s="44">
        <f>+O41</f>
        <v>1</v>
      </c>
      <c r="Q41" s="44" t="s">
        <v>1078</v>
      </c>
      <c r="R41" s="58" t="s">
        <v>52</v>
      </c>
      <c r="S41" s="6" t="s">
        <v>1696</v>
      </c>
      <c r="T41" s="6" t="s">
        <v>1697</v>
      </c>
      <c r="U41" s="50" t="s">
        <v>1698</v>
      </c>
    </row>
    <row r="42" spans="1:21" ht="112.5" hidden="1" x14ac:dyDescent="0.25">
      <c r="A42" s="5" t="s">
        <v>1237</v>
      </c>
      <c r="B42" s="5" t="s">
        <v>1238</v>
      </c>
      <c r="C42" s="10">
        <v>4</v>
      </c>
      <c r="D42" s="8" t="s">
        <v>1699</v>
      </c>
      <c r="E42" s="8" t="s">
        <v>1700</v>
      </c>
      <c r="F42" s="7" t="s">
        <v>46</v>
      </c>
      <c r="G42" s="8" t="s">
        <v>1701</v>
      </c>
      <c r="H42" s="8" t="s">
        <v>1702</v>
      </c>
      <c r="I42" s="5" t="s">
        <v>1362</v>
      </c>
      <c r="J42" s="5" t="s">
        <v>1703</v>
      </c>
      <c r="K42" s="9">
        <v>1</v>
      </c>
      <c r="L42" s="12">
        <v>43691</v>
      </c>
      <c r="M42" s="12">
        <v>43830</v>
      </c>
      <c r="N42" s="3">
        <v>1</v>
      </c>
      <c r="O42" s="46">
        <f t="shared" si="0"/>
        <v>1</v>
      </c>
      <c r="P42" s="170">
        <f>AVERAGE(O42:O44)</f>
        <v>1</v>
      </c>
      <c r="Q42" s="170" t="s">
        <v>1078</v>
      </c>
      <c r="R42" s="171" t="s">
        <v>1413</v>
      </c>
      <c r="S42" s="6" t="s">
        <v>1704</v>
      </c>
      <c r="T42" s="6" t="s">
        <v>1705</v>
      </c>
      <c r="U42" s="50" t="s">
        <v>1081</v>
      </c>
    </row>
    <row r="43" spans="1:21" ht="168.75" hidden="1" x14ac:dyDescent="0.25">
      <c r="A43" s="5" t="s">
        <v>1237</v>
      </c>
      <c r="B43" s="5" t="s">
        <v>1238</v>
      </c>
      <c r="C43" s="10">
        <v>4</v>
      </c>
      <c r="D43" s="8" t="s">
        <v>1699</v>
      </c>
      <c r="E43" s="8" t="s">
        <v>1706</v>
      </c>
      <c r="F43" s="7" t="s">
        <v>57</v>
      </c>
      <c r="G43" s="8" t="s">
        <v>1701</v>
      </c>
      <c r="H43" s="8" t="s">
        <v>1707</v>
      </c>
      <c r="I43" s="5" t="s">
        <v>1362</v>
      </c>
      <c r="J43" s="5" t="s">
        <v>1708</v>
      </c>
      <c r="K43" s="9">
        <v>1</v>
      </c>
      <c r="L43" s="12">
        <v>43707</v>
      </c>
      <c r="M43" s="12">
        <v>43830</v>
      </c>
      <c r="N43" s="3">
        <v>1</v>
      </c>
      <c r="O43" s="46">
        <f t="shared" si="0"/>
        <v>1</v>
      </c>
      <c r="P43" s="172"/>
      <c r="Q43" s="170"/>
      <c r="R43" s="171"/>
      <c r="S43" s="6" t="s">
        <v>1709</v>
      </c>
      <c r="T43" s="6" t="s">
        <v>1710</v>
      </c>
      <c r="U43" s="50" t="s">
        <v>1081</v>
      </c>
    </row>
    <row r="44" spans="1:21" ht="409.5" hidden="1" x14ac:dyDescent="0.25">
      <c r="A44" s="5" t="s">
        <v>1237</v>
      </c>
      <c r="B44" s="5" t="s">
        <v>1238</v>
      </c>
      <c r="C44" s="10">
        <v>4</v>
      </c>
      <c r="D44" s="8" t="s">
        <v>1699</v>
      </c>
      <c r="E44" s="8" t="s">
        <v>1706</v>
      </c>
      <c r="F44" s="7" t="s">
        <v>63</v>
      </c>
      <c r="G44" s="8" t="s">
        <v>1701</v>
      </c>
      <c r="H44" s="8" t="s">
        <v>1711</v>
      </c>
      <c r="I44" s="5" t="s">
        <v>1362</v>
      </c>
      <c r="J44" s="5" t="s">
        <v>1712</v>
      </c>
      <c r="K44" s="9">
        <v>1</v>
      </c>
      <c r="L44" s="12">
        <v>43731</v>
      </c>
      <c r="M44" s="12">
        <v>43830</v>
      </c>
      <c r="N44" s="3">
        <v>1</v>
      </c>
      <c r="O44" s="46">
        <f t="shared" si="0"/>
        <v>1</v>
      </c>
      <c r="P44" s="172"/>
      <c r="Q44" s="170"/>
      <c r="R44" s="171"/>
      <c r="S44" s="6" t="s">
        <v>1713</v>
      </c>
      <c r="T44" s="6" t="s">
        <v>1714</v>
      </c>
      <c r="U44" s="50" t="s">
        <v>1081</v>
      </c>
    </row>
    <row r="45" spans="1:21" ht="409.5" hidden="1" x14ac:dyDescent="0.25">
      <c r="A45" s="5" t="s">
        <v>1237</v>
      </c>
      <c r="B45" s="5" t="s">
        <v>1238</v>
      </c>
      <c r="C45" s="10">
        <v>5</v>
      </c>
      <c r="D45" s="8" t="s">
        <v>1715</v>
      </c>
      <c r="E45" s="8" t="s">
        <v>1716</v>
      </c>
      <c r="F45" s="7" t="s">
        <v>382</v>
      </c>
      <c r="G45" s="8" t="s">
        <v>1717</v>
      </c>
      <c r="H45" s="8" t="s">
        <v>1718</v>
      </c>
      <c r="I45" s="5" t="s">
        <v>1362</v>
      </c>
      <c r="J45" s="5" t="s">
        <v>1712</v>
      </c>
      <c r="K45" s="9">
        <v>1</v>
      </c>
      <c r="L45" s="12">
        <v>43731</v>
      </c>
      <c r="M45" s="12">
        <v>43830</v>
      </c>
      <c r="N45" s="3">
        <v>1</v>
      </c>
      <c r="O45" s="46">
        <f t="shared" si="0"/>
        <v>1</v>
      </c>
      <c r="P45" s="44">
        <f>+O45</f>
        <v>1</v>
      </c>
      <c r="Q45" s="44" t="s">
        <v>1078</v>
      </c>
      <c r="R45" s="58" t="s">
        <v>1244</v>
      </c>
      <c r="S45" s="6" t="s">
        <v>1719</v>
      </c>
      <c r="T45" s="6" t="s">
        <v>1714</v>
      </c>
      <c r="U45" s="6" t="s">
        <v>1081</v>
      </c>
    </row>
    <row r="46" spans="1:21" ht="236.25" hidden="1" x14ac:dyDescent="0.25">
      <c r="A46" s="5" t="s">
        <v>1237</v>
      </c>
      <c r="B46" s="5" t="s">
        <v>1238</v>
      </c>
      <c r="C46" s="10">
        <v>10</v>
      </c>
      <c r="D46" s="8" t="s">
        <v>1720</v>
      </c>
      <c r="E46" s="8" t="s">
        <v>1721</v>
      </c>
      <c r="F46" s="7" t="s">
        <v>382</v>
      </c>
      <c r="G46" s="8" t="s">
        <v>1722</v>
      </c>
      <c r="H46" s="8" t="s">
        <v>1723</v>
      </c>
      <c r="I46" s="5" t="s">
        <v>1362</v>
      </c>
      <c r="J46" s="5" t="s">
        <v>1724</v>
      </c>
      <c r="K46" s="9">
        <v>1</v>
      </c>
      <c r="L46" s="12">
        <v>44197</v>
      </c>
      <c r="M46" s="12">
        <v>44530</v>
      </c>
      <c r="N46" s="3">
        <v>1</v>
      </c>
      <c r="O46" s="46">
        <f t="shared" si="0"/>
        <v>1</v>
      </c>
      <c r="P46" s="44">
        <f>+O46</f>
        <v>1</v>
      </c>
      <c r="Q46" s="44" t="s">
        <v>1078</v>
      </c>
      <c r="R46" s="58" t="s">
        <v>1725</v>
      </c>
      <c r="S46" s="6" t="s">
        <v>1726</v>
      </c>
      <c r="T46" s="6" t="s">
        <v>1727</v>
      </c>
      <c r="U46" s="50" t="s">
        <v>1081</v>
      </c>
    </row>
    <row r="47" spans="1:21" ht="247.5" hidden="1" x14ac:dyDescent="0.25">
      <c r="A47" s="5" t="s">
        <v>1237</v>
      </c>
      <c r="B47" s="5" t="s">
        <v>1238</v>
      </c>
      <c r="C47" s="10">
        <v>17</v>
      </c>
      <c r="D47" s="8" t="s">
        <v>1728</v>
      </c>
      <c r="E47" s="8" t="s">
        <v>1729</v>
      </c>
      <c r="F47" s="7" t="s">
        <v>46</v>
      </c>
      <c r="G47" s="8" t="s">
        <v>1730</v>
      </c>
      <c r="H47" s="8" t="s">
        <v>1731</v>
      </c>
      <c r="I47" s="5" t="s">
        <v>1362</v>
      </c>
      <c r="J47" s="5" t="s">
        <v>1732</v>
      </c>
      <c r="K47" s="9">
        <v>1</v>
      </c>
      <c r="L47" s="12">
        <v>43607</v>
      </c>
      <c r="M47" s="12">
        <v>43609</v>
      </c>
      <c r="N47" s="3">
        <v>1</v>
      </c>
      <c r="O47" s="46">
        <v>1</v>
      </c>
      <c r="P47" s="170">
        <f>+AVERAGE(O47:O49)</f>
        <v>1</v>
      </c>
      <c r="Q47" s="170" t="s">
        <v>1078</v>
      </c>
      <c r="R47" s="171" t="s">
        <v>198</v>
      </c>
      <c r="S47" s="8" t="s">
        <v>1733</v>
      </c>
      <c r="T47" s="8" t="s">
        <v>1734</v>
      </c>
      <c r="U47" s="6" t="s">
        <v>1081</v>
      </c>
    </row>
    <row r="48" spans="1:21" ht="191.25" hidden="1" x14ac:dyDescent="0.25">
      <c r="A48" s="5" t="s">
        <v>1237</v>
      </c>
      <c r="B48" s="5" t="s">
        <v>1238</v>
      </c>
      <c r="C48" s="10">
        <v>17</v>
      </c>
      <c r="D48" s="8" t="s">
        <v>1728</v>
      </c>
      <c r="E48" s="8" t="s">
        <v>1735</v>
      </c>
      <c r="F48" s="7" t="s">
        <v>57</v>
      </c>
      <c r="G48" s="8" t="s">
        <v>1736</v>
      </c>
      <c r="H48" s="8" t="s">
        <v>1737</v>
      </c>
      <c r="I48" s="5" t="s">
        <v>1362</v>
      </c>
      <c r="J48" s="5" t="s">
        <v>1738</v>
      </c>
      <c r="K48" s="9">
        <v>4</v>
      </c>
      <c r="L48" s="12">
        <v>43647</v>
      </c>
      <c r="M48" s="12">
        <v>44043</v>
      </c>
      <c r="N48" s="3">
        <v>4</v>
      </c>
      <c r="O48" s="46">
        <v>1</v>
      </c>
      <c r="P48" s="170"/>
      <c r="Q48" s="170"/>
      <c r="R48" s="171"/>
      <c r="S48" s="6" t="s">
        <v>1739</v>
      </c>
      <c r="T48" s="6" t="s">
        <v>1740</v>
      </c>
      <c r="U48" s="6" t="s">
        <v>1081</v>
      </c>
    </row>
    <row r="49" spans="1:21" ht="225" hidden="1" x14ac:dyDescent="0.25">
      <c r="A49" s="5" t="s">
        <v>1237</v>
      </c>
      <c r="B49" s="5" t="s">
        <v>1238</v>
      </c>
      <c r="C49" s="10">
        <v>17</v>
      </c>
      <c r="D49" s="8" t="s">
        <v>1728</v>
      </c>
      <c r="E49" s="8" t="s">
        <v>1741</v>
      </c>
      <c r="F49" s="7" t="s">
        <v>63</v>
      </c>
      <c r="G49" s="8" t="s">
        <v>1742</v>
      </c>
      <c r="H49" s="8" t="s">
        <v>1743</v>
      </c>
      <c r="I49" s="5" t="s">
        <v>1362</v>
      </c>
      <c r="J49" s="5" t="s">
        <v>1744</v>
      </c>
      <c r="K49" s="9">
        <v>2</v>
      </c>
      <c r="L49" s="12">
        <v>43983</v>
      </c>
      <c r="M49" s="12">
        <v>44561</v>
      </c>
      <c r="N49" s="3">
        <v>2</v>
      </c>
      <c r="O49" s="46">
        <v>1</v>
      </c>
      <c r="P49" s="170"/>
      <c r="Q49" s="170"/>
      <c r="R49" s="171"/>
      <c r="S49" s="6" t="s">
        <v>1745</v>
      </c>
      <c r="T49" s="6" t="s">
        <v>1746</v>
      </c>
      <c r="U49" s="6" t="s">
        <v>1081</v>
      </c>
    </row>
    <row r="50" spans="1:21" ht="112.5" hidden="1" x14ac:dyDescent="0.25">
      <c r="A50" s="5" t="s">
        <v>385</v>
      </c>
      <c r="B50" s="5" t="s">
        <v>386</v>
      </c>
      <c r="C50" s="10">
        <v>6</v>
      </c>
      <c r="D50" s="8" t="s">
        <v>1747</v>
      </c>
      <c r="E50" s="8" t="s">
        <v>1748</v>
      </c>
      <c r="F50" s="7" t="s">
        <v>101</v>
      </c>
      <c r="G50" s="8" t="s">
        <v>1749</v>
      </c>
      <c r="H50" s="8" t="s">
        <v>1750</v>
      </c>
      <c r="I50" s="5" t="s">
        <v>1526</v>
      </c>
      <c r="J50" s="5" t="s">
        <v>1751</v>
      </c>
      <c r="K50" s="9">
        <v>1</v>
      </c>
      <c r="L50" s="12">
        <v>43876</v>
      </c>
      <c r="M50" s="12">
        <v>44196</v>
      </c>
      <c r="N50" s="3">
        <v>1</v>
      </c>
      <c r="O50" s="46">
        <f t="shared" ref="O50:O61" si="1">+N50/K50</f>
        <v>1</v>
      </c>
      <c r="P50" s="166">
        <f>AVERAGE(O50:O51)</f>
        <v>1</v>
      </c>
      <c r="Q50" s="166" t="s">
        <v>1078</v>
      </c>
      <c r="R50" s="167" t="s">
        <v>1106</v>
      </c>
      <c r="S50" s="6" t="s">
        <v>1752</v>
      </c>
      <c r="T50" s="168" t="s">
        <v>1753</v>
      </c>
      <c r="U50" s="6" t="s">
        <v>1081</v>
      </c>
    </row>
    <row r="51" spans="1:21" ht="191.25" hidden="1" x14ac:dyDescent="0.25">
      <c r="A51" s="5" t="s">
        <v>385</v>
      </c>
      <c r="B51" s="5" t="s">
        <v>386</v>
      </c>
      <c r="C51" s="10">
        <v>6</v>
      </c>
      <c r="D51" s="8" t="s">
        <v>1747</v>
      </c>
      <c r="E51" s="8" t="s">
        <v>1748</v>
      </c>
      <c r="F51" s="7" t="s">
        <v>108</v>
      </c>
      <c r="G51" s="8" t="s">
        <v>1754</v>
      </c>
      <c r="H51" s="8" t="s">
        <v>1755</v>
      </c>
      <c r="I51" s="5" t="s">
        <v>1526</v>
      </c>
      <c r="J51" s="5" t="s">
        <v>1756</v>
      </c>
      <c r="K51" s="9">
        <v>1</v>
      </c>
      <c r="L51" s="12">
        <v>44242</v>
      </c>
      <c r="M51" s="12">
        <v>44561</v>
      </c>
      <c r="N51" s="3">
        <v>1</v>
      </c>
      <c r="O51" s="46">
        <f t="shared" si="1"/>
        <v>1</v>
      </c>
      <c r="P51" s="166"/>
      <c r="Q51" s="166"/>
      <c r="R51" s="167"/>
      <c r="S51" s="6" t="s">
        <v>1757</v>
      </c>
      <c r="T51" s="169"/>
      <c r="U51" s="6" t="s">
        <v>1081</v>
      </c>
    </row>
    <row r="52" spans="1:21" ht="281.25" hidden="1" x14ac:dyDescent="0.25">
      <c r="A52" s="5">
        <v>2019</v>
      </c>
      <c r="B52" s="5" t="s">
        <v>441</v>
      </c>
      <c r="C52" s="10">
        <v>13</v>
      </c>
      <c r="D52" s="8" t="s">
        <v>1758</v>
      </c>
      <c r="E52" s="8" t="s">
        <v>1759</v>
      </c>
      <c r="F52" s="7" t="s">
        <v>101</v>
      </c>
      <c r="G52" s="4" t="s">
        <v>1760</v>
      </c>
      <c r="H52" s="4" t="s">
        <v>1283</v>
      </c>
      <c r="I52" s="5" t="s">
        <v>1555</v>
      </c>
      <c r="J52" s="59" t="s">
        <v>637</v>
      </c>
      <c r="K52" s="10">
        <v>1</v>
      </c>
      <c r="L52" s="12">
        <v>44044</v>
      </c>
      <c r="M52" s="12">
        <v>44438</v>
      </c>
      <c r="N52" s="3">
        <v>1</v>
      </c>
      <c r="O52" s="46">
        <f t="shared" si="1"/>
        <v>1</v>
      </c>
      <c r="P52" s="170">
        <f>+AVERAGE(O52:O53)</f>
        <v>1</v>
      </c>
      <c r="Q52" s="172" t="s">
        <v>1078</v>
      </c>
      <c r="R52" s="176" t="s">
        <v>52</v>
      </c>
      <c r="S52" s="6" t="s">
        <v>1284</v>
      </c>
      <c r="T52" s="6" t="s">
        <v>1761</v>
      </c>
      <c r="U52" s="6" t="s">
        <v>1081</v>
      </c>
    </row>
    <row r="53" spans="1:21" ht="168.75" hidden="1" x14ac:dyDescent="0.25">
      <c r="A53" s="5">
        <v>2019</v>
      </c>
      <c r="B53" s="5" t="s">
        <v>441</v>
      </c>
      <c r="C53" s="10">
        <v>13</v>
      </c>
      <c r="D53" s="8" t="s">
        <v>1758</v>
      </c>
      <c r="E53" s="8" t="s">
        <v>1762</v>
      </c>
      <c r="F53" s="7" t="s">
        <v>108</v>
      </c>
      <c r="G53" s="4" t="s">
        <v>1760</v>
      </c>
      <c r="H53" s="4" t="s">
        <v>1559</v>
      </c>
      <c r="I53" s="5" t="s">
        <v>1555</v>
      </c>
      <c r="J53" s="59" t="s">
        <v>519</v>
      </c>
      <c r="K53" s="10">
        <v>13</v>
      </c>
      <c r="L53" s="12">
        <v>44044</v>
      </c>
      <c r="M53" s="12">
        <v>44438</v>
      </c>
      <c r="N53" s="3">
        <v>13</v>
      </c>
      <c r="O53" s="46">
        <f t="shared" si="1"/>
        <v>1</v>
      </c>
      <c r="P53" s="172"/>
      <c r="Q53" s="172"/>
      <c r="R53" s="176"/>
      <c r="S53" s="6" t="s">
        <v>1139</v>
      </c>
      <c r="T53" s="6" t="s">
        <v>1763</v>
      </c>
      <c r="U53" s="6" t="s">
        <v>1081</v>
      </c>
    </row>
    <row r="54" spans="1:21" ht="202.5" hidden="1" x14ac:dyDescent="0.25">
      <c r="A54" s="5">
        <v>2019</v>
      </c>
      <c r="B54" s="5" t="s">
        <v>441</v>
      </c>
      <c r="C54" s="10">
        <v>22</v>
      </c>
      <c r="D54" s="8" t="s">
        <v>1764</v>
      </c>
      <c r="E54" s="8" t="s">
        <v>1765</v>
      </c>
      <c r="F54" s="7" t="s">
        <v>508</v>
      </c>
      <c r="G54" s="4" t="s">
        <v>1766</v>
      </c>
      <c r="H54" s="4" t="s">
        <v>1767</v>
      </c>
      <c r="I54" s="5" t="s">
        <v>1334</v>
      </c>
      <c r="J54" s="59" t="s">
        <v>1768</v>
      </c>
      <c r="K54" s="10">
        <v>1</v>
      </c>
      <c r="L54" s="12">
        <v>44044</v>
      </c>
      <c r="M54" s="12">
        <v>44058</v>
      </c>
      <c r="N54" s="3">
        <v>1</v>
      </c>
      <c r="O54" s="46">
        <f t="shared" si="1"/>
        <v>1</v>
      </c>
      <c r="P54" s="170">
        <f>AVERAGE(O54:O57)</f>
        <v>1</v>
      </c>
      <c r="Q54" s="170" t="s">
        <v>1078</v>
      </c>
      <c r="R54" s="171" t="s">
        <v>52</v>
      </c>
      <c r="S54" s="6" t="s">
        <v>1769</v>
      </c>
      <c r="T54" s="168" t="s">
        <v>1770</v>
      </c>
      <c r="U54" s="50" t="s">
        <v>1081</v>
      </c>
    </row>
    <row r="55" spans="1:21" ht="168.75" hidden="1" x14ac:dyDescent="0.25">
      <c r="A55" s="5">
        <v>2019</v>
      </c>
      <c r="B55" s="5" t="s">
        <v>441</v>
      </c>
      <c r="C55" s="10">
        <v>22</v>
      </c>
      <c r="D55" s="8" t="s">
        <v>1764</v>
      </c>
      <c r="E55" s="8" t="s">
        <v>1771</v>
      </c>
      <c r="F55" s="7" t="s">
        <v>512</v>
      </c>
      <c r="G55" s="4" t="s">
        <v>1772</v>
      </c>
      <c r="H55" s="4" t="s">
        <v>1772</v>
      </c>
      <c r="I55" s="5" t="s">
        <v>1334</v>
      </c>
      <c r="J55" s="59" t="s">
        <v>1773</v>
      </c>
      <c r="K55" s="10">
        <v>1</v>
      </c>
      <c r="L55" s="12" t="s">
        <v>1774</v>
      </c>
      <c r="M55" s="12">
        <v>44058</v>
      </c>
      <c r="N55" s="3">
        <v>1</v>
      </c>
      <c r="O55" s="46">
        <f t="shared" si="1"/>
        <v>1</v>
      </c>
      <c r="P55" s="170"/>
      <c r="Q55" s="170"/>
      <c r="R55" s="171"/>
      <c r="S55" s="6" t="s">
        <v>1775</v>
      </c>
      <c r="T55" s="177"/>
      <c r="U55" s="50" t="s">
        <v>1081</v>
      </c>
    </row>
    <row r="56" spans="1:21" ht="112.5" hidden="1" x14ac:dyDescent="0.25">
      <c r="A56" s="5">
        <v>2019</v>
      </c>
      <c r="B56" s="5" t="s">
        <v>441</v>
      </c>
      <c r="C56" s="10">
        <v>22</v>
      </c>
      <c r="D56" s="8" t="s">
        <v>1764</v>
      </c>
      <c r="E56" s="8" t="s">
        <v>1771</v>
      </c>
      <c r="F56" s="7" t="s">
        <v>517</v>
      </c>
      <c r="G56" s="4" t="s">
        <v>1776</v>
      </c>
      <c r="H56" s="4" t="s">
        <v>1777</v>
      </c>
      <c r="I56" s="5" t="s">
        <v>1334</v>
      </c>
      <c r="J56" s="59" t="s">
        <v>1778</v>
      </c>
      <c r="K56" s="10">
        <v>1</v>
      </c>
      <c r="L56" s="12" t="s">
        <v>1774</v>
      </c>
      <c r="M56" s="12">
        <v>44193</v>
      </c>
      <c r="N56" s="3">
        <v>1</v>
      </c>
      <c r="O56" s="46">
        <f t="shared" si="1"/>
        <v>1</v>
      </c>
      <c r="P56" s="170"/>
      <c r="Q56" s="170"/>
      <c r="R56" s="171"/>
      <c r="S56" s="6" t="s">
        <v>1779</v>
      </c>
      <c r="T56" s="177"/>
      <c r="U56" s="50" t="s">
        <v>1081</v>
      </c>
    </row>
    <row r="57" spans="1:21" ht="157.5" hidden="1" x14ac:dyDescent="0.25">
      <c r="A57" s="5">
        <v>2019</v>
      </c>
      <c r="B57" s="5" t="s">
        <v>441</v>
      </c>
      <c r="C57" s="10">
        <v>22</v>
      </c>
      <c r="D57" s="8" t="s">
        <v>1764</v>
      </c>
      <c r="E57" s="8" t="s">
        <v>1780</v>
      </c>
      <c r="F57" s="7" t="s">
        <v>521</v>
      </c>
      <c r="G57" s="4" t="s">
        <v>1781</v>
      </c>
      <c r="H57" s="4" t="s">
        <v>1782</v>
      </c>
      <c r="I57" s="60" t="s">
        <v>1334</v>
      </c>
      <c r="J57" s="59" t="s">
        <v>1783</v>
      </c>
      <c r="K57" s="3">
        <v>1</v>
      </c>
      <c r="L57" s="12">
        <v>44044</v>
      </c>
      <c r="M57" s="12">
        <v>44058</v>
      </c>
      <c r="N57" s="3">
        <v>1</v>
      </c>
      <c r="O57" s="46">
        <f t="shared" si="1"/>
        <v>1</v>
      </c>
      <c r="P57" s="170"/>
      <c r="Q57" s="170"/>
      <c r="R57" s="171"/>
      <c r="S57" s="6" t="s">
        <v>1784</v>
      </c>
      <c r="T57" s="169"/>
      <c r="U57" s="50" t="s">
        <v>1081</v>
      </c>
    </row>
    <row r="58" spans="1:21" ht="213.75" hidden="1" x14ac:dyDescent="0.25">
      <c r="A58" s="5" t="s">
        <v>1123</v>
      </c>
      <c r="B58" s="5" t="s">
        <v>1124</v>
      </c>
      <c r="C58" s="10">
        <v>1</v>
      </c>
      <c r="D58" s="8" t="s">
        <v>1785</v>
      </c>
      <c r="E58" s="8" t="s">
        <v>1786</v>
      </c>
      <c r="F58" s="7" t="s">
        <v>508</v>
      </c>
      <c r="G58" s="4" t="s">
        <v>1787</v>
      </c>
      <c r="H58" s="61" t="s">
        <v>1788</v>
      </c>
      <c r="I58" s="9" t="s">
        <v>1362</v>
      </c>
      <c r="J58" s="62" t="s">
        <v>1789</v>
      </c>
      <c r="K58" s="3">
        <v>1</v>
      </c>
      <c r="L58" s="12">
        <v>44371</v>
      </c>
      <c r="M58" s="12">
        <v>44386</v>
      </c>
      <c r="N58" s="3">
        <v>1</v>
      </c>
      <c r="O58" s="46">
        <f t="shared" si="1"/>
        <v>1</v>
      </c>
      <c r="P58" s="170">
        <f>+AVERAGE(O58:O61)</f>
        <v>1</v>
      </c>
      <c r="Q58" s="172" t="s">
        <v>1078</v>
      </c>
      <c r="R58" s="173" t="s">
        <v>52</v>
      </c>
      <c r="S58" s="6" t="s">
        <v>1790</v>
      </c>
      <c r="T58" s="6" t="s">
        <v>1791</v>
      </c>
      <c r="U58" s="6" t="s">
        <v>1081</v>
      </c>
    </row>
    <row r="59" spans="1:21" ht="180" hidden="1" x14ac:dyDescent="0.25">
      <c r="A59" s="5" t="s">
        <v>1123</v>
      </c>
      <c r="B59" s="5" t="s">
        <v>1124</v>
      </c>
      <c r="C59" s="10">
        <v>1</v>
      </c>
      <c r="D59" s="8" t="s">
        <v>1785</v>
      </c>
      <c r="E59" s="8" t="s">
        <v>1786</v>
      </c>
      <c r="F59" s="7" t="s">
        <v>512</v>
      </c>
      <c r="G59" s="4" t="s">
        <v>1792</v>
      </c>
      <c r="H59" s="61" t="s">
        <v>1793</v>
      </c>
      <c r="I59" s="9" t="s">
        <v>1362</v>
      </c>
      <c r="J59" s="62" t="s">
        <v>1794</v>
      </c>
      <c r="K59" s="3">
        <v>46</v>
      </c>
      <c r="L59" s="12">
        <v>44372</v>
      </c>
      <c r="M59" s="12">
        <v>44439</v>
      </c>
      <c r="N59" s="3">
        <v>46</v>
      </c>
      <c r="O59" s="46">
        <f t="shared" si="1"/>
        <v>1</v>
      </c>
      <c r="P59" s="172"/>
      <c r="Q59" s="172"/>
      <c r="R59" s="174"/>
      <c r="S59" s="6" t="s">
        <v>1795</v>
      </c>
      <c r="T59" s="6" t="s">
        <v>1796</v>
      </c>
      <c r="U59" s="6" t="s">
        <v>1081</v>
      </c>
    </row>
    <row r="60" spans="1:21" ht="236.25" hidden="1" x14ac:dyDescent="0.25">
      <c r="A60" s="5" t="s">
        <v>1123</v>
      </c>
      <c r="B60" s="5" t="s">
        <v>1124</v>
      </c>
      <c r="C60" s="10">
        <v>1</v>
      </c>
      <c r="D60" s="8" t="s">
        <v>1785</v>
      </c>
      <c r="E60" s="8" t="s">
        <v>1786</v>
      </c>
      <c r="F60" s="7" t="s">
        <v>517</v>
      </c>
      <c r="G60" s="4" t="s">
        <v>1797</v>
      </c>
      <c r="H60" s="61" t="s">
        <v>1798</v>
      </c>
      <c r="I60" s="9" t="s">
        <v>1362</v>
      </c>
      <c r="J60" s="62" t="s">
        <v>1799</v>
      </c>
      <c r="K60" s="3">
        <v>2</v>
      </c>
      <c r="L60" s="12">
        <v>44396</v>
      </c>
      <c r="M60" s="12">
        <v>44469</v>
      </c>
      <c r="N60" s="3">
        <v>2</v>
      </c>
      <c r="O60" s="46">
        <f t="shared" si="1"/>
        <v>1</v>
      </c>
      <c r="P60" s="172"/>
      <c r="Q60" s="172"/>
      <c r="R60" s="174"/>
      <c r="S60" s="6" t="s">
        <v>1800</v>
      </c>
      <c r="T60" s="6" t="s">
        <v>1801</v>
      </c>
      <c r="U60" s="6" t="s">
        <v>1081</v>
      </c>
    </row>
    <row r="61" spans="1:21" ht="247.5" hidden="1" x14ac:dyDescent="0.25">
      <c r="A61" s="5" t="s">
        <v>1123</v>
      </c>
      <c r="B61" s="5" t="s">
        <v>1124</v>
      </c>
      <c r="C61" s="10">
        <v>1</v>
      </c>
      <c r="D61" s="8" t="s">
        <v>1785</v>
      </c>
      <c r="E61" s="8" t="s">
        <v>1786</v>
      </c>
      <c r="F61" s="7" t="s">
        <v>521</v>
      </c>
      <c r="G61" s="4" t="s">
        <v>1797</v>
      </c>
      <c r="H61" s="61" t="s">
        <v>1802</v>
      </c>
      <c r="I61" s="9" t="s">
        <v>1362</v>
      </c>
      <c r="J61" s="62" t="s">
        <v>1803</v>
      </c>
      <c r="K61" s="3">
        <v>2</v>
      </c>
      <c r="L61" s="12">
        <v>44396</v>
      </c>
      <c r="M61" s="12">
        <v>44498</v>
      </c>
      <c r="N61" s="3">
        <v>2</v>
      </c>
      <c r="O61" s="46">
        <f t="shared" si="1"/>
        <v>1</v>
      </c>
      <c r="P61" s="172"/>
      <c r="Q61" s="172"/>
      <c r="R61" s="175"/>
      <c r="S61" s="6" t="s">
        <v>1804</v>
      </c>
      <c r="T61" s="6" t="s">
        <v>1805</v>
      </c>
      <c r="U61" s="6" t="s">
        <v>1081</v>
      </c>
    </row>
  </sheetData>
  <autoFilter ref="A1:U61">
    <filterColumn colId="1">
      <filters>
        <filter val="6). CGR-CDSA N° 864"/>
      </filters>
    </filterColumn>
  </autoFilter>
  <mergeCells count="84">
    <mergeCell ref="P58:P61"/>
    <mergeCell ref="Q58:Q61"/>
    <mergeCell ref="R58:R61"/>
    <mergeCell ref="T50:T51"/>
    <mergeCell ref="P52:P53"/>
    <mergeCell ref="Q52:Q53"/>
    <mergeCell ref="R52:R53"/>
    <mergeCell ref="P54:P57"/>
    <mergeCell ref="Q54:Q57"/>
    <mergeCell ref="R54:R57"/>
    <mergeCell ref="T54:T57"/>
    <mergeCell ref="P47:P49"/>
    <mergeCell ref="Q47:Q49"/>
    <mergeCell ref="R47:R49"/>
    <mergeCell ref="P50:P51"/>
    <mergeCell ref="Q50:Q51"/>
    <mergeCell ref="R50:R51"/>
    <mergeCell ref="P39:P40"/>
    <mergeCell ref="Q39:Q40"/>
    <mergeCell ref="R39:R40"/>
    <mergeCell ref="P42:P44"/>
    <mergeCell ref="Q42:Q44"/>
    <mergeCell ref="R42:R44"/>
    <mergeCell ref="P34:P35"/>
    <mergeCell ref="Q34:Q35"/>
    <mergeCell ref="R34:R35"/>
    <mergeCell ref="T34:T35"/>
    <mergeCell ref="P36:P38"/>
    <mergeCell ref="Q36:Q38"/>
    <mergeCell ref="R36:R38"/>
    <mergeCell ref="P30:P31"/>
    <mergeCell ref="Q30:Q31"/>
    <mergeCell ref="R30:R31"/>
    <mergeCell ref="T30:T31"/>
    <mergeCell ref="P32:P33"/>
    <mergeCell ref="Q32:Q33"/>
    <mergeCell ref="R32:R33"/>
    <mergeCell ref="T32:T33"/>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18:P19"/>
    <mergeCell ref="Q18:Q19"/>
    <mergeCell ref="R18:R19"/>
    <mergeCell ref="T18:T19"/>
    <mergeCell ref="P20:P21"/>
    <mergeCell ref="Q20:Q21"/>
    <mergeCell ref="R20:R21"/>
    <mergeCell ref="P14:P15"/>
    <mergeCell ref="Q14:Q15"/>
    <mergeCell ref="R14:R15"/>
    <mergeCell ref="P16:P17"/>
    <mergeCell ref="Q16:Q17"/>
    <mergeCell ref="R16:R17"/>
    <mergeCell ref="P10:P11"/>
    <mergeCell ref="Q10:Q11"/>
    <mergeCell ref="R10:R11"/>
    <mergeCell ref="P12:P13"/>
    <mergeCell ref="Q12:Q13"/>
    <mergeCell ref="R12:R13"/>
    <mergeCell ref="P6:P7"/>
    <mergeCell ref="Q6:Q7"/>
    <mergeCell ref="R6:R7"/>
    <mergeCell ref="P8:P9"/>
    <mergeCell ref="Q8:Q9"/>
    <mergeCell ref="R8:R9"/>
    <mergeCell ref="P2:P3"/>
    <mergeCell ref="Q2:Q3"/>
    <mergeCell ref="R2:R3"/>
    <mergeCell ref="P4:P5"/>
    <mergeCell ref="Q4:Q5"/>
    <mergeCell ref="R4:R5"/>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topLeftCell="A9" workbookViewId="0">
      <selection activeCell="I9" sqref="A1:T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20" ht="32.25" customHeight="1" x14ac:dyDescent="0.25">
      <c r="A1" s="149" t="s">
        <v>1806</v>
      </c>
      <c r="B1" s="149"/>
      <c r="C1" s="149"/>
      <c r="D1" s="149"/>
      <c r="E1" s="149"/>
      <c r="F1" s="149"/>
      <c r="G1" s="149"/>
      <c r="H1" s="45"/>
      <c r="I1" s="1"/>
      <c r="J1" s="1"/>
      <c r="K1" s="1"/>
      <c r="L1" s="1"/>
      <c r="M1" s="1"/>
      <c r="N1" s="1"/>
      <c r="O1" s="1"/>
      <c r="P1" s="1"/>
      <c r="Q1" s="1"/>
      <c r="R1" s="1"/>
      <c r="S1" s="1"/>
      <c r="T1" s="1"/>
    </row>
    <row r="2" spans="1:20"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s="52" customFormat="1" ht="409.5" hidden="1" customHeight="1" x14ac:dyDescent="0.25">
      <c r="A3" s="17">
        <v>2017</v>
      </c>
      <c r="B3" s="18" t="s">
        <v>115</v>
      </c>
      <c r="C3" s="17">
        <v>6</v>
      </c>
      <c r="D3" s="19" t="s">
        <v>1807</v>
      </c>
      <c r="E3" s="19" t="s">
        <v>1808</v>
      </c>
      <c r="F3" s="20" t="s">
        <v>46</v>
      </c>
      <c r="G3" s="19" t="s">
        <v>1809</v>
      </c>
      <c r="H3" s="19" t="s">
        <v>1810</v>
      </c>
      <c r="I3" s="18" t="s">
        <v>1811</v>
      </c>
      <c r="J3" s="18" t="s">
        <v>1812</v>
      </c>
      <c r="K3" s="18">
        <v>1</v>
      </c>
      <c r="L3" s="21">
        <v>43770</v>
      </c>
      <c r="M3" s="21">
        <v>43921</v>
      </c>
      <c r="N3" s="17">
        <v>1</v>
      </c>
      <c r="O3" s="22">
        <f>+N3/K3</f>
        <v>1</v>
      </c>
      <c r="P3" s="114">
        <f>+AVERAGE(O3:O5)</f>
        <v>1</v>
      </c>
      <c r="Q3" s="114" t="s">
        <v>1078</v>
      </c>
      <c r="R3" s="19" t="s">
        <v>1813</v>
      </c>
      <c r="S3" s="116" t="s">
        <v>1814</v>
      </c>
      <c r="T3" s="23" t="s">
        <v>1815</v>
      </c>
    </row>
    <row r="4" spans="1:20" s="52" customFormat="1" ht="270" hidden="1" x14ac:dyDescent="0.25">
      <c r="A4" s="17">
        <v>2017</v>
      </c>
      <c r="B4" s="18" t="s">
        <v>115</v>
      </c>
      <c r="C4" s="17">
        <v>6</v>
      </c>
      <c r="D4" s="19" t="s">
        <v>1807</v>
      </c>
      <c r="E4" s="19" t="s">
        <v>1808</v>
      </c>
      <c r="F4" s="20" t="s">
        <v>1816</v>
      </c>
      <c r="G4" s="19" t="s">
        <v>1817</v>
      </c>
      <c r="H4" s="19" t="s">
        <v>1818</v>
      </c>
      <c r="I4" s="18" t="s">
        <v>1811</v>
      </c>
      <c r="J4" s="18" t="s">
        <v>1819</v>
      </c>
      <c r="K4" s="18">
        <v>2</v>
      </c>
      <c r="L4" s="21">
        <v>43770</v>
      </c>
      <c r="M4" s="21">
        <v>44012</v>
      </c>
      <c r="N4" s="17">
        <v>2</v>
      </c>
      <c r="O4" s="22">
        <f>+N4/K4</f>
        <v>1</v>
      </c>
      <c r="P4" s="114"/>
      <c r="Q4" s="114"/>
      <c r="R4" s="19" t="s">
        <v>1820</v>
      </c>
      <c r="S4" s="150"/>
      <c r="T4" s="23" t="s">
        <v>1815</v>
      </c>
    </row>
    <row r="5" spans="1:20" s="52" customFormat="1" ht="281.25" hidden="1" x14ac:dyDescent="0.25">
      <c r="A5" s="17">
        <v>2017</v>
      </c>
      <c r="B5" s="18" t="s">
        <v>115</v>
      </c>
      <c r="C5" s="17">
        <v>6</v>
      </c>
      <c r="D5" s="19" t="s">
        <v>1807</v>
      </c>
      <c r="E5" s="19" t="s">
        <v>1808</v>
      </c>
      <c r="F5" s="20" t="s">
        <v>1821</v>
      </c>
      <c r="G5" s="19" t="s">
        <v>1822</v>
      </c>
      <c r="H5" s="19" t="s">
        <v>1823</v>
      </c>
      <c r="I5" s="18" t="s">
        <v>1811</v>
      </c>
      <c r="J5" s="18" t="s">
        <v>1824</v>
      </c>
      <c r="K5" s="25">
        <v>1</v>
      </c>
      <c r="L5" s="21">
        <v>43861</v>
      </c>
      <c r="M5" s="21">
        <v>44196</v>
      </c>
      <c r="N5" s="17">
        <v>1</v>
      </c>
      <c r="O5" s="22">
        <f>+N5/K5</f>
        <v>1</v>
      </c>
      <c r="P5" s="114"/>
      <c r="Q5" s="114"/>
      <c r="R5" s="19" t="s">
        <v>1825</v>
      </c>
      <c r="S5" s="117"/>
      <c r="T5" s="23" t="s">
        <v>1815</v>
      </c>
    </row>
    <row r="6" spans="1:20" s="52" customFormat="1" ht="281.25" x14ac:dyDescent="0.25">
      <c r="A6" s="17">
        <v>2018</v>
      </c>
      <c r="B6" s="18" t="s">
        <v>180</v>
      </c>
      <c r="C6" s="27">
        <v>7</v>
      </c>
      <c r="D6" s="28" t="s">
        <v>1826</v>
      </c>
      <c r="E6" s="28" t="s">
        <v>1827</v>
      </c>
      <c r="F6" s="20" t="s">
        <v>382</v>
      </c>
      <c r="G6" s="28" t="s">
        <v>1828</v>
      </c>
      <c r="H6" s="28" t="s">
        <v>1829</v>
      </c>
      <c r="I6" s="18" t="s">
        <v>1334</v>
      </c>
      <c r="J6" s="26" t="s">
        <v>1830</v>
      </c>
      <c r="K6" s="27">
        <v>1</v>
      </c>
      <c r="L6" s="21">
        <v>44197</v>
      </c>
      <c r="M6" s="21">
        <v>44255</v>
      </c>
      <c r="N6" s="17">
        <v>1</v>
      </c>
      <c r="O6" s="22">
        <f t="shared" ref="O6:O16" si="0">+N6/K6</f>
        <v>1</v>
      </c>
      <c r="P6" s="25">
        <f>+O6</f>
        <v>1</v>
      </c>
      <c r="Q6" s="25" t="s">
        <v>1078</v>
      </c>
      <c r="R6" s="19" t="s">
        <v>1831</v>
      </c>
      <c r="S6" s="19" t="s">
        <v>1832</v>
      </c>
      <c r="T6" s="23" t="s">
        <v>1815</v>
      </c>
    </row>
    <row r="7" spans="1:20" ht="409.5" x14ac:dyDescent="0.25">
      <c r="A7" s="17">
        <v>2018</v>
      </c>
      <c r="B7" s="18" t="s">
        <v>180</v>
      </c>
      <c r="C7" s="27">
        <v>14</v>
      </c>
      <c r="D7" s="28" t="s">
        <v>1833</v>
      </c>
      <c r="E7" s="28" t="s">
        <v>1834</v>
      </c>
      <c r="F7" s="20" t="s">
        <v>46</v>
      </c>
      <c r="G7" s="28" t="s">
        <v>1835</v>
      </c>
      <c r="H7" s="28" t="s">
        <v>1836</v>
      </c>
      <c r="I7" s="18" t="s">
        <v>1837</v>
      </c>
      <c r="J7" s="26" t="s">
        <v>1838</v>
      </c>
      <c r="K7" s="27">
        <v>2</v>
      </c>
      <c r="L7" s="21">
        <v>43678</v>
      </c>
      <c r="M7" s="21">
        <v>43830</v>
      </c>
      <c r="N7" s="17">
        <v>2</v>
      </c>
      <c r="O7" s="22">
        <f t="shared" si="0"/>
        <v>1</v>
      </c>
      <c r="P7" s="114">
        <f>AVERAGE(O7:O9)</f>
        <v>1</v>
      </c>
      <c r="Q7" s="114" t="s">
        <v>1078</v>
      </c>
      <c r="R7" s="19" t="s">
        <v>1839</v>
      </c>
      <c r="S7" s="19" t="s">
        <v>1840</v>
      </c>
      <c r="T7" s="19" t="s">
        <v>1815</v>
      </c>
    </row>
    <row r="8" spans="1:20" ht="393.75" x14ac:dyDescent="0.25">
      <c r="A8" s="17">
        <v>2018</v>
      </c>
      <c r="B8" s="18" t="s">
        <v>180</v>
      </c>
      <c r="C8" s="27">
        <v>14</v>
      </c>
      <c r="D8" s="28" t="s">
        <v>1833</v>
      </c>
      <c r="E8" s="28" t="s">
        <v>1834</v>
      </c>
      <c r="F8" s="20" t="s">
        <v>57</v>
      </c>
      <c r="G8" s="28" t="s">
        <v>1835</v>
      </c>
      <c r="H8" s="28" t="s">
        <v>1841</v>
      </c>
      <c r="I8" s="18" t="s">
        <v>1837</v>
      </c>
      <c r="J8" s="26" t="s">
        <v>299</v>
      </c>
      <c r="K8" s="27">
        <v>2</v>
      </c>
      <c r="L8" s="21">
        <v>43647</v>
      </c>
      <c r="M8" s="21">
        <v>43830</v>
      </c>
      <c r="N8" s="17">
        <v>2</v>
      </c>
      <c r="O8" s="22">
        <f t="shared" si="0"/>
        <v>1</v>
      </c>
      <c r="P8" s="114"/>
      <c r="Q8" s="114"/>
      <c r="R8" s="19" t="s">
        <v>1842</v>
      </c>
      <c r="S8" s="19" t="s">
        <v>1840</v>
      </c>
      <c r="T8" s="19" t="s">
        <v>1815</v>
      </c>
    </row>
    <row r="9" spans="1:20" ht="409.5" x14ac:dyDescent="0.25">
      <c r="A9" s="17">
        <v>2018</v>
      </c>
      <c r="B9" s="18" t="s">
        <v>180</v>
      </c>
      <c r="C9" s="27">
        <v>14</v>
      </c>
      <c r="D9" s="28" t="s">
        <v>1833</v>
      </c>
      <c r="E9" s="28" t="s">
        <v>1834</v>
      </c>
      <c r="F9" s="20" t="s">
        <v>63</v>
      </c>
      <c r="G9" s="28" t="s">
        <v>1835</v>
      </c>
      <c r="H9" s="28" t="s">
        <v>1843</v>
      </c>
      <c r="I9" s="18" t="s">
        <v>1837</v>
      </c>
      <c r="J9" s="26" t="s">
        <v>1512</v>
      </c>
      <c r="K9" s="27">
        <v>1</v>
      </c>
      <c r="L9" s="21">
        <v>43678</v>
      </c>
      <c r="M9" s="21">
        <v>43830</v>
      </c>
      <c r="N9" s="17">
        <v>1</v>
      </c>
      <c r="O9" s="22">
        <f t="shared" si="0"/>
        <v>1</v>
      </c>
      <c r="P9" s="114"/>
      <c r="Q9" s="114"/>
      <c r="R9" s="19" t="s">
        <v>1844</v>
      </c>
      <c r="S9" s="19" t="s">
        <v>1840</v>
      </c>
      <c r="T9" s="19" t="s">
        <v>1815</v>
      </c>
    </row>
    <row r="10" spans="1:20" ht="409.5" x14ac:dyDescent="0.25">
      <c r="A10" s="17">
        <v>2018</v>
      </c>
      <c r="B10" s="18" t="s">
        <v>180</v>
      </c>
      <c r="C10" s="27">
        <v>28</v>
      </c>
      <c r="D10" s="28" t="s">
        <v>1845</v>
      </c>
      <c r="E10" s="28" t="s">
        <v>1846</v>
      </c>
      <c r="F10" s="20" t="s">
        <v>551</v>
      </c>
      <c r="G10" s="28" t="s">
        <v>1847</v>
      </c>
      <c r="H10" s="28" t="s">
        <v>1848</v>
      </c>
      <c r="I10" s="18" t="s">
        <v>1849</v>
      </c>
      <c r="J10" s="26" t="s">
        <v>572</v>
      </c>
      <c r="K10" s="27">
        <v>1</v>
      </c>
      <c r="L10" s="21" t="s">
        <v>1850</v>
      </c>
      <c r="M10" s="21">
        <v>44227</v>
      </c>
      <c r="N10" s="17">
        <v>1</v>
      </c>
      <c r="O10" s="22">
        <f t="shared" si="0"/>
        <v>1</v>
      </c>
      <c r="P10" s="114">
        <f>AVERAGE(O10:O15)</f>
        <v>1</v>
      </c>
      <c r="Q10" s="127" t="s">
        <v>1078</v>
      </c>
      <c r="R10" s="19" t="s">
        <v>1851</v>
      </c>
      <c r="S10" s="19" t="s">
        <v>1852</v>
      </c>
      <c r="T10" s="19" t="s">
        <v>1815</v>
      </c>
    </row>
    <row r="11" spans="1:20" ht="157.5" x14ac:dyDescent="0.25">
      <c r="A11" s="17">
        <v>2018</v>
      </c>
      <c r="B11" s="18" t="s">
        <v>180</v>
      </c>
      <c r="C11" s="27">
        <v>28</v>
      </c>
      <c r="D11" s="28" t="s">
        <v>1853</v>
      </c>
      <c r="E11" s="28" t="s">
        <v>1846</v>
      </c>
      <c r="F11" s="20" t="s">
        <v>557</v>
      </c>
      <c r="G11" s="28" t="s">
        <v>1854</v>
      </c>
      <c r="H11" s="28" t="s">
        <v>1855</v>
      </c>
      <c r="I11" s="18" t="s">
        <v>1334</v>
      </c>
      <c r="J11" s="26" t="s">
        <v>554</v>
      </c>
      <c r="K11" s="27">
        <v>1</v>
      </c>
      <c r="L11" s="21">
        <v>43678</v>
      </c>
      <c r="M11" s="21">
        <v>44012</v>
      </c>
      <c r="N11" s="17">
        <v>1</v>
      </c>
      <c r="O11" s="22">
        <f t="shared" si="0"/>
        <v>1</v>
      </c>
      <c r="P11" s="127"/>
      <c r="Q11" s="127"/>
      <c r="R11" s="19" t="s">
        <v>1856</v>
      </c>
      <c r="S11" s="19" t="s">
        <v>1857</v>
      </c>
      <c r="T11" s="19" t="s">
        <v>1815</v>
      </c>
    </row>
    <row r="12" spans="1:20" s="52" customFormat="1" ht="258.75" x14ac:dyDescent="0.25">
      <c r="A12" s="17">
        <v>2018</v>
      </c>
      <c r="B12" s="18" t="s">
        <v>180</v>
      </c>
      <c r="C12" s="27">
        <v>28</v>
      </c>
      <c r="D12" s="28" t="s">
        <v>1853</v>
      </c>
      <c r="E12" s="28" t="s">
        <v>1846</v>
      </c>
      <c r="F12" s="20" t="s">
        <v>560</v>
      </c>
      <c r="G12" s="28" t="s">
        <v>1858</v>
      </c>
      <c r="H12" s="28" t="s">
        <v>1859</v>
      </c>
      <c r="I12" s="18" t="s">
        <v>1334</v>
      </c>
      <c r="J12" s="26" t="s">
        <v>1475</v>
      </c>
      <c r="K12" s="27">
        <v>1</v>
      </c>
      <c r="L12" s="21">
        <v>43678</v>
      </c>
      <c r="M12" s="21">
        <v>44012</v>
      </c>
      <c r="N12" s="17">
        <v>1</v>
      </c>
      <c r="O12" s="22">
        <f t="shared" si="0"/>
        <v>1</v>
      </c>
      <c r="P12" s="127"/>
      <c r="Q12" s="127"/>
      <c r="R12" s="19" t="s">
        <v>1860</v>
      </c>
      <c r="S12" s="19" t="s">
        <v>1861</v>
      </c>
      <c r="T12" s="19" t="s">
        <v>1815</v>
      </c>
    </row>
    <row r="13" spans="1:20" s="52" customFormat="1" ht="382.5" x14ac:dyDescent="0.25">
      <c r="A13" s="17">
        <v>2018</v>
      </c>
      <c r="B13" s="18" t="s">
        <v>180</v>
      </c>
      <c r="C13" s="27">
        <v>28</v>
      </c>
      <c r="D13" s="28" t="s">
        <v>1853</v>
      </c>
      <c r="E13" s="28" t="s">
        <v>1846</v>
      </c>
      <c r="F13" s="20" t="s">
        <v>565</v>
      </c>
      <c r="G13" s="28" t="s">
        <v>1862</v>
      </c>
      <c r="H13" s="28" t="s">
        <v>1863</v>
      </c>
      <c r="I13" s="18" t="s">
        <v>1334</v>
      </c>
      <c r="J13" s="26" t="s">
        <v>1864</v>
      </c>
      <c r="K13" s="27">
        <v>1</v>
      </c>
      <c r="L13" s="21">
        <v>43678</v>
      </c>
      <c r="M13" s="21">
        <v>44012</v>
      </c>
      <c r="N13" s="17">
        <v>1</v>
      </c>
      <c r="O13" s="22">
        <f t="shared" si="0"/>
        <v>1</v>
      </c>
      <c r="P13" s="127"/>
      <c r="Q13" s="127"/>
      <c r="R13" s="19" t="s">
        <v>1865</v>
      </c>
      <c r="S13" s="19" t="s">
        <v>1866</v>
      </c>
      <c r="T13" s="19" t="s">
        <v>1815</v>
      </c>
    </row>
    <row r="14" spans="1:20" ht="202.5" x14ac:dyDescent="0.25">
      <c r="A14" s="17">
        <v>2018</v>
      </c>
      <c r="B14" s="18" t="s">
        <v>180</v>
      </c>
      <c r="C14" s="27">
        <v>28</v>
      </c>
      <c r="D14" s="28" t="s">
        <v>1853</v>
      </c>
      <c r="E14" s="28" t="s">
        <v>1846</v>
      </c>
      <c r="F14" s="20" t="s">
        <v>569</v>
      </c>
      <c r="G14" s="28" t="s">
        <v>1867</v>
      </c>
      <c r="H14" s="28" t="s">
        <v>1868</v>
      </c>
      <c r="I14" s="18" t="s">
        <v>1334</v>
      </c>
      <c r="J14" s="26" t="s">
        <v>1869</v>
      </c>
      <c r="K14" s="27">
        <v>1</v>
      </c>
      <c r="L14" s="21">
        <v>43678</v>
      </c>
      <c r="M14" s="21">
        <v>44012</v>
      </c>
      <c r="N14" s="17">
        <v>1</v>
      </c>
      <c r="O14" s="22">
        <f t="shared" si="0"/>
        <v>1</v>
      </c>
      <c r="P14" s="127"/>
      <c r="Q14" s="127"/>
      <c r="R14" s="19" t="s">
        <v>1870</v>
      </c>
      <c r="S14" s="19" t="s">
        <v>1871</v>
      </c>
      <c r="T14" s="19" t="s">
        <v>1815</v>
      </c>
    </row>
    <row r="15" spans="1:20" ht="325.5" customHeight="1" x14ac:dyDescent="0.25">
      <c r="A15" s="17">
        <v>2018</v>
      </c>
      <c r="B15" s="18" t="s">
        <v>180</v>
      </c>
      <c r="C15" s="27">
        <v>28</v>
      </c>
      <c r="D15" s="28" t="s">
        <v>1845</v>
      </c>
      <c r="E15" s="28" t="s">
        <v>1846</v>
      </c>
      <c r="F15" s="20" t="s">
        <v>575</v>
      </c>
      <c r="G15" s="28" t="s">
        <v>1872</v>
      </c>
      <c r="H15" s="28" t="s">
        <v>1873</v>
      </c>
      <c r="I15" s="18" t="s">
        <v>1334</v>
      </c>
      <c r="J15" s="26" t="s">
        <v>1874</v>
      </c>
      <c r="K15" s="27">
        <v>2</v>
      </c>
      <c r="L15" s="21">
        <v>43678</v>
      </c>
      <c r="M15" s="21">
        <v>44012</v>
      </c>
      <c r="N15" s="17">
        <v>2</v>
      </c>
      <c r="O15" s="22">
        <f t="shared" si="0"/>
        <v>1</v>
      </c>
      <c r="P15" s="127"/>
      <c r="Q15" s="127"/>
      <c r="R15" s="19" t="s">
        <v>1875</v>
      </c>
      <c r="S15" s="19" t="s">
        <v>1876</v>
      </c>
      <c r="T15" s="19" t="s">
        <v>1815</v>
      </c>
    </row>
    <row r="16" spans="1:20" ht="202.5" hidden="1" x14ac:dyDescent="0.25">
      <c r="A16" s="18">
        <v>2019</v>
      </c>
      <c r="B16" s="18" t="s">
        <v>441</v>
      </c>
      <c r="C16" s="27">
        <v>20</v>
      </c>
      <c r="D16" s="28" t="s">
        <v>1877</v>
      </c>
      <c r="E16" s="28" t="s">
        <v>1878</v>
      </c>
      <c r="F16" s="20" t="s">
        <v>382</v>
      </c>
      <c r="G16" s="19" t="s">
        <v>1879</v>
      </c>
      <c r="H16" s="19" t="s">
        <v>1880</v>
      </c>
      <c r="I16" s="18" t="s">
        <v>1372</v>
      </c>
      <c r="J16" s="18" t="s">
        <v>1881</v>
      </c>
      <c r="K16" s="18">
        <v>1</v>
      </c>
      <c r="L16" s="21">
        <v>44044</v>
      </c>
      <c r="M16" s="21">
        <v>44196</v>
      </c>
      <c r="N16" s="17">
        <v>1</v>
      </c>
      <c r="O16" s="22">
        <f t="shared" si="0"/>
        <v>1</v>
      </c>
      <c r="P16" s="25">
        <f>+O16</f>
        <v>1</v>
      </c>
      <c r="Q16" s="25" t="s">
        <v>1078</v>
      </c>
      <c r="R16" s="19" t="s">
        <v>1882</v>
      </c>
      <c r="S16" s="19" t="s">
        <v>1883</v>
      </c>
      <c r="T16" s="19" t="s">
        <v>1815</v>
      </c>
    </row>
  </sheetData>
  <autoFilter ref="A2:T16">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formula1>1</formula1>
      <formula2>1000</formula2>
    </dataValidation>
    <dataValidation type="date" showInputMessage="1" showErrorMessage="1" prompt="Ingrese dato de fecha DD/MM/AAAA_x000a_" sqref="L6:M6">
      <formula1>36161</formula1>
      <formula2>44561</formula2>
    </dataValidation>
    <dataValidation type="textLength" allowBlank="1" showInputMessage="1" showErrorMessage="1" prompt="Cualquier contenido, máximo 390 caracteres_x000a_" sqref="G6:H6 J6">
      <formula1>1</formula1>
      <formula2>300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Resumen Hallazgos</vt:lpstr>
      <vt:lpstr>PM CGR - (ADR)</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Wilson Giovanny Patiño Suarez</cp:lastModifiedBy>
  <cp:revision/>
  <cp:lastPrinted>2024-01-25T17:39:46Z</cp:lastPrinted>
  <dcterms:created xsi:type="dcterms:W3CDTF">2019-12-30T15:54:56Z</dcterms:created>
  <dcterms:modified xsi:type="dcterms:W3CDTF">2024-07-18T20:41:36Z</dcterms:modified>
  <cp:category/>
  <cp:contentStatus/>
</cp:coreProperties>
</file>