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mc:AlternateContent xmlns:mc="http://schemas.openxmlformats.org/markup-compatibility/2006">
    <mc:Choice Requires="x15">
      <x15ac:absPath xmlns:x15ac="http://schemas.microsoft.com/office/spreadsheetml/2010/11/ac" url="C:\Users\vanessa.villamizar\Downloads\"/>
    </mc:Choice>
  </mc:AlternateContent>
  <bookViews>
    <workbookView xWindow="-120" yWindow="-120" windowWidth="20730" windowHeight="11040" tabRatio="625" firstSheet="4" activeTab="4"/>
  </bookViews>
  <sheets>
    <sheet name="Listas desplegables" sheetId="12" state="hidden" r:id="rId1"/>
    <sheet name="Hoja2" sheetId="10" state="hidden" r:id="rId2"/>
    <sheet name="Instructivo" sheetId="14" state="hidden" r:id="rId3"/>
    <sheet name="Indicadores 2024" sheetId="13" state="hidden" r:id="rId4"/>
    <sheet name="Indicadores 2024 PEI y PAI " sheetId="28" r:id="rId5"/>
    <sheet name="Notas" sheetId="29" state="hidden" r:id="rId6"/>
    <sheet name="Indicadores 2024 PEI y PAI" sheetId="22" state="hidden" r:id="rId7"/>
    <sheet name="Indicadores 2024 PEI y PAI (2)" sheetId="24" state="hidden" r:id="rId8"/>
    <sheet name="Indicadores 2024 PEI y PAI (3)" sheetId="25" state="hidden" r:id="rId9"/>
    <sheet name="Sheet1" sheetId="17" state="hidden" r:id="rId10"/>
    <sheet name="Sheet3" sheetId="19" state="hidden" r:id="rId11"/>
    <sheet name="Sheet3 (2)" sheetId="20" state="hidden" r:id="rId12"/>
    <sheet name="Sheet3 (3)" sheetId="21" state="hidden" r:id="rId13"/>
  </sheets>
  <externalReferences>
    <externalReference r:id="rId14"/>
    <externalReference r:id="rId15"/>
    <externalReference r:id="rId16"/>
  </externalReferences>
  <definedNames>
    <definedName name="_xlnm._FilterDatabase" localSheetId="3" hidden="1">'Indicadores 2024'!$A$7:$GD$113</definedName>
    <definedName name="_xlnm._FilterDatabase" localSheetId="6" hidden="1">'Indicadores 2024 PEI y PAI'!$A$9:$HB$157</definedName>
    <definedName name="_xlnm._FilterDatabase" localSheetId="4" hidden="1">'Indicadores 2024 PEI y PAI '!$C$8:$CG$121</definedName>
    <definedName name="_xlnm._FilterDatabase" localSheetId="7" hidden="1">'Indicadores 2024 PEI y PAI (2)'!$A$9:$CP$9</definedName>
    <definedName name="_xlnm._FilterDatabase" localSheetId="8" hidden="1">'Indicadores 2024 PEI y PAI (3)'!$A$9:$CP$9</definedName>
    <definedName name="Acción_ESt" localSheetId="3">#REF!</definedName>
    <definedName name="Acción_ESt" localSheetId="6">#REF!</definedName>
    <definedName name="Acción_ESt" localSheetId="4">#REF!</definedName>
    <definedName name="Acción_ESt" localSheetId="7">#REF!</definedName>
    <definedName name="Acción_ESt" localSheetId="8">#REF!</definedName>
    <definedName name="Acción_ESt">#REF!</definedName>
    <definedName name="Accion_estra" localSheetId="3">#REF!</definedName>
    <definedName name="Accion_estra" localSheetId="6">#REF!</definedName>
    <definedName name="Accion_estra" localSheetId="4">#REF!</definedName>
    <definedName name="Accion_estra" localSheetId="7">#REF!</definedName>
    <definedName name="Accion_estra" localSheetId="8">#REF!</definedName>
    <definedName name="Accion_estra">#REF!</definedName>
    <definedName name="Clasificador1" localSheetId="3">#REF!</definedName>
    <definedName name="Clasificador1" localSheetId="6">#REF!</definedName>
    <definedName name="Clasificador1" localSheetId="4">#REF!</definedName>
    <definedName name="Clasificador1" localSheetId="7">#REF!</definedName>
    <definedName name="Clasificador1" localSheetId="8">#REF!</definedName>
    <definedName name="Clasificador1">#REF!</definedName>
    <definedName name="Clasificador2" localSheetId="3">#REF!</definedName>
    <definedName name="Clasificador2" localSheetId="6">#REF!</definedName>
    <definedName name="Clasificador2" localSheetId="4">#REF!</definedName>
    <definedName name="Clasificador2" localSheetId="7">#REF!</definedName>
    <definedName name="Clasificador2" localSheetId="8">#REF!</definedName>
    <definedName name="Clasificador2">#REF!</definedName>
    <definedName name="dep_catalogo" localSheetId="3">#REF!</definedName>
    <definedName name="dep_catalogo" localSheetId="6">#REF!</definedName>
    <definedName name="dep_catalogo" localSheetId="4">#REF!</definedName>
    <definedName name="dep_catalogo" localSheetId="7">#REF!</definedName>
    <definedName name="dep_catalogo" localSheetId="8">#REF!</definedName>
    <definedName name="dep_catalogo">#REF!</definedName>
    <definedName name="Dependencias" localSheetId="3">#REF!</definedName>
    <definedName name="Dependencias" localSheetId="6">#REF!</definedName>
    <definedName name="Dependencias" localSheetId="4">#REF!</definedName>
    <definedName name="Dependencias" localSheetId="7">#REF!</definedName>
    <definedName name="Dependencias" localSheetId="8">#REF!</definedName>
    <definedName name="Dependencias">#REF!</definedName>
    <definedName name="E10M" localSheetId="3">#REF!</definedName>
    <definedName name="E10M" localSheetId="6">#REF!</definedName>
    <definedName name="E10M" localSheetId="4">#REF!</definedName>
    <definedName name="E10M" localSheetId="7">#REF!</definedName>
    <definedName name="E10M" localSheetId="8">#REF!</definedName>
    <definedName name="E10M">#REF!</definedName>
    <definedName name="E11M" localSheetId="3">#REF!</definedName>
    <definedName name="E11M" localSheetId="6">#REF!</definedName>
    <definedName name="E11M" localSheetId="4">#REF!</definedName>
    <definedName name="E11M" localSheetId="7">#REF!</definedName>
    <definedName name="E11M" localSheetId="8">#REF!</definedName>
    <definedName name="E11M">#REF!</definedName>
    <definedName name="E12M" localSheetId="3">#REF!</definedName>
    <definedName name="E12M" localSheetId="6">#REF!</definedName>
    <definedName name="E12M" localSheetId="4">#REF!</definedName>
    <definedName name="E12M" localSheetId="7">#REF!</definedName>
    <definedName name="E12M" localSheetId="8">#REF!</definedName>
    <definedName name="E12M">#REF!</definedName>
    <definedName name="E13M" localSheetId="3">#REF!</definedName>
    <definedName name="E13M" localSheetId="6">#REF!</definedName>
    <definedName name="E13M" localSheetId="4">#REF!</definedName>
    <definedName name="E13M" localSheetId="7">#REF!</definedName>
    <definedName name="E13M" localSheetId="8">#REF!</definedName>
    <definedName name="E13M">#REF!</definedName>
    <definedName name="E14M" localSheetId="3">#REF!</definedName>
    <definedName name="E14M" localSheetId="6">#REF!</definedName>
    <definedName name="E14M" localSheetId="4">#REF!</definedName>
    <definedName name="E14M" localSheetId="7">#REF!</definedName>
    <definedName name="E14M" localSheetId="8">#REF!</definedName>
    <definedName name="E14M">#REF!</definedName>
    <definedName name="E15M" localSheetId="3">#REF!</definedName>
    <definedName name="E15M" localSheetId="6">#REF!</definedName>
    <definedName name="E15M" localSheetId="4">#REF!</definedName>
    <definedName name="E15M" localSheetId="7">#REF!</definedName>
    <definedName name="E15M" localSheetId="8">#REF!</definedName>
    <definedName name="E15M">#REF!</definedName>
    <definedName name="E1M" localSheetId="3">#REF!</definedName>
    <definedName name="E1M" localSheetId="6">#REF!</definedName>
    <definedName name="E1M" localSheetId="4">#REF!</definedName>
    <definedName name="E1M" localSheetId="7">#REF!</definedName>
    <definedName name="E1M" localSheetId="8">#REF!</definedName>
    <definedName name="E1M">#REF!</definedName>
    <definedName name="E2M" localSheetId="3">#REF!</definedName>
    <definedName name="E2M" localSheetId="6">#REF!</definedName>
    <definedName name="E2M" localSheetId="4">#REF!</definedName>
    <definedName name="E2M" localSheetId="7">#REF!</definedName>
    <definedName name="E2M" localSheetId="8">#REF!</definedName>
    <definedName name="E2M">#REF!</definedName>
    <definedName name="E3M" localSheetId="3">#REF!</definedName>
    <definedName name="E3M" localSheetId="6">#REF!</definedName>
    <definedName name="E3M" localSheetId="4">#REF!</definedName>
    <definedName name="E3M" localSheetId="7">#REF!</definedName>
    <definedName name="E3M" localSheetId="8">#REF!</definedName>
    <definedName name="E3M">#REF!</definedName>
    <definedName name="E4M" localSheetId="3">#REF!</definedName>
    <definedName name="E4M" localSheetId="6">#REF!</definedName>
    <definedName name="E4M" localSheetId="4">#REF!</definedName>
    <definedName name="E4M" localSheetId="7">#REF!</definedName>
    <definedName name="E4M" localSheetId="8">#REF!</definedName>
    <definedName name="E4M">#REF!</definedName>
    <definedName name="E5M" localSheetId="3">#REF!</definedName>
    <definedName name="E5M" localSheetId="6">#REF!</definedName>
    <definedName name="E5M" localSheetId="4">#REF!</definedName>
    <definedName name="E5M" localSheetId="7">#REF!</definedName>
    <definedName name="E5M" localSheetId="8">#REF!</definedName>
    <definedName name="E5M">#REF!</definedName>
    <definedName name="E6M" localSheetId="3">#REF!</definedName>
    <definedName name="E6M" localSheetId="6">#REF!</definedName>
    <definedName name="E6M" localSheetId="4">#REF!</definedName>
    <definedName name="E6M" localSheetId="7">#REF!</definedName>
    <definedName name="E6M" localSheetId="8">#REF!</definedName>
    <definedName name="E6M">#REF!</definedName>
    <definedName name="E7M" localSheetId="3">#REF!</definedName>
    <definedName name="E7M" localSheetId="6">#REF!</definedName>
    <definedName name="E7M" localSheetId="4">#REF!</definedName>
    <definedName name="E7M" localSheetId="7">#REF!</definedName>
    <definedName name="E7M" localSheetId="8">#REF!</definedName>
    <definedName name="E7M">#REF!</definedName>
    <definedName name="E8M" localSheetId="3">#REF!</definedName>
    <definedName name="E8M" localSheetId="6">#REF!</definedName>
    <definedName name="E8M" localSheetId="4">#REF!</definedName>
    <definedName name="E8M" localSheetId="7">#REF!</definedName>
    <definedName name="E8M" localSheetId="8">#REF!</definedName>
    <definedName name="E8M">#REF!</definedName>
    <definedName name="E9M" localSheetId="3">#REF!</definedName>
    <definedName name="E9M" localSheetId="6">#REF!</definedName>
    <definedName name="E9M" localSheetId="4">#REF!</definedName>
    <definedName name="E9M" localSheetId="7">#REF!</definedName>
    <definedName name="E9M" localSheetId="8">#REF!</definedName>
    <definedName name="E9M">#REF!</definedName>
    <definedName name="ENTRE" localSheetId="3">#REF!</definedName>
    <definedName name="ENTRE" localSheetId="6">#REF!</definedName>
    <definedName name="ENTRE" localSheetId="4">#REF!</definedName>
    <definedName name="ENTRE" localSheetId="7">#REF!</definedName>
    <definedName name="ENTRE" localSheetId="8">#REF!</definedName>
    <definedName name="ENTRE">#REF!</definedName>
    <definedName name="Indicadores">Sheet1!$L$15:$L$19</definedName>
    <definedName name="Linea_ac" localSheetId="3">#REF!</definedName>
    <definedName name="Linea_ac" localSheetId="6">#REF!</definedName>
    <definedName name="Linea_ac" localSheetId="4">#REF!</definedName>
    <definedName name="Linea_ac" localSheetId="7">#REF!</definedName>
    <definedName name="Linea_ac" localSheetId="8">#REF!</definedName>
    <definedName name="Linea_ac">#REF!</definedName>
    <definedName name="MIXTO" localSheetId="3">#REF!</definedName>
    <definedName name="MIXTO" localSheetId="6">#REF!</definedName>
    <definedName name="MIXTO" localSheetId="4">#REF!</definedName>
    <definedName name="MIXTO" localSheetId="7">#REF!</definedName>
    <definedName name="MIXTO" localSheetId="8">#REF!</definedName>
    <definedName name="MIXTO">#REF!</definedName>
    <definedName name="MIXTOD" localSheetId="3">#REF!</definedName>
    <definedName name="MIXTOD" localSheetId="6">#REF!</definedName>
    <definedName name="MIXTOD" localSheetId="4">#REF!</definedName>
    <definedName name="MIXTOD" localSheetId="7">#REF!</definedName>
    <definedName name="MIXTOD" localSheetId="8">#REF!</definedName>
    <definedName name="MIXTOD">#REF!</definedName>
    <definedName name="OBJ_1" localSheetId="3">#REF!</definedName>
    <definedName name="OBJ_1" localSheetId="6">#REF!</definedName>
    <definedName name="OBJ_1" localSheetId="4">#REF!</definedName>
    <definedName name="OBJ_1" localSheetId="7">#REF!</definedName>
    <definedName name="OBJ_1" localSheetId="8">#REF!</definedName>
    <definedName name="OBJ_1">#REF!</definedName>
    <definedName name="OBJ_2" localSheetId="3">#REF!</definedName>
    <definedName name="OBJ_2" localSheetId="6">#REF!</definedName>
    <definedName name="OBJ_2" localSheetId="4">#REF!</definedName>
    <definedName name="OBJ_2" localSheetId="7">#REF!</definedName>
    <definedName name="OBJ_2" localSheetId="8">#REF!</definedName>
    <definedName name="OBJ_2">#REF!</definedName>
    <definedName name="OBJ_3" localSheetId="3">#REF!</definedName>
    <definedName name="OBJ_3" localSheetId="6">#REF!</definedName>
    <definedName name="OBJ_3" localSheetId="4">#REF!</definedName>
    <definedName name="OBJ_3" localSheetId="7">#REF!</definedName>
    <definedName name="OBJ_3" localSheetId="8">#REF!</definedName>
    <definedName name="OBJ_3">#REF!</definedName>
    <definedName name="OBJ_4" localSheetId="3">#REF!</definedName>
    <definedName name="OBJ_4" localSheetId="6">#REF!</definedName>
    <definedName name="OBJ_4" localSheetId="4">#REF!</definedName>
    <definedName name="OBJ_4" localSheetId="7">#REF!</definedName>
    <definedName name="OBJ_4" localSheetId="8">#REF!</definedName>
    <definedName name="OBJ_4">#REF!</definedName>
    <definedName name="Objetivos">Sheet1!$G$5:$G$10</definedName>
    <definedName name="P10E" localSheetId="3">#REF!</definedName>
    <definedName name="P10E" localSheetId="6">#REF!</definedName>
    <definedName name="P10E" localSheetId="4">#REF!</definedName>
    <definedName name="P10E" localSheetId="7">#REF!</definedName>
    <definedName name="P10E" localSheetId="8">#REF!</definedName>
    <definedName name="P10E">#REF!</definedName>
    <definedName name="P11E" localSheetId="3">#REF!</definedName>
    <definedName name="P11E" localSheetId="6">#REF!</definedName>
    <definedName name="P11E" localSheetId="4">#REF!</definedName>
    <definedName name="P11E" localSheetId="7">#REF!</definedName>
    <definedName name="P11E" localSheetId="8">#REF!</definedName>
    <definedName name="P11E">#REF!</definedName>
    <definedName name="P12E" localSheetId="3">#REF!</definedName>
    <definedName name="P12E" localSheetId="6">#REF!</definedName>
    <definedName name="P12E" localSheetId="4">#REF!</definedName>
    <definedName name="P12E" localSheetId="7">#REF!</definedName>
    <definedName name="P12E" localSheetId="8">#REF!</definedName>
    <definedName name="P12E">#REF!</definedName>
    <definedName name="P13E" localSheetId="3">#REF!</definedName>
    <definedName name="P13E" localSheetId="6">#REF!</definedName>
    <definedName name="P13E" localSheetId="4">#REF!</definedName>
    <definedName name="P13E" localSheetId="7">#REF!</definedName>
    <definedName name="P13E" localSheetId="8">#REF!</definedName>
    <definedName name="P13E">#REF!</definedName>
    <definedName name="P14E" localSheetId="3">#REF!</definedName>
    <definedName name="P14E" localSheetId="6">#REF!</definedName>
    <definedName name="P14E" localSheetId="4">#REF!</definedName>
    <definedName name="P14E" localSheetId="7">#REF!</definedName>
    <definedName name="P14E" localSheetId="8">#REF!</definedName>
    <definedName name="P14E">#REF!</definedName>
    <definedName name="P15E" localSheetId="3">#REF!</definedName>
    <definedName name="P15E" localSheetId="6">#REF!</definedName>
    <definedName name="P15E" localSheetId="4">#REF!</definedName>
    <definedName name="P15E" localSheetId="7">#REF!</definedName>
    <definedName name="P15E" localSheetId="8">#REF!</definedName>
    <definedName name="P15E">#REF!</definedName>
    <definedName name="P16E" localSheetId="3">#REF!</definedName>
    <definedName name="P16E" localSheetId="6">#REF!</definedName>
    <definedName name="P16E" localSheetId="4">#REF!</definedName>
    <definedName name="P16E" localSheetId="7">#REF!</definedName>
    <definedName name="P16E" localSheetId="8">#REF!</definedName>
    <definedName name="P16E">#REF!</definedName>
    <definedName name="P17E" localSheetId="3">#REF!</definedName>
    <definedName name="P17E" localSheetId="6">#REF!</definedName>
    <definedName name="P17E" localSheetId="4">#REF!</definedName>
    <definedName name="P17E" localSheetId="7">#REF!</definedName>
    <definedName name="P17E" localSheetId="8">#REF!</definedName>
    <definedName name="P17E">#REF!</definedName>
    <definedName name="P18E" localSheetId="3">#REF!</definedName>
    <definedName name="P18E" localSheetId="6">#REF!</definedName>
    <definedName name="P18E" localSheetId="4">#REF!</definedName>
    <definedName name="P18E" localSheetId="7">#REF!</definedName>
    <definedName name="P18E" localSheetId="8">#REF!</definedName>
    <definedName name="P18E">#REF!</definedName>
    <definedName name="P19E" localSheetId="3">#REF!</definedName>
    <definedName name="P19E" localSheetId="6">#REF!</definedName>
    <definedName name="P19E" localSheetId="4">#REF!</definedName>
    <definedName name="P19E" localSheetId="7">#REF!</definedName>
    <definedName name="P19E" localSheetId="8">#REF!</definedName>
    <definedName name="P19E">#REF!</definedName>
    <definedName name="P1E" localSheetId="3">#REF!</definedName>
    <definedName name="P1E" localSheetId="6">#REF!</definedName>
    <definedName name="P1E" localSheetId="4">#REF!</definedName>
    <definedName name="P1E" localSheetId="7">#REF!</definedName>
    <definedName name="P1E" localSheetId="8">#REF!</definedName>
    <definedName name="P1E">#REF!</definedName>
    <definedName name="P20E" localSheetId="3">#REF!</definedName>
    <definedName name="P20E" localSheetId="6">#REF!</definedName>
    <definedName name="P20E" localSheetId="4">#REF!</definedName>
    <definedName name="P20E" localSheetId="7">#REF!</definedName>
    <definedName name="P20E" localSheetId="8">#REF!</definedName>
    <definedName name="P20E">#REF!</definedName>
    <definedName name="P21E" localSheetId="3">#REF!</definedName>
    <definedName name="P21E" localSheetId="6">#REF!</definedName>
    <definedName name="P21E" localSheetId="4">#REF!</definedName>
    <definedName name="P21E" localSheetId="7">#REF!</definedName>
    <definedName name="P21E" localSheetId="8">#REF!</definedName>
    <definedName name="P21E">#REF!</definedName>
    <definedName name="P22E" localSheetId="3">#REF!</definedName>
    <definedName name="P22E" localSheetId="6">#REF!</definedName>
    <definedName name="P22E" localSheetId="4">#REF!</definedName>
    <definedName name="P22E" localSheetId="7">#REF!</definedName>
    <definedName name="P22E" localSheetId="8">#REF!</definedName>
    <definedName name="P22E">#REF!</definedName>
    <definedName name="P23E" localSheetId="3">#REF!</definedName>
    <definedName name="P23E" localSheetId="6">#REF!</definedName>
    <definedName name="P23E" localSheetId="4">#REF!</definedName>
    <definedName name="P23E" localSheetId="7">#REF!</definedName>
    <definedName name="P23E" localSheetId="8">#REF!</definedName>
    <definedName name="P23E">#REF!</definedName>
    <definedName name="P24E" localSheetId="3">#REF!</definedName>
    <definedName name="P24E" localSheetId="6">#REF!</definedName>
    <definedName name="P24E" localSheetId="4">#REF!</definedName>
    <definedName name="P24E" localSheetId="7">#REF!</definedName>
    <definedName name="P24E" localSheetId="8">#REF!</definedName>
    <definedName name="P24E">#REF!</definedName>
    <definedName name="P25E" localSheetId="3">#REF!</definedName>
    <definedName name="P25E" localSheetId="6">#REF!</definedName>
    <definedName name="P25E" localSheetId="4">#REF!</definedName>
    <definedName name="P25E" localSheetId="7">#REF!</definedName>
    <definedName name="P25E" localSheetId="8">#REF!</definedName>
    <definedName name="P25E">#REF!</definedName>
    <definedName name="P2E" localSheetId="3">#REF!</definedName>
    <definedName name="P2E" localSheetId="6">#REF!</definedName>
    <definedName name="P2E" localSheetId="4">#REF!</definedName>
    <definedName name="P2E" localSheetId="7">#REF!</definedName>
    <definedName name="P2E" localSheetId="8">#REF!</definedName>
    <definedName name="P2E">#REF!</definedName>
    <definedName name="P3E" localSheetId="3">#REF!</definedName>
    <definedName name="P3E" localSheetId="6">#REF!</definedName>
    <definedName name="P3E" localSheetId="4">#REF!</definedName>
    <definedName name="P3E" localSheetId="7">#REF!</definedName>
    <definedName name="P3E" localSheetId="8">#REF!</definedName>
    <definedName name="P3E">#REF!</definedName>
    <definedName name="P4E" localSheetId="3">#REF!</definedName>
    <definedName name="P4E" localSheetId="6">#REF!</definedName>
    <definedName name="P4E" localSheetId="4">#REF!</definedName>
    <definedName name="P4E" localSheetId="7">#REF!</definedName>
    <definedName name="P4E" localSheetId="8">#REF!</definedName>
    <definedName name="P4E">#REF!</definedName>
    <definedName name="P5E" localSheetId="3">#REF!</definedName>
    <definedName name="P5E" localSheetId="6">#REF!</definedName>
    <definedName name="P5E" localSheetId="4">#REF!</definedName>
    <definedName name="P5E" localSheetId="7">#REF!</definedName>
    <definedName name="P5E" localSheetId="8">#REF!</definedName>
    <definedName name="P5E">#REF!</definedName>
    <definedName name="P6E" localSheetId="3">#REF!</definedName>
    <definedName name="P6E" localSheetId="6">#REF!</definedName>
    <definedName name="P6E" localSheetId="4">#REF!</definedName>
    <definedName name="P6E" localSheetId="7">#REF!</definedName>
    <definedName name="P6E" localSheetId="8">#REF!</definedName>
    <definedName name="P6E">#REF!</definedName>
    <definedName name="P7E" localSheetId="3">#REF!</definedName>
    <definedName name="P7E" localSheetId="6">#REF!</definedName>
    <definedName name="P7E" localSheetId="4">#REF!</definedName>
    <definedName name="P7E" localSheetId="7">#REF!</definedName>
    <definedName name="P7E" localSheetId="8">#REF!</definedName>
    <definedName name="P7E">#REF!</definedName>
    <definedName name="P8E" localSheetId="3">#REF!</definedName>
    <definedName name="P8E" localSheetId="6">#REF!</definedName>
    <definedName name="P8E" localSheetId="4">#REF!</definedName>
    <definedName name="P8E" localSheetId="7">#REF!</definedName>
    <definedName name="P8E" localSheetId="8">#REF!</definedName>
    <definedName name="P8E">#REF!</definedName>
    <definedName name="P9E" localSheetId="3">#REF!</definedName>
    <definedName name="P9E" localSheetId="6">#REF!</definedName>
    <definedName name="P9E" localSheetId="4">#REF!</definedName>
    <definedName name="P9E" localSheetId="7">#REF!</definedName>
    <definedName name="P9E" localSheetId="8">#REF!</definedName>
    <definedName name="P9E">#REF!</definedName>
    <definedName name="PA_1" localSheetId="3">#REF!</definedName>
    <definedName name="PA_1" localSheetId="6">#REF!</definedName>
    <definedName name="PA_1" localSheetId="4">#REF!</definedName>
    <definedName name="PA_1" localSheetId="7">#REF!</definedName>
    <definedName name="PA_1" localSheetId="8">#REF!</definedName>
    <definedName name="PA_1">#REF!</definedName>
    <definedName name="PR_AD" localSheetId="3">#REF!</definedName>
    <definedName name="PR_AD" localSheetId="6">#REF!</definedName>
    <definedName name="PR_AD" localSheetId="4">#REF!</definedName>
    <definedName name="PR_AD" localSheetId="7">#REF!</definedName>
    <definedName name="PR_AD" localSheetId="8">#REF!</definedName>
    <definedName name="PR_AD">#REF!</definedName>
    <definedName name="PR_AD_1" localSheetId="3">#REF!</definedName>
    <definedName name="PR_AD_1" localSheetId="6">#REF!</definedName>
    <definedName name="PR_AD_1" localSheetId="4">#REF!</definedName>
    <definedName name="PR_AD_1" localSheetId="7">#REF!</definedName>
    <definedName name="PR_AD_1" localSheetId="8">#REF!</definedName>
    <definedName name="PR_AD_1">#REF!</definedName>
    <definedName name="PR_AD_2" localSheetId="3">#REF!</definedName>
    <definedName name="PR_AD_2" localSheetId="6">#REF!</definedName>
    <definedName name="PR_AD_2" localSheetId="4">#REF!</definedName>
    <definedName name="PR_AD_2" localSheetId="7">#REF!</definedName>
    <definedName name="PR_AD_2" localSheetId="8">#REF!</definedName>
    <definedName name="PR_AD_2">#REF!</definedName>
    <definedName name="PR_AD_3" localSheetId="3">#REF!</definedName>
    <definedName name="PR_AD_3" localSheetId="6">#REF!</definedName>
    <definedName name="PR_AD_3" localSheetId="4">#REF!</definedName>
    <definedName name="PR_AD_3" localSheetId="7">#REF!</definedName>
    <definedName name="PR_AD_3" localSheetId="8">#REF!</definedName>
    <definedName name="PR_AD_3">#REF!</definedName>
    <definedName name="PR_apoyo" localSheetId="3">#REF!</definedName>
    <definedName name="PR_apoyo" localSheetId="6">#REF!</definedName>
    <definedName name="PR_apoyo" localSheetId="4">#REF!</definedName>
    <definedName name="PR_apoyo" localSheetId="7">#REF!</definedName>
    <definedName name="PR_apoyo" localSheetId="8">#REF!</definedName>
    <definedName name="PR_apoyo">#REF!</definedName>
    <definedName name="PR_AT" localSheetId="3">#REF!</definedName>
    <definedName name="PR_AT" localSheetId="6">#REF!</definedName>
    <definedName name="PR_AT" localSheetId="4">#REF!</definedName>
    <definedName name="PR_AT" localSheetId="7">#REF!</definedName>
    <definedName name="PR_AT" localSheetId="8">#REF!</definedName>
    <definedName name="PR_AT">#REF!</definedName>
    <definedName name="PR_AT_1" localSheetId="3">#REF!</definedName>
    <definedName name="PR_AT_1" localSheetId="6">#REF!</definedName>
    <definedName name="PR_AT_1" localSheetId="4">#REF!</definedName>
    <definedName name="PR_AT_1" localSheetId="7">#REF!</definedName>
    <definedName name="PR_AT_1" localSheetId="8">#REF!</definedName>
    <definedName name="PR_AT_1">#REF!</definedName>
    <definedName name="PR_AT_2" localSheetId="3">#REF!</definedName>
    <definedName name="PR_AT_2" localSheetId="6">#REF!</definedName>
    <definedName name="PR_AT_2" localSheetId="4">#REF!</definedName>
    <definedName name="PR_AT_2" localSheetId="7">#REF!</definedName>
    <definedName name="PR_AT_2" localSheetId="8">#REF!</definedName>
    <definedName name="PR_AT_2">#REF!</definedName>
    <definedName name="PR_AT_3" localSheetId="3">#REF!</definedName>
    <definedName name="PR_AT_3" localSheetId="6">#REF!</definedName>
    <definedName name="PR_AT_3" localSheetId="4">#REF!</definedName>
    <definedName name="PR_AT_3" localSheetId="7">#REF!</definedName>
    <definedName name="PR_AT_3" localSheetId="8">#REF!</definedName>
    <definedName name="PR_AT_3">#REF!</definedName>
    <definedName name="PR_CA" localSheetId="3">#REF!</definedName>
    <definedName name="PR_CA" localSheetId="6">#REF!</definedName>
    <definedName name="PR_CA" localSheetId="4">#REF!</definedName>
    <definedName name="PR_CA" localSheetId="7">#REF!</definedName>
    <definedName name="PR_CA" localSheetId="8">#REF!</definedName>
    <definedName name="PR_CA">#REF!</definedName>
    <definedName name="PR_CA_1" localSheetId="3">#REF!</definedName>
    <definedName name="PR_CA_1" localSheetId="6">#REF!</definedName>
    <definedName name="PR_CA_1" localSheetId="4">#REF!</definedName>
    <definedName name="PR_CA_1" localSheetId="7">#REF!</definedName>
    <definedName name="PR_CA_1" localSheetId="8">#REF!</definedName>
    <definedName name="PR_CA_1">#REF!</definedName>
    <definedName name="PR_CA_2" localSheetId="3">#REF!</definedName>
    <definedName name="PR_CA_2" localSheetId="6">#REF!</definedName>
    <definedName name="PR_CA_2" localSheetId="4">#REF!</definedName>
    <definedName name="PR_CA_2" localSheetId="7">#REF!</definedName>
    <definedName name="PR_CA_2" localSheetId="8">#REF!</definedName>
    <definedName name="PR_CA_2">#REF!</definedName>
    <definedName name="PR_CT" localSheetId="3">#REF!</definedName>
    <definedName name="PR_CT" localSheetId="6">#REF!</definedName>
    <definedName name="PR_CT" localSheetId="4">#REF!</definedName>
    <definedName name="PR_CT" localSheetId="7">#REF!</definedName>
    <definedName name="PR_CT" localSheetId="8">#REF!</definedName>
    <definedName name="PR_CT">#REF!</definedName>
    <definedName name="PR_CT_1" localSheetId="3">#REF!</definedName>
    <definedName name="PR_CT_1" localSheetId="6">#REF!</definedName>
    <definedName name="PR_CT_1" localSheetId="4">#REF!</definedName>
    <definedName name="PR_CT_1" localSheetId="7">#REF!</definedName>
    <definedName name="PR_CT_1" localSheetId="8">#REF!</definedName>
    <definedName name="PR_CT_1">#REF!</definedName>
    <definedName name="PR_CT_2" localSheetId="3">#REF!</definedName>
    <definedName name="PR_CT_2" localSheetId="6">#REF!</definedName>
    <definedName name="PR_CT_2" localSheetId="4">#REF!</definedName>
    <definedName name="PR_CT_2" localSheetId="7">#REF!</definedName>
    <definedName name="PR_CT_2" localSheetId="8">#REF!</definedName>
    <definedName name="PR_CT_2">#REF!</definedName>
    <definedName name="PR_CT_3" localSheetId="3">#REF!</definedName>
    <definedName name="PR_CT_3" localSheetId="6">#REF!</definedName>
    <definedName name="PR_CT_3" localSheetId="4">#REF!</definedName>
    <definedName name="PR_CT_3" localSheetId="7">#REF!</definedName>
    <definedName name="PR_CT_3" localSheetId="8">#REF!</definedName>
    <definedName name="PR_CT_3">#REF!</definedName>
    <definedName name="PR_ED" localSheetId="3">#REF!</definedName>
    <definedName name="PR_ED" localSheetId="6">#REF!</definedName>
    <definedName name="PR_ED" localSheetId="4">#REF!</definedName>
    <definedName name="PR_ED" localSheetId="7">#REF!</definedName>
    <definedName name="PR_ED" localSheetId="8">#REF!</definedName>
    <definedName name="PR_ED">#REF!</definedName>
    <definedName name="PR_ED_1" localSheetId="3">#REF!</definedName>
    <definedName name="PR_ED_1" localSheetId="6">#REF!</definedName>
    <definedName name="PR_ED_1" localSheetId="4">#REF!</definedName>
    <definedName name="PR_ED_1" localSheetId="7">#REF!</definedName>
    <definedName name="PR_ED_1" localSheetId="8">#REF!</definedName>
    <definedName name="PR_ED_1">#REF!</definedName>
    <definedName name="PR_ED_2" localSheetId="3">#REF!</definedName>
    <definedName name="PR_ED_2" localSheetId="6">#REF!</definedName>
    <definedName name="PR_ED_2" localSheetId="4">#REF!</definedName>
    <definedName name="PR_ED_2" localSheetId="7">#REF!</definedName>
    <definedName name="PR_ED_2" localSheetId="8">#REF!</definedName>
    <definedName name="PR_ED_2">#REF!</definedName>
    <definedName name="PR_ED_3" localSheetId="3">#REF!</definedName>
    <definedName name="PR_ED_3" localSheetId="6">#REF!</definedName>
    <definedName name="PR_ED_3" localSheetId="4">#REF!</definedName>
    <definedName name="PR_ED_3" localSheetId="7">#REF!</definedName>
    <definedName name="PR_ED_3" localSheetId="8">#REF!</definedName>
    <definedName name="PR_ED_3">#REF!</definedName>
    <definedName name="PR_ED_4" localSheetId="3">#REF!</definedName>
    <definedName name="PR_ED_4" localSheetId="6">#REF!</definedName>
    <definedName name="PR_ED_4" localSheetId="4">#REF!</definedName>
    <definedName name="PR_ED_4" localSheetId="7">#REF!</definedName>
    <definedName name="PR_ED_4" localSheetId="8">#REF!</definedName>
    <definedName name="PR_ED_4">#REF!</definedName>
    <definedName name="PR_ED_5" localSheetId="3">#REF!</definedName>
    <definedName name="PR_ED_5" localSheetId="6">#REF!</definedName>
    <definedName name="PR_ED_5" localSheetId="4">#REF!</definedName>
    <definedName name="PR_ED_5" localSheetId="7">#REF!</definedName>
    <definedName name="PR_ED_5" localSheetId="8">#REF!</definedName>
    <definedName name="PR_ED_5">#REF!</definedName>
    <definedName name="PR_FN" localSheetId="3">#REF!</definedName>
    <definedName name="PR_FN" localSheetId="6">#REF!</definedName>
    <definedName name="PR_FN" localSheetId="4">#REF!</definedName>
    <definedName name="PR_FN" localSheetId="7">#REF!</definedName>
    <definedName name="PR_FN" localSheetId="8">#REF!</definedName>
    <definedName name="PR_FN">#REF!</definedName>
    <definedName name="PR_FN_1" localSheetId="3">#REF!</definedName>
    <definedName name="PR_FN_1" localSheetId="6">#REF!</definedName>
    <definedName name="PR_FN_1" localSheetId="4">#REF!</definedName>
    <definedName name="PR_FN_1" localSheetId="7">#REF!</definedName>
    <definedName name="PR_FN_1" localSheetId="8">#REF!</definedName>
    <definedName name="PR_FN_1">#REF!</definedName>
    <definedName name="PR_FN_2" localSheetId="3">#REF!</definedName>
    <definedName name="PR_FN_2" localSheetId="6">#REF!</definedName>
    <definedName name="PR_FN_2" localSheetId="4">#REF!</definedName>
    <definedName name="PR_FN_2" localSheetId="7">#REF!</definedName>
    <definedName name="PR_FN_2" localSheetId="8">#REF!</definedName>
    <definedName name="PR_FN_2">#REF!</definedName>
    <definedName name="PR_FN_3" localSheetId="3">#REF!</definedName>
    <definedName name="PR_FN_3" localSheetId="6">#REF!</definedName>
    <definedName name="PR_FN_3" localSheetId="4">#REF!</definedName>
    <definedName name="PR_FN_3" localSheetId="7">#REF!</definedName>
    <definedName name="PR_FN_3" localSheetId="8">#REF!</definedName>
    <definedName name="PR_FN_3">#REF!</definedName>
    <definedName name="PR_FN_4" localSheetId="3">#REF!</definedName>
    <definedName name="PR_FN_4" localSheetId="6">#REF!</definedName>
    <definedName name="PR_FN_4" localSheetId="4">#REF!</definedName>
    <definedName name="PR_FN_4" localSheetId="7">#REF!</definedName>
    <definedName name="PR_FN_4" localSheetId="8">#REF!</definedName>
    <definedName name="PR_FN_4">#REF!</definedName>
    <definedName name="PR_GC" localSheetId="3">#REF!</definedName>
    <definedName name="PR_GC" localSheetId="6">#REF!</definedName>
    <definedName name="PR_GC" localSheetId="4">#REF!</definedName>
    <definedName name="PR_GC" localSheetId="7">#REF!</definedName>
    <definedName name="PR_GC" localSheetId="8">#REF!</definedName>
    <definedName name="PR_GC">#REF!</definedName>
    <definedName name="PR_GC_1" localSheetId="3">#REF!</definedName>
    <definedName name="PR_GC_1" localSheetId="6">#REF!</definedName>
    <definedName name="PR_GC_1" localSheetId="4">#REF!</definedName>
    <definedName name="PR_GC_1" localSheetId="7">#REF!</definedName>
    <definedName name="PR_GC_1" localSheetId="8">#REF!</definedName>
    <definedName name="PR_GC_1">#REF!</definedName>
    <definedName name="PR_GC_2" localSheetId="3">#REF!</definedName>
    <definedName name="PR_GC_2" localSheetId="6">#REF!</definedName>
    <definedName name="PR_GC_2" localSheetId="4">#REF!</definedName>
    <definedName name="PR_GC_2" localSheetId="7">#REF!</definedName>
    <definedName name="PR_GC_2" localSheetId="8">#REF!</definedName>
    <definedName name="PR_GC_2">#REF!</definedName>
    <definedName name="PR_GC_3" localSheetId="3">#REF!</definedName>
    <definedName name="PR_GC_3" localSheetId="6">#REF!</definedName>
    <definedName name="PR_GC_3" localSheetId="4">#REF!</definedName>
    <definedName name="PR_GC_3" localSheetId="7">#REF!</definedName>
    <definedName name="PR_GC_3" localSheetId="8">#REF!</definedName>
    <definedName name="PR_GC_3">#REF!</definedName>
    <definedName name="PR_GI" localSheetId="3">#REF!</definedName>
    <definedName name="PR_GI" localSheetId="6">#REF!</definedName>
    <definedName name="PR_GI" localSheetId="4">#REF!</definedName>
    <definedName name="PR_GI" localSheetId="7">#REF!</definedName>
    <definedName name="PR_GI" localSheetId="8">#REF!</definedName>
    <definedName name="PR_GI">#REF!</definedName>
    <definedName name="PR_GI_1" localSheetId="3">#REF!</definedName>
    <definedName name="PR_GI_1" localSheetId="6">#REF!</definedName>
    <definedName name="PR_GI_1" localSheetId="4">#REF!</definedName>
    <definedName name="PR_GI_1" localSheetId="7">#REF!</definedName>
    <definedName name="PR_GI_1" localSheetId="8">#REF!</definedName>
    <definedName name="PR_GI_1">#REF!</definedName>
    <definedName name="PR_GI_2" localSheetId="3">#REF!</definedName>
    <definedName name="PR_GI_2" localSheetId="6">#REF!</definedName>
    <definedName name="PR_GI_2" localSheetId="4">#REF!</definedName>
    <definedName name="PR_GI_2" localSheetId="7">#REF!</definedName>
    <definedName name="PR_GI_2" localSheetId="8">#REF!</definedName>
    <definedName name="PR_GI_2">#REF!</definedName>
    <definedName name="PR_GI_3" localSheetId="3">#REF!</definedName>
    <definedName name="PR_GI_3" localSheetId="6">#REF!</definedName>
    <definedName name="PR_GI_3" localSheetId="4">#REF!</definedName>
    <definedName name="PR_GI_3" localSheetId="7">#REF!</definedName>
    <definedName name="PR_GI_3" localSheetId="8">#REF!</definedName>
    <definedName name="PR_GI_3">#REF!</definedName>
    <definedName name="PR_GI_4" localSheetId="3">#REF!</definedName>
    <definedName name="PR_GI_4" localSheetId="6">#REF!</definedName>
    <definedName name="PR_GI_4" localSheetId="4">#REF!</definedName>
    <definedName name="PR_GI_4" localSheetId="7">#REF!</definedName>
    <definedName name="PR_GI_4" localSheetId="8">#REF!</definedName>
    <definedName name="PR_GI_4">#REF!</definedName>
    <definedName name="PR_JU" localSheetId="3">#REF!</definedName>
    <definedName name="PR_JU" localSheetId="6">#REF!</definedName>
    <definedName name="PR_JU" localSheetId="4">#REF!</definedName>
    <definedName name="PR_JU" localSheetId="7">#REF!</definedName>
    <definedName name="PR_JU" localSheetId="8">#REF!</definedName>
    <definedName name="PR_JU">#REF!</definedName>
    <definedName name="PR_JU_1" localSheetId="3">#REF!</definedName>
    <definedName name="PR_JU_1" localSheetId="6">#REF!</definedName>
    <definedName name="PR_JU_1" localSheetId="4">#REF!</definedName>
    <definedName name="PR_JU_1" localSheetId="7">#REF!</definedName>
    <definedName name="PR_JU_1" localSheetId="8">#REF!</definedName>
    <definedName name="PR_JU_1">#REF!</definedName>
    <definedName name="PR_JU_2" localSheetId="3">#REF!</definedName>
    <definedName name="PR_JU_2" localSheetId="6">#REF!</definedName>
    <definedName name="PR_JU_2" localSheetId="4">#REF!</definedName>
    <definedName name="PR_JU_2" localSheetId="7">#REF!</definedName>
    <definedName name="PR_JU_2" localSheetId="8">#REF!</definedName>
    <definedName name="PR_JU_2">#REF!</definedName>
    <definedName name="PR_Misional" localSheetId="3">#REF!</definedName>
    <definedName name="PR_Misional" localSheetId="6">#REF!</definedName>
    <definedName name="PR_Misional" localSheetId="4">#REF!</definedName>
    <definedName name="PR_Misional" localSheetId="7">#REF!</definedName>
    <definedName name="PR_Misional" localSheetId="8">#REF!</definedName>
    <definedName name="PR_Misional">#REF!</definedName>
    <definedName name="PR_PG" localSheetId="3">#REF!</definedName>
    <definedName name="PR_PG" localSheetId="6">#REF!</definedName>
    <definedName name="PR_PG" localSheetId="4">#REF!</definedName>
    <definedName name="PR_PG" localSheetId="7">#REF!</definedName>
    <definedName name="PR_PG" localSheetId="8">#REF!</definedName>
    <definedName name="PR_PG">#REF!</definedName>
    <definedName name="PR_PG_0" localSheetId="3">#REF!</definedName>
    <definedName name="PR_PG_0" localSheetId="6">#REF!</definedName>
    <definedName name="PR_PG_0" localSheetId="4">#REF!</definedName>
    <definedName name="PR_PG_0" localSheetId="7">#REF!</definedName>
    <definedName name="PR_PG_0" localSheetId="8">#REF!</definedName>
    <definedName name="PR_PG_0">#REF!</definedName>
    <definedName name="PR_PG_1" localSheetId="3">#REF!</definedName>
    <definedName name="PR_PG_1" localSheetId="6">#REF!</definedName>
    <definedName name="PR_PG_1" localSheetId="4">#REF!</definedName>
    <definedName name="PR_PG_1" localSheetId="7">#REF!</definedName>
    <definedName name="PR_PG_1" localSheetId="8">#REF!</definedName>
    <definedName name="PR_PG_1">#REF!</definedName>
    <definedName name="PR_PG_2" localSheetId="3">#REF!</definedName>
    <definedName name="PR_PG_2" localSheetId="6">#REF!</definedName>
    <definedName name="PR_PG_2" localSheetId="4">#REF!</definedName>
    <definedName name="PR_PG_2" localSheetId="7">#REF!</definedName>
    <definedName name="PR_PG_2" localSheetId="8">#REF!</definedName>
    <definedName name="PR_PG_2">#REF!</definedName>
    <definedName name="PR_PG_4" localSheetId="3">#REF!</definedName>
    <definedName name="PR_PG_4" localSheetId="6">#REF!</definedName>
    <definedName name="PR_PG_4" localSheetId="4">#REF!</definedName>
    <definedName name="PR_PG_4" localSheetId="7">#REF!</definedName>
    <definedName name="PR_PG_4" localSheetId="8">#REF!</definedName>
    <definedName name="PR_PG_4">#REF!</definedName>
    <definedName name="PR_PG_5" localSheetId="3">#REF!</definedName>
    <definedName name="PR_PG_5" localSheetId="6">#REF!</definedName>
    <definedName name="PR_PG_5" localSheetId="4">#REF!</definedName>
    <definedName name="PR_PG_5" localSheetId="7">#REF!</definedName>
    <definedName name="PR_PG_5" localSheetId="8">#REF!</definedName>
    <definedName name="PR_PG_5">#REF!</definedName>
    <definedName name="PR_SG" localSheetId="3">#REF!</definedName>
    <definedName name="PR_SG" localSheetId="6">#REF!</definedName>
    <definedName name="PR_SG" localSheetId="4">#REF!</definedName>
    <definedName name="PR_SG" localSheetId="7">#REF!</definedName>
    <definedName name="PR_SG" localSheetId="8">#REF!</definedName>
    <definedName name="PR_SG">#REF!</definedName>
    <definedName name="PR_SP" localSheetId="3">#REF!</definedName>
    <definedName name="PR_SP" localSheetId="6">#REF!</definedName>
    <definedName name="PR_SP" localSheetId="4">#REF!</definedName>
    <definedName name="PR_SP" localSheetId="7">#REF!</definedName>
    <definedName name="PR_SP" localSheetId="8">#REF!</definedName>
    <definedName name="PR_SP">#REF!</definedName>
    <definedName name="PR_SP_1" localSheetId="3">#REF!</definedName>
    <definedName name="PR_SP_1" localSheetId="6">#REF!</definedName>
    <definedName name="PR_SP_1" localSheetId="4">#REF!</definedName>
    <definedName name="PR_SP_1" localSheetId="7">#REF!</definedName>
    <definedName name="PR_SP_1" localSheetId="8">#REF!</definedName>
    <definedName name="PR_SP_1">#REF!</definedName>
    <definedName name="PR_SP_2" localSheetId="3">#REF!</definedName>
    <definedName name="PR_SP_2" localSheetId="6">#REF!</definedName>
    <definedName name="PR_SP_2" localSheetId="4">#REF!</definedName>
    <definedName name="PR_SP_2" localSheetId="7">#REF!</definedName>
    <definedName name="PR_SP_2" localSheetId="8">#REF!</definedName>
    <definedName name="PR_SP_2">#REF!</definedName>
    <definedName name="PR_TH" localSheetId="3">#REF!</definedName>
    <definedName name="PR_TH" localSheetId="6">#REF!</definedName>
    <definedName name="PR_TH" localSheetId="4">#REF!</definedName>
    <definedName name="PR_TH" localSheetId="7">#REF!</definedName>
    <definedName name="PR_TH" localSheetId="8">#REF!</definedName>
    <definedName name="PR_TH">#REF!</definedName>
    <definedName name="PR_TH_1" localSheetId="3">#REF!</definedName>
    <definedName name="PR_TH_1" localSheetId="6">#REF!</definedName>
    <definedName name="PR_TH_1" localSheetId="4">#REF!</definedName>
    <definedName name="PR_TH_1" localSheetId="7">#REF!</definedName>
    <definedName name="PR_TH_1" localSheetId="8">#REF!</definedName>
    <definedName name="PR_TH_1">#REF!</definedName>
    <definedName name="PR_TH_2" localSheetId="3">#REF!</definedName>
    <definedName name="PR_TH_2" localSheetId="6">#REF!</definedName>
    <definedName name="PR_TH_2" localSheetId="4">#REF!</definedName>
    <definedName name="PR_TH_2" localSheetId="7">#REF!</definedName>
    <definedName name="PR_TH_2" localSheetId="8">#REF!</definedName>
    <definedName name="PR_TH_2">#REF!</definedName>
    <definedName name="PR_TH_3" localSheetId="3">#REF!</definedName>
    <definedName name="PR_TH_3" localSheetId="6">#REF!</definedName>
    <definedName name="PR_TH_3" localSheetId="4">#REF!</definedName>
    <definedName name="PR_TH_3" localSheetId="7">#REF!</definedName>
    <definedName name="PR_TH_3" localSheetId="8">#REF!</definedName>
    <definedName name="PR_TH_3">#REF!</definedName>
    <definedName name="PR_TH_4" localSheetId="3">#REF!</definedName>
    <definedName name="PR_TH_4" localSheetId="6">#REF!</definedName>
    <definedName name="PR_TH_4" localSheetId="4">#REF!</definedName>
    <definedName name="PR_TH_4" localSheetId="7">#REF!</definedName>
    <definedName name="PR_TH_4" localSheetId="8">#REF!</definedName>
    <definedName name="PR_TH_4">#REF!</definedName>
    <definedName name="PR_TH_5" localSheetId="3">#REF!</definedName>
    <definedName name="PR_TH_5" localSheetId="6">#REF!</definedName>
    <definedName name="PR_TH_5" localSheetId="4">#REF!</definedName>
    <definedName name="PR_TH_5" localSheetId="7">#REF!</definedName>
    <definedName name="PR_TH_5" localSheetId="8">#REF!</definedName>
    <definedName name="PR_TH_5">#REF!</definedName>
    <definedName name="PR_TH_6" localSheetId="3">#REF!</definedName>
    <definedName name="PR_TH_6" localSheetId="6">#REF!</definedName>
    <definedName name="PR_TH_6" localSheetId="4">#REF!</definedName>
    <definedName name="PR_TH_6" localSheetId="7">#REF!</definedName>
    <definedName name="PR_TH_6" localSheetId="8">#REF!</definedName>
    <definedName name="PR_TH_6">#REF!</definedName>
    <definedName name="PR_TH_7" localSheetId="3">#REF!</definedName>
    <definedName name="PR_TH_7" localSheetId="6">#REF!</definedName>
    <definedName name="PR_TH_7" localSheetId="4">#REF!</definedName>
    <definedName name="PR_TH_7" localSheetId="7">#REF!</definedName>
    <definedName name="PR_TH_7" localSheetId="8">#REF!</definedName>
    <definedName name="PR_TH_7">#REF!</definedName>
    <definedName name="PR_TI" localSheetId="3">#REF!</definedName>
    <definedName name="PR_TI" localSheetId="6">#REF!</definedName>
    <definedName name="PR_TI" localSheetId="4">#REF!</definedName>
    <definedName name="PR_TI" localSheetId="7">#REF!</definedName>
    <definedName name="PR_TI" localSheetId="8">#REF!</definedName>
    <definedName name="PR_TI">#REF!</definedName>
    <definedName name="PR_TI_1" localSheetId="3">#REF!</definedName>
    <definedName name="PR_TI_1" localSheetId="6">#REF!</definedName>
    <definedName name="PR_TI_1" localSheetId="4">#REF!</definedName>
    <definedName name="PR_TI_1" localSheetId="7">#REF!</definedName>
    <definedName name="PR_TI_1" localSheetId="8">#REF!</definedName>
    <definedName name="PR_TI_1">#REF!</definedName>
    <definedName name="PR_TI_2" localSheetId="3">#REF!</definedName>
    <definedName name="PR_TI_2" localSheetId="6">#REF!</definedName>
    <definedName name="PR_TI_2" localSheetId="4">#REF!</definedName>
    <definedName name="PR_TI_2" localSheetId="7">#REF!</definedName>
    <definedName name="PR_TI_2" localSheetId="8">#REF!</definedName>
    <definedName name="PR_TI_2">#REF!</definedName>
    <definedName name="PR_TI_3" localSheetId="3">#REF!</definedName>
    <definedName name="PR_TI_3" localSheetId="6">#REF!</definedName>
    <definedName name="PR_TI_3" localSheetId="4">#REF!</definedName>
    <definedName name="PR_TI_3" localSheetId="7">#REF!</definedName>
    <definedName name="PR_TI_3" localSheetId="8">#REF!</definedName>
    <definedName name="PR_TI_3">#REF!</definedName>
    <definedName name="Procedimiento" localSheetId="3">#REF!</definedName>
    <definedName name="Procedimiento" localSheetId="6">#REF!</definedName>
    <definedName name="Procedimiento" localSheetId="4">#REF!</definedName>
    <definedName name="Procedimiento" localSheetId="7">#REF!</definedName>
    <definedName name="Procedimiento" localSheetId="8">#REF!</definedName>
    <definedName name="Procedimiento">#REF!</definedName>
    <definedName name="Procesos" localSheetId="3">#REF!</definedName>
    <definedName name="Procesos" localSheetId="6">#REF!</definedName>
    <definedName name="Procesos" localSheetId="4">#REF!</definedName>
    <definedName name="Procesos" localSheetId="7">#REF!</definedName>
    <definedName name="Procesos" localSheetId="8">#REF!</definedName>
    <definedName name="Procesos">#REF!</definedName>
    <definedName name="PRODUCTOS" localSheetId="3">#REF!</definedName>
    <definedName name="PRODUCTOS" localSheetId="6">#REF!</definedName>
    <definedName name="PRODUCTOS" localSheetId="4">#REF!</definedName>
    <definedName name="PRODUCTOS" localSheetId="7">#REF!</definedName>
    <definedName name="PRODUCTOS" localSheetId="8">#REF!</definedName>
    <definedName name="PRODUCTOS">#REF!</definedName>
    <definedName name="Proyetco">Sheet1!$P$14:$P$17</definedName>
    <definedName name="PT_AT_02" localSheetId="3">#REF!</definedName>
    <definedName name="PT_AT_02" localSheetId="6">#REF!</definedName>
    <definedName name="PT_AT_02" localSheetId="4">#REF!</definedName>
    <definedName name="PT_AT_02" localSheetId="7">#REF!</definedName>
    <definedName name="PT_AT_02" localSheetId="8">#REF!</definedName>
    <definedName name="PT_AT_02">#REF!</definedName>
    <definedName name="PT_AT_03" localSheetId="3">#REF!</definedName>
    <definedName name="PT_AT_03" localSheetId="6">#REF!</definedName>
    <definedName name="PT_AT_03" localSheetId="4">#REF!</definedName>
    <definedName name="PT_AT_03" localSheetId="7">#REF!</definedName>
    <definedName name="PT_AT_03" localSheetId="8">#REF!</definedName>
    <definedName name="PT_AT_03">#REF!</definedName>
    <definedName name="PT_AT_04" localSheetId="3">#REF!</definedName>
    <definedName name="PT_AT_04" localSheetId="6">#REF!</definedName>
    <definedName name="PT_AT_04" localSheetId="4">#REF!</definedName>
    <definedName name="PT_AT_04" localSheetId="7">#REF!</definedName>
    <definedName name="PT_AT_04" localSheetId="8">#REF!</definedName>
    <definedName name="PT_AT_04">#REF!</definedName>
    <definedName name="PT_AT_05" localSheetId="3">#REF!</definedName>
    <definedName name="PT_AT_05" localSheetId="6">#REF!</definedName>
    <definedName name="PT_AT_05" localSheetId="4">#REF!</definedName>
    <definedName name="PT_AT_05" localSheetId="7">#REF!</definedName>
    <definedName name="PT_AT_05" localSheetId="8">#REF!</definedName>
    <definedName name="PT_AT_05">#REF!</definedName>
    <definedName name="PT_CA_01" localSheetId="3">#REF!</definedName>
    <definedName name="PT_CA_01" localSheetId="6">#REF!</definedName>
    <definedName name="PT_CA_01" localSheetId="4">#REF!</definedName>
    <definedName name="PT_CA_01" localSheetId="7">#REF!</definedName>
    <definedName name="PT_CA_01" localSheetId="8">#REF!</definedName>
    <definedName name="PT_CA_01">#REF!</definedName>
    <definedName name="PT_CA_02" localSheetId="3">#REF!</definedName>
    <definedName name="PT_CA_02" localSheetId="6">#REF!</definedName>
    <definedName name="PT_CA_02" localSheetId="4">#REF!</definedName>
    <definedName name="PT_CA_02" localSheetId="7">#REF!</definedName>
    <definedName name="PT_CA_02" localSheetId="8">#REF!</definedName>
    <definedName name="PT_CA_02">#REF!</definedName>
    <definedName name="PT_CA_03" localSheetId="3">#REF!</definedName>
    <definedName name="PT_CA_03" localSheetId="6">#REF!</definedName>
    <definedName name="PT_CA_03" localSheetId="4">#REF!</definedName>
    <definedName name="PT_CA_03" localSheetId="7">#REF!</definedName>
    <definedName name="PT_CA_03" localSheetId="8">#REF!</definedName>
    <definedName name="PT_CA_03">#REF!</definedName>
    <definedName name="PT_CA_04" localSheetId="3">#REF!</definedName>
    <definedName name="PT_CA_04" localSheetId="6">#REF!</definedName>
    <definedName name="PT_CA_04" localSheetId="4">#REF!</definedName>
    <definedName name="PT_CA_04" localSheetId="7">#REF!</definedName>
    <definedName name="PT_CA_04" localSheetId="8">#REF!</definedName>
    <definedName name="PT_CA_04">#REF!</definedName>
    <definedName name="PT_CA_05" localSheetId="3">#REF!</definedName>
    <definedName name="PT_CA_05" localSheetId="6">#REF!</definedName>
    <definedName name="PT_CA_05" localSheetId="4">#REF!</definedName>
    <definedName name="PT_CA_05" localSheetId="7">#REF!</definedName>
    <definedName name="PT_CA_05" localSheetId="8">#REF!</definedName>
    <definedName name="PT_CA_05">#REF!</definedName>
    <definedName name="PT_CA_06" localSheetId="3">#REF!</definedName>
    <definedName name="PT_CA_06" localSheetId="6">#REF!</definedName>
    <definedName name="PT_CA_06" localSheetId="4">#REF!</definedName>
    <definedName name="PT_CA_06" localSheetId="7">#REF!</definedName>
    <definedName name="PT_CA_06" localSheetId="8">#REF!</definedName>
    <definedName name="PT_CA_06">#REF!</definedName>
    <definedName name="PT_CA_07" localSheetId="3">#REF!</definedName>
    <definedName name="PT_CA_07" localSheetId="6">#REF!</definedName>
    <definedName name="PT_CA_07" localSheetId="4">#REF!</definedName>
    <definedName name="PT_CA_07" localSheetId="7">#REF!</definedName>
    <definedName name="PT_CA_07" localSheetId="8">#REF!</definedName>
    <definedName name="PT_CA_07">#REF!</definedName>
    <definedName name="PT_CA_08" localSheetId="3">#REF!</definedName>
    <definedName name="PT_CA_08" localSheetId="6">#REF!</definedName>
    <definedName name="PT_CA_08" localSheetId="4">#REF!</definedName>
    <definedName name="PT_CA_08" localSheetId="7">#REF!</definedName>
    <definedName name="PT_CA_08" localSheetId="8">#REF!</definedName>
    <definedName name="PT_CA_08">#REF!</definedName>
    <definedName name="PT_CA_09" localSheetId="3">#REF!</definedName>
    <definedName name="PT_CA_09" localSheetId="6">#REF!</definedName>
    <definedName name="PT_CA_09" localSheetId="4">#REF!</definedName>
    <definedName name="PT_CA_09" localSheetId="7">#REF!</definedName>
    <definedName name="PT_CA_09" localSheetId="8">#REF!</definedName>
    <definedName name="PT_CA_09">#REF!</definedName>
    <definedName name="PT_CA_10" localSheetId="3">#REF!</definedName>
    <definedName name="PT_CA_10" localSheetId="6">#REF!</definedName>
    <definedName name="PT_CA_10" localSheetId="4">#REF!</definedName>
    <definedName name="PT_CA_10" localSheetId="7">#REF!</definedName>
    <definedName name="PT_CA_10" localSheetId="8">#REF!</definedName>
    <definedName name="PT_CA_10">#REF!</definedName>
    <definedName name="PT_GI_01" localSheetId="3">#REF!</definedName>
    <definedName name="PT_GI_01" localSheetId="6">#REF!</definedName>
    <definedName name="PT_GI_01" localSheetId="4">#REF!</definedName>
    <definedName name="PT_GI_01" localSheetId="7">#REF!</definedName>
    <definedName name="PT_GI_01" localSheetId="8">#REF!</definedName>
    <definedName name="PT_GI_01">#REF!</definedName>
    <definedName name="PT_GI_02" localSheetId="3">#REF!</definedName>
    <definedName name="PT_GI_02" localSheetId="6">#REF!</definedName>
    <definedName name="PT_GI_02" localSheetId="4">#REF!</definedName>
    <definedName name="PT_GI_02" localSheetId="7">#REF!</definedName>
    <definedName name="PT_GI_02" localSheetId="8">#REF!</definedName>
    <definedName name="PT_GI_02">#REF!</definedName>
    <definedName name="PT_GI_03" localSheetId="3">#REF!</definedName>
    <definedName name="PT_GI_03" localSheetId="6">#REF!</definedName>
    <definedName name="PT_GI_03" localSheetId="4">#REF!</definedName>
    <definedName name="PT_GI_03" localSheetId="7">#REF!</definedName>
    <definedName name="PT_GI_03" localSheetId="8">#REF!</definedName>
    <definedName name="PT_GI_03">#REF!</definedName>
    <definedName name="PT_GI_04" localSheetId="3">#REF!</definedName>
    <definedName name="PT_GI_04" localSheetId="6">#REF!</definedName>
    <definedName name="PT_GI_04" localSheetId="4">#REF!</definedName>
    <definedName name="PT_GI_04" localSheetId="7">#REF!</definedName>
    <definedName name="PT_GI_04" localSheetId="8">#REF!</definedName>
    <definedName name="PT_GI_04">#REF!</definedName>
    <definedName name="PT_GI_05" localSheetId="3">#REF!</definedName>
    <definedName name="PT_GI_05" localSheetId="6">#REF!</definedName>
    <definedName name="PT_GI_05" localSheetId="4">#REF!</definedName>
    <definedName name="PT_GI_05" localSheetId="7">#REF!</definedName>
    <definedName name="PT_GI_05" localSheetId="8">#REF!</definedName>
    <definedName name="PT_GI_05">#REF!</definedName>
    <definedName name="PT_GI_06" localSheetId="3">#REF!</definedName>
    <definedName name="PT_GI_06" localSheetId="6">#REF!</definedName>
    <definedName name="PT_GI_06" localSheetId="4">#REF!</definedName>
    <definedName name="PT_GI_06" localSheetId="7">#REF!</definedName>
    <definedName name="PT_GI_06" localSheetId="8">#REF!</definedName>
    <definedName name="PT_GI_06">#REF!</definedName>
    <definedName name="PT_GI_07" localSheetId="3">#REF!</definedName>
    <definedName name="PT_GI_07" localSheetId="6">#REF!</definedName>
    <definedName name="PT_GI_07" localSheetId="4">#REF!</definedName>
    <definedName name="PT_GI_07" localSheetId="7">#REF!</definedName>
    <definedName name="PT_GI_07" localSheetId="8">#REF!</definedName>
    <definedName name="PT_GI_07">#REF!</definedName>
    <definedName name="PT_GI_08" localSheetId="3">#REF!</definedName>
    <definedName name="PT_GI_08" localSheetId="6">#REF!</definedName>
    <definedName name="PT_GI_08" localSheetId="4">#REF!</definedName>
    <definedName name="PT_GI_08" localSheetId="7">#REF!</definedName>
    <definedName name="PT_GI_08" localSheetId="8">#REF!</definedName>
    <definedName name="PT_GI_08">#REF!</definedName>
    <definedName name="PT_GI_09" localSheetId="3">#REF!</definedName>
    <definedName name="PT_GI_09" localSheetId="6">#REF!</definedName>
    <definedName name="PT_GI_09" localSheetId="4">#REF!</definedName>
    <definedName name="PT_GI_09" localSheetId="7">#REF!</definedName>
    <definedName name="PT_GI_09" localSheetId="8">#REF!</definedName>
    <definedName name="PT_GI_09">#REF!</definedName>
    <definedName name="PT_SP_01" localSheetId="3">#REF!</definedName>
    <definedName name="PT_SP_01" localSheetId="6">#REF!</definedName>
    <definedName name="PT_SP_01" localSheetId="4">#REF!</definedName>
    <definedName name="PT_SP_01" localSheetId="7">#REF!</definedName>
    <definedName name="PT_SP_01" localSheetId="8">#REF!</definedName>
    <definedName name="PT_SP_01">#REF!</definedName>
    <definedName name="PT_SP_03" localSheetId="3">#REF!</definedName>
    <definedName name="PT_SP_03" localSheetId="6">#REF!</definedName>
    <definedName name="PT_SP_03" localSheetId="4">#REF!</definedName>
    <definedName name="PT_SP_03" localSheetId="7">#REF!</definedName>
    <definedName name="PT_SP_03" localSheetId="8">#REF!</definedName>
    <definedName name="PT_SP_03">#REF!</definedName>
    <definedName name="PT_SP_05" localSheetId="3">#REF!</definedName>
    <definedName name="PT_SP_05" localSheetId="6">#REF!</definedName>
    <definedName name="PT_SP_05" localSheetId="4">#REF!</definedName>
    <definedName name="PT_SP_05" localSheetId="7">#REF!</definedName>
    <definedName name="PT_SP_05" localSheetId="8">#REF!</definedName>
    <definedName name="PT_SP_05">#REF!</definedName>
    <definedName name="PT_TI_03" localSheetId="3">#REF!</definedName>
    <definedName name="PT_TI_03" localSheetId="6">#REF!</definedName>
    <definedName name="PT_TI_03" localSheetId="4">#REF!</definedName>
    <definedName name="PT_TI_03" localSheetId="7">#REF!</definedName>
    <definedName name="PT_TI_03" localSheetId="8">#REF!</definedName>
    <definedName name="PT_TI_03">#REF!</definedName>
    <definedName name="seguimientopr" localSheetId="3">#REF!</definedName>
    <definedName name="seguimientopr" localSheetId="6">#REF!</definedName>
    <definedName name="seguimientopr" localSheetId="4">#REF!</definedName>
    <definedName name="seguimientopr" localSheetId="7">#REF!</definedName>
    <definedName name="seguimientopr" localSheetId="8">#REF!</definedName>
    <definedName name="seguimientopr">#REF!</definedName>
    <definedName name="SERVICIO" localSheetId="3">#REF!</definedName>
    <definedName name="SERVICIO" localSheetId="6">#REF!</definedName>
    <definedName name="SERVICIO" localSheetId="4">#REF!</definedName>
    <definedName name="SERVICIO" localSheetId="7">#REF!</definedName>
    <definedName name="SERVICIO" localSheetId="8">#REF!</definedName>
    <definedName name="SERVICIO">#REF!</definedName>
    <definedName name="TODO" localSheetId="3">#REF!</definedName>
    <definedName name="TODO" localSheetId="6">#REF!</definedName>
    <definedName name="TODO" localSheetId="4">#REF!</definedName>
    <definedName name="TODO" localSheetId="7">#REF!</definedName>
    <definedName name="TODO" localSheetId="8">#REF!</definedName>
    <definedName name="TOD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9" i="28" l="1"/>
  <c r="R36" i="28"/>
  <c r="CC99" i="24"/>
  <c r="CB99" i="24"/>
  <c r="CA99" i="24"/>
  <c r="BZ99" i="24"/>
  <c r="BY99" i="24"/>
  <c r="BX99" i="24"/>
  <c r="BW99" i="24"/>
  <c r="BV99" i="24"/>
  <c r="BU99" i="24"/>
  <c r="BT99" i="24"/>
  <c r="BS99" i="24"/>
  <c r="BR99" i="24"/>
  <c r="BQ99" i="24"/>
  <c r="BM99" i="24"/>
  <c r="BL99" i="24"/>
  <c r="CC98" i="24"/>
  <c r="CB98" i="24"/>
  <c r="CA98" i="24"/>
  <c r="BZ98" i="24"/>
  <c r="BY98" i="24"/>
  <c r="BX98" i="24"/>
  <c r="BW98" i="24"/>
  <c r="BV98" i="24"/>
  <c r="BU98" i="24"/>
  <c r="BT98" i="24"/>
  <c r="BS98" i="24"/>
  <c r="BR98" i="24"/>
  <c r="BQ98" i="24"/>
  <c r="BM98" i="24"/>
  <c r="BL98" i="24"/>
  <c r="CC97" i="24"/>
  <c r="CB97" i="24"/>
  <c r="CA97" i="24"/>
  <c r="BZ97" i="24"/>
  <c r="BY97" i="24"/>
  <c r="BX97" i="24"/>
  <c r="BW97" i="24"/>
  <c r="BV97" i="24"/>
  <c r="BU97" i="24"/>
  <c r="BT97" i="24"/>
  <c r="BS97" i="24"/>
  <c r="BR97" i="24"/>
  <c r="BQ97" i="24"/>
  <c r="BM97" i="24"/>
  <c r="BL97" i="24"/>
  <c r="CC66" i="24"/>
  <c r="CB66" i="24"/>
  <c r="CA66" i="24"/>
  <c r="BZ66" i="24"/>
  <c r="BY66" i="24"/>
  <c r="BX66" i="24"/>
  <c r="BW66" i="24"/>
  <c r="BV66" i="24"/>
  <c r="BU66" i="24"/>
  <c r="BT66" i="24"/>
  <c r="BS66" i="24"/>
  <c r="BR66" i="24"/>
  <c r="BQ66" i="24"/>
  <c r="BM66" i="24"/>
  <c r="BL66" i="24"/>
  <c r="CC62" i="24"/>
  <c r="CB62" i="24"/>
  <c r="CA62" i="24"/>
  <c r="BZ62" i="24"/>
  <c r="BY62" i="24"/>
  <c r="BX62" i="24"/>
  <c r="BW62" i="24"/>
  <c r="BV62" i="24"/>
  <c r="BU62" i="24"/>
  <c r="BT62" i="24"/>
  <c r="BS62" i="24"/>
  <c r="BR62" i="24"/>
  <c r="BQ62" i="24"/>
  <c r="BM62" i="24"/>
  <c r="BL62" i="24"/>
  <c r="CC59" i="24"/>
  <c r="CB59" i="24"/>
  <c r="CA59" i="24"/>
  <c r="BZ59" i="24"/>
  <c r="BY59" i="24"/>
  <c r="BX59" i="24"/>
  <c r="BW59" i="24"/>
  <c r="BV59" i="24"/>
  <c r="BU59" i="24"/>
  <c r="BT59" i="24"/>
  <c r="BS59" i="24"/>
  <c r="BR59" i="24"/>
  <c r="BQ59" i="24"/>
  <c r="BM59" i="24"/>
  <c r="BL59" i="24"/>
  <c r="CB52" i="24"/>
  <c r="CA52" i="24"/>
  <c r="BZ52" i="24"/>
  <c r="BY52" i="24"/>
  <c r="BX52" i="24"/>
  <c r="BW52" i="24"/>
  <c r="BV52" i="24"/>
  <c r="BU52" i="24"/>
  <c r="BT52" i="24"/>
  <c r="BS52" i="24"/>
  <c r="BR52" i="24"/>
  <c r="BQ52" i="24"/>
  <c r="BM52" i="24"/>
  <c r="BL52" i="24"/>
  <c r="CC17" i="24"/>
  <c r="CB17" i="24"/>
  <c r="CA17" i="24"/>
  <c r="BZ17" i="24"/>
  <c r="BY17" i="24"/>
  <c r="BX17" i="24"/>
  <c r="BW17" i="24"/>
  <c r="BV17" i="24"/>
  <c r="BU17" i="24"/>
  <c r="BT17" i="24"/>
  <c r="BS17" i="24"/>
  <c r="BR17" i="24"/>
  <c r="BQ17" i="24"/>
  <c r="BM17" i="24"/>
  <c r="BL17" i="24"/>
  <c r="BS16" i="24" l="1"/>
  <c r="BT16" i="24"/>
  <c r="BU16" i="24"/>
  <c r="BV16" i="24"/>
  <c r="BW16" i="24"/>
  <c r="BX16" i="24"/>
  <c r="BY16" i="24"/>
  <c r="BZ16" i="24"/>
  <c r="CA16" i="24"/>
  <c r="CB16" i="24"/>
  <c r="CC16" i="24"/>
  <c r="BR16" i="24"/>
  <c r="BQ16" i="24"/>
  <c r="BM16" i="24"/>
  <c r="BL16" i="24"/>
  <c r="BS37" i="24"/>
  <c r="BT37" i="24"/>
  <c r="BU37" i="24"/>
  <c r="BV37" i="24"/>
  <c r="BW37" i="24"/>
  <c r="BX37" i="24"/>
  <c r="BY37" i="24"/>
  <c r="BZ37" i="24"/>
  <c r="CA37" i="24"/>
  <c r="CB37" i="24"/>
  <c r="CC37" i="24"/>
  <c r="BR37" i="24"/>
  <c r="C83" i="24"/>
  <c r="C84" i="24"/>
  <c r="C11" i="24"/>
  <c r="C12" i="24"/>
  <c r="C13" i="24"/>
  <c r="C14" i="24"/>
  <c r="C15" i="24"/>
  <c r="C16" i="24"/>
  <c r="C18" i="24"/>
  <c r="C19" i="24"/>
  <c r="C20" i="24"/>
  <c r="C21" i="24"/>
  <c r="C22" i="24"/>
  <c r="C23" i="24"/>
  <c r="C24" i="24"/>
  <c r="C25" i="24"/>
  <c r="C26" i="24"/>
  <c r="C27" i="24"/>
  <c r="C28" i="24"/>
  <c r="C29" i="24"/>
  <c r="C30" i="24"/>
  <c r="C31" i="24"/>
  <c r="C46" i="24"/>
  <c r="C47" i="24"/>
  <c r="C48" i="24"/>
  <c r="C49" i="24"/>
  <c r="C50" i="24"/>
  <c r="C51" i="24"/>
  <c r="C53" i="24"/>
  <c r="C54" i="24"/>
  <c r="AJ52" i="24"/>
  <c r="CC52" i="24" s="1"/>
  <c r="V51" i="24"/>
  <c r="AD49" i="24"/>
  <c r="V49" i="24"/>
  <c r="AH49" i="24" s="1"/>
  <c r="L49" i="24"/>
  <c r="T48" i="24"/>
  <c r="S48" i="24"/>
  <c r="R48" i="24"/>
  <c r="Q48" i="24"/>
  <c r="L48" i="24"/>
  <c r="V47" i="24"/>
  <c r="T46" i="24"/>
  <c r="S46" i="24"/>
  <c r="R46" i="24"/>
  <c r="Q46" i="24"/>
  <c r="L46" i="24"/>
  <c r="AJ45" i="24"/>
  <c r="AJ48" i="24" s="1"/>
  <c r="AH45" i="24"/>
  <c r="AH46" i="24" s="1"/>
  <c r="AG45" i="24"/>
  <c r="AG48" i="24" s="1"/>
  <c r="AD45" i="24"/>
  <c r="AD48" i="24" s="1"/>
  <c r="V45" i="24"/>
  <c r="C45" i="24"/>
  <c r="T55" i="24"/>
  <c r="AE44" i="24"/>
  <c r="AF44" i="24" s="1"/>
  <c r="AG44" i="24" s="1"/>
  <c r="AH44" i="24" s="1"/>
  <c r="AI44" i="24" s="1"/>
  <c r="AJ44" i="24" s="1"/>
  <c r="V39" i="24"/>
  <c r="V36" i="24"/>
  <c r="L36" i="24"/>
  <c r="V34" i="24"/>
  <c r="V31" i="24"/>
  <c r="V30" i="24"/>
  <c r="CD10" i="24"/>
  <c r="C10" i="24"/>
  <c r="AH48" i="24" l="1"/>
  <c r="V48" i="24"/>
  <c r="AJ46" i="24"/>
  <c r="V46" i="24"/>
  <c r="AG46" i="24"/>
  <c r="AD46" i="24"/>
  <c r="C85" i="24" l="1"/>
  <c r="C86" i="24"/>
  <c r="C87" i="24"/>
  <c r="C88" i="24"/>
  <c r="C89" i="24"/>
  <c r="C90" i="24"/>
  <c r="C91" i="24"/>
  <c r="C93" i="24"/>
  <c r="C92" i="24"/>
  <c r="C94" i="24"/>
  <c r="C95" i="24"/>
  <c r="C96" i="24"/>
  <c r="V84" i="24" l="1"/>
  <c r="V83" i="24"/>
  <c r="V82" i="24"/>
  <c r="C82" i="24"/>
  <c r="V33" i="24"/>
  <c r="V32" i="24"/>
  <c r="L32" i="24"/>
  <c r="K22" i="22" l="1"/>
  <c r="K28" i="22"/>
  <c r="K31" i="22"/>
  <c r="K34" i="22"/>
  <c r="K37" i="22"/>
  <c r="K40" i="22"/>
  <c r="K58" i="22"/>
  <c r="K61" i="22"/>
  <c r="K64" i="22"/>
  <c r="K67" i="22"/>
  <c r="N13" i="22"/>
  <c r="N16" i="22"/>
  <c r="N19" i="22"/>
  <c r="N25" i="22"/>
  <c r="N31" i="22"/>
  <c r="N40" i="22"/>
  <c r="N58" i="22"/>
  <c r="N10" i="22"/>
  <c r="A142" i="22"/>
  <c r="A133" i="22"/>
  <c r="A109" i="22"/>
  <c r="A85" i="22"/>
  <c r="A70" i="22"/>
  <c r="A10" i="22"/>
  <c r="A12"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25" i="13"/>
  <c r="A65" i="13"/>
  <c r="A43" i="13"/>
  <c r="A20" i="13"/>
  <c r="A24" i="13"/>
  <c r="A23" i="13"/>
  <c r="A22" i="13"/>
  <c r="A21" i="13"/>
  <c r="A19" i="13"/>
  <c r="A18" i="13"/>
  <c r="A17" i="13"/>
  <c r="A16" i="13"/>
  <c r="A53" i="13"/>
  <c r="A52" i="13"/>
  <c r="A51" i="13"/>
  <c r="A8" i="13"/>
  <c r="A58" i="13"/>
  <c r="A40" i="13"/>
  <c r="A47" i="13"/>
  <c r="A54" i="13"/>
  <c r="A15" i="13"/>
  <c r="A14" i="13"/>
  <c r="A13" i="13"/>
  <c r="A11" i="13"/>
  <c r="A27" i="13"/>
  <c r="A28" i="13"/>
  <c r="A29" i="13"/>
  <c r="A30" i="13"/>
  <c r="A31" i="13"/>
  <c r="A32" i="13"/>
  <c r="A33" i="13"/>
  <c r="A34" i="13"/>
  <c r="A35" i="13"/>
  <c r="A36" i="13"/>
  <c r="A37" i="13"/>
  <c r="A55" i="13"/>
  <c r="A56" i="13"/>
  <c r="A57" i="13"/>
  <c r="A48" i="13"/>
  <c r="A49" i="13"/>
  <c r="A50" i="13"/>
  <c r="A9" i="13"/>
  <c r="A41" i="13"/>
  <c r="A42" i="13"/>
  <c r="A44" i="13"/>
  <c r="A45" i="13"/>
  <c r="A46" i="13"/>
  <c r="A59" i="13"/>
  <c r="A38" i="13"/>
  <c r="A60" i="13"/>
  <c r="A61" i="13"/>
  <c r="A62" i="13"/>
  <c r="A63" i="13"/>
  <c r="A64" i="13"/>
  <c r="A39" i="13"/>
  <c r="A66" i="13"/>
  <c r="A67" i="13"/>
  <c r="A68" i="13"/>
  <c r="A69" i="13"/>
  <c r="A70" i="13"/>
  <c r="A26" i="13"/>
  <c r="I15" i="13"/>
  <c r="I9" i="13"/>
</calcChain>
</file>

<file path=xl/comments1.xml><?xml version="1.0" encoding="utf-8"?>
<comments xmlns="http://schemas.openxmlformats.org/spreadsheetml/2006/main">
  <authors>
    <author>Fanny Yolanda Herrera Munevar</author>
    <author>tc={0AB4B056-7720-474F-BC9F-6187FC7DC4B6}</author>
    <author>tc={03316D55-9C68-493F-98D4-39B217E5ECFB}</author>
    <author>tc={8F5C5697-4B65-4E49-8A61-D0D0CE6D963E}</author>
    <author>tc={0CEE70C4-73AF-45BE-9E04-201DBD6175F0}</author>
    <author>tc={785090FA-7531-40A1-B29D-17FAEE78825D}</author>
    <author>tc={B69188F4-C2A3-4AAF-A11C-0C0268E91DC8}</author>
    <author>Juan Manuel López Arango</author>
  </authors>
  <commentList>
    <comment ref="O38" authorId="0" shapeId="0">
      <text>
        <r>
          <rPr>
            <b/>
            <sz val="9"/>
            <color indexed="81"/>
            <rFont val="Tahoma"/>
            <family val="2"/>
          </rPr>
          <t>Fanny Yolanda Herrera Munévar:</t>
        </r>
        <r>
          <rPr>
            <sz val="9"/>
            <color indexed="81"/>
            <rFont val="Tahoma"/>
            <family val="2"/>
          </rPr>
          <t xml:space="preserve">
En los 149 están contemplados estos 5 proyectos de ZRC para todas las vigencias </t>
        </r>
      </text>
    </comment>
    <comment ref="P38" authorId="0" shapeId="0">
      <text>
        <r>
          <rPr>
            <b/>
            <sz val="9"/>
            <color indexed="81"/>
            <rFont val="Tahoma"/>
            <family val="2"/>
          </rPr>
          <t>Fanny Yolanda Herrera Munévar:</t>
        </r>
        <r>
          <rPr>
            <sz val="9"/>
            <color indexed="81"/>
            <rFont val="Tahoma"/>
            <family val="2"/>
          </rPr>
          <t xml:space="preserve">
En los 157 están contemplados estos 5 proyectos de ZRC para todas las vigencias </t>
        </r>
      </text>
    </comment>
    <comment ref="N4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 presente meta está pendiente de la formulación de la ruta para entregar capital semilla a los beneficiarios de distribución de tierras</t>
        </r>
      </text>
    </comment>
    <comment ref="O4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metas 2025 y 2026 están por definir con base en los avances de 2024 y la consolidación de la estrategia.
Esto dependerá del cruce de información de la Agencia con la ANT.</t>
        </r>
      </text>
    </comment>
    <comment ref="N4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fichas preliminares de estos indicadores de capital semilla se enfocan en el "Porcentaje de personas beneficiaras de distribución de tierras". En este momento la Agencia se encuentra evaluando cómo se medirá este porcentaje, ya que es importante definir el denominador para colocar la meta en relación a lo que la Agencia puede hace. Por el momento se dejó el indicador 2.2.A con el número total de beneficiarios, que una vez se tenga las dos fichas técnicas se actualizarán las metas.</t>
        </r>
      </text>
    </comment>
    <comment ref="N46"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fichas preliminares de estos indicadores de capital semilla se enfocan en el "Porcentaje de personas beneficiaras de distribución de tierras". En este momento la Agencia se encuentra evaluando cómo se medirá este porcentaje, ya que es importante definir el denominador para colocar la meta en relación a lo que la Agencia puede hace. Por el momento se dejó el indicador 2.2.A con el número total de beneficiarios, que una vez se tenga las dos fichas técnicas se actualizarán las metas.</t>
        </r>
      </text>
    </comment>
    <comment ref="N47"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metas no coinciden con el marco del Proyecto de Inversión, sino con las del Plan Nacional de Desarrollo. En el proyecto de inversión se dio una reducción de la meta del 2024, y las metas 2025 y 2026 se proyectaron con base en el PMI. Se actualizará las metas de futuras vigencias en el proyecto de inversion.</t>
        </r>
      </text>
    </comment>
    <comment ref="H51"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Estos indicadores se miden sobre el total del Plan Marco de Implementación. Sin embargo se está revisando estas metas en relación a las metas del Plan Nacional de Desarrollo.</t>
        </r>
      </text>
    </comment>
    <comment ref="H52" authorId="7" shapeId="0">
      <text>
        <r>
          <rPr>
            <sz val="11"/>
            <color theme="1"/>
            <rFont val="Calibri"/>
            <family val="2"/>
            <scheme val="minor"/>
          </rPr>
          <t>Juan Manuel López Arango:
Estos indicadores se miden sobre el total del Plan Marco de Implementación. Sin embargo se está revisando estas metas en relación a las metas del Plan Nacional de Desarrollo.</t>
        </r>
      </text>
    </comment>
  </commentList>
</comments>
</file>

<file path=xl/comments2.xml><?xml version="1.0" encoding="utf-8"?>
<comments xmlns="http://schemas.openxmlformats.org/spreadsheetml/2006/main">
  <authors>
    <author>tc={C4C9B2CE-C22C-4CBD-B34C-041DF5909550}</author>
    <author>Juan Manuel López Arango</author>
  </authors>
  <commentList>
    <comment ref="B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Estos indicadores se miden sobre el total del Plan Marco de Implementación. Sin embargo se está revisando estas metas en relación a las metas del Plan Nacional de Desarrollo.</t>
        </r>
      </text>
    </comment>
    <comment ref="B9" authorId="1" shapeId="0">
      <text>
        <r>
          <rPr>
            <sz val="11"/>
            <color theme="1"/>
            <rFont val="Calibri"/>
            <family val="2"/>
            <scheme val="minor"/>
          </rPr>
          <t>Juan Manuel López Arango:
Estos indicadores se miden sobre el total del Plan Marco de Implementación. Sin embargo se está revisando estas metas en relación a las metas del Plan Nacional de Desarrollo.</t>
        </r>
      </text>
    </comment>
  </commentList>
</comments>
</file>

<file path=xl/comments3.xml><?xml version="1.0" encoding="utf-8"?>
<comments xmlns="http://schemas.openxmlformats.org/spreadsheetml/2006/main">
  <authors>
    <author>tc={4EB2DC63-F250-41CC-9D70-A26AA84DA760}</author>
    <author>Fanny Yolanda Herrera Munevar</author>
  </authors>
  <commentList>
    <comment ref="R3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En los 166
 están contemplados estos 5 proyectos de ZRC 
</t>
        </r>
      </text>
    </comment>
    <comment ref="S33" authorId="1" shapeId="0">
      <text>
        <r>
          <rPr>
            <b/>
            <sz val="9"/>
            <color indexed="81"/>
            <rFont val="Tahoma"/>
            <family val="2"/>
          </rPr>
          <t>Fanny Yolanda Herrera Munevar:</t>
        </r>
        <r>
          <rPr>
            <sz val="9"/>
            <color indexed="81"/>
            <rFont val="Tahoma"/>
            <family val="2"/>
          </rPr>
          <t xml:space="preserve">
En los 149 están contemplados estos 5 proyectos de ZRC para todas las vigencias </t>
        </r>
      </text>
    </comment>
    <comment ref="T33" authorId="1" shapeId="0">
      <text>
        <r>
          <rPr>
            <b/>
            <sz val="9"/>
            <color indexed="81"/>
            <rFont val="Tahoma"/>
            <family val="2"/>
          </rPr>
          <t>Fanny Yolanda Herrera Munevar:</t>
        </r>
        <r>
          <rPr>
            <sz val="9"/>
            <color indexed="81"/>
            <rFont val="Tahoma"/>
            <family val="2"/>
          </rPr>
          <t xml:space="preserve">
En los 157 stán contemplados estos 5 proyectos de ZRC para todas las vigencias </t>
        </r>
      </text>
    </comment>
    <comment ref="S39" authorId="1" shapeId="0">
      <text>
        <r>
          <rPr>
            <b/>
            <sz val="9"/>
            <color indexed="81"/>
            <rFont val="Tahoma"/>
            <family val="2"/>
          </rPr>
          <t>Fanny Yolanda Herrera Munevar:</t>
        </r>
        <r>
          <rPr>
            <sz val="9"/>
            <color indexed="81"/>
            <rFont val="Tahoma"/>
            <family val="2"/>
          </rPr>
          <t xml:space="preserve">
En los 149 están contemplados estos 5 proyectos de ZRC para todas las vigencias </t>
        </r>
      </text>
    </comment>
    <comment ref="T39" authorId="1" shapeId="0">
      <text>
        <r>
          <rPr>
            <b/>
            <sz val="9"/>
            <color indexed="81"/>
            <rFont val="Tahoma"/>
            <family val="2"/>
          </rPr>
          <t>Fanny Yolanda Herrera Munevar:</t>
        </r>
        <r>
          <rPr>
            <sz val="9"/>
            <color indexed="81"/>
            <rFont val="Tahoma"/>
            <family val="2"/>
          </rPr>
          <t xml:space="preserve">
En los 157 stán contemplados estos 5 proyectos de ZRC para todas las vigencias </t>
        </r>
      </text>
    </comment>
  </commentList>
</comments>
</file>

<file path=xl/comments4.xml><?xml version="1.0" encoding="utf-8"?>
<comments xmlns="http://schemas.openxmlformats.org/spreadsheetml/2006/main">
  <authors>
    <author>tc={AD1292BA-464E-4675-A75E-77B0A1AA1085}</author>
    <author>Fanny Yolanda Herrera Munevar</author>
  </authors>
  <commentList>
    <comment ref="R3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En los 166
 están contemplados estos 5 proyectos de ZRC 
</t>
        </r>
      </text>
    </comment>
    <comment ref="S33" authorId="1" shapeId="0">
      <text>
        <r>
          <rPr>
            <b/>
            <sz val="9"/>
            <color indexed="81"/>
            <rFont val="Tahoma"/>
            <family val="2"/>
          </rPr>
          <t>Fanny Yolanda Herrera Munevar:</t>
        </r>
        <r>
          <rPr>
            <sz val="9"/>
            <color indexed="81"/>
            <rFont val="Tahoma"/>
            <family val="2"/>
          </rPr>
          <t xml:space="preserve">
En los 149 están contemplados estos 5 proyectos de ZRC para todas las vigencias </t>
        </r>
      </text>
    </comment>
    <comment ref="T33" authorId="1" shapeId="0">
      <text>
        <r>
          <rPr>
            <b/>
            <sz val="9"/>
            <color indexed="81"/>
            <rFont val="Tahoma"/>
            <family val="2"/>
          </rPr>
          <t>Fanny Yolanda Herrera Munevar:</t>
        </r>
        <r>
          <rPr>
            <sz val="9"/>
            <color indexed="81"/>
            <rFont val="Tahoma"/>
            <family val="2"/>
          </rPr>
          <t xml:space="preserve">
En los 157 stán contemplados estos 5 proyectos de ZRC para todas las vigencias </t>
        </r>
      </text>
    </comment>
    <comment ref="S39" authorId="1" shapeId="0">
      <text>
        <r>
          <rPr>
            <b/>
            <sz val="9"/>
            <color indexed="81"/>
            <rFont val="Tahoma"/>
            <family val="2"/>
          </rPr>
          <t>Fanny Yolanda Herrera Munevar:</t>
        </r>
        <r>
          <rPr>
            <sz val="9"/>
            <color indexed="81"/>
            <rFont val="Tahoma"/>
            <family val="2"/>
          </rPr>
          <t xml:space="preserve">
En los 149 están contemplados estos 5 proyectos de ZRC para todas las vigencias </t>
        </r>
      </text>
    </comment>
    <comment ref="T39" authorId="1" shapeId="0">
      <text>
        <r>
          <rPr>
            <b/>
            <sz val="9"/>
            <color indexed="81"/>
            <rFont val="Tahoma"/>
            <family val="2"/>
          </rPr>
          <t>Fanny Yolanda Herrera Munevar:</t>
        </r>
        <r>
          <rPr>
            <sz val="9"/>
            <color indexed="81"/>
            <rFont val="Tahoma"/>
            <family val="2"/>
          </rPr>
          <t xml:space="preserve">
En los 157 stán contemplados estos 5 proyectos de ZRC para todas las vigencias </t>
        </r>
      </text>
    </comment>
  </commentList>
</comments>
</file>

<file path=xl/sharedStrings.xml><?xml version="1.0" encoding="utf-8"?>
<sst xmlns="http://schemas.openxmlformats.org/spreadsheetml/2006/main" count="15524" uniqueCount="2087">
  <si>
    <t xml:space="preserve">Producto </t>
  </si>
  <si>
    <t xml:space="preserve">Transformaciones </t>
  </si>
  <si>
    <t>Ejes transversales del PND</t>
  </si>
  <si>
    <t xml:space="preserve">Plan Estadistico sectorial eje estrategico </t>
  </si>
  <si>
    <t>Estrategias</t>
  </si>
  <si>
    <t xml:space="preserve">Procesos </t>
  </si>
  <si>
    <t>Dimensiones MIPG</t>
  </si>
  <si>
    <t xml:space="preserve">Politicas </t>
  </si>
  <si>
    <t>Si</t>
  </si>
  <si>
    <t xml:space="preserve">Gestión </t>
  </si>
  <si>
    <t>1. Ordenamiento del territorio alrededor del agua</t>
  </si>
  <si>
    <t>1. Paz total</t>
  </si>
  <si>
    <t>Eje estratégico 1: Fortalecer la información estadística del
sector agropecuario y de desarrollo rural</t>
  </si>
  <si>
    <t>Estrategia 1.2: Identificar y caracterizar bienes (públicos y privados) de infraestructura que brindan servicio al sector agropecuario (equipamiento y servicios sectoriales)</t>
  </si>
  <si>
    <t>Asesoría y Defensa Jurídica</t>
  </si>
  <si>
    <t>Talento Humano</t>
  </si>
  <si>
    <t>1. Planeación Institucional</t>
  </si>
  <si>
    <t>No</t>
  </si>
  <si>
    <t>1. Estrategia de riesgos</t>
  </si>
  <si>
    <t xml:space="preserve">Transformación </t>
  </si>
  <si>
    <t xml:space="preserve">Linea Estratégica </t>
  </si>
  <si>
    <t xml:space="preserve">No aplica </t>
  </si>
  <si>
    <t>2. Seguridad humana y justicia social</t>
  </si>
  <si>
    <t xml:space="preserve">2. Los actores diferenciales para el cambio. </t>
  </si>
  <si>
    <t>Eje estratégico 2: Incluir información estadística sectorial con enfoque diferencial e interseccional</t>
  </si>
  <si>
    <t>Estrategia 1.3: Jornadas de capacitación en la gestión y uso de la información contenida en las plataformas de Ciencia, Tecnología e Innovación Agropecuaria (CTIA)</t>
  </si>
  <si>
    <t>Gestión Administrativa</t>
  </si>
  <si>
    <t>Direccionamiento Estratégico</t>
  </si>
  <si>
    <t>2. Gestión presupuestal y eficiencia del gasto público</t>
  </si>
  <si>
    <t>2. Racionalización de trámites</t>
  </si>
  <si>
    <t>Transformación 1. Sociedad rural inclusiva con justicia social y económica</t>
  </si>
  <si>
    <t>Materialización de objetivos del sistema nacional de reforma agraria y
desarrollo rural (componentes de tierras y derechos territoriales)</t>
  </si>
  <si>
    <t xml:space="preserve">3. Derecho humano a la alimentación. </t>
  </si>
  <si>
    <t xml:space="preserve">
3. Estabilidad macroeconómica. </t>
  </si>
  <si>
    <t>Eje estratégico 3: Disponer de financiación adecuada para la producción de información estadística del sector</t>
  </si>
  <si>
    <t>Estrategia 1.4: Gestionar la información e indicadores de las actividades de Investigación y desarrollo, innovación y capacitación del sector agropecuario</t>
  </si>
  <si>
    <t>Gestión Contractual</t>
  </si>
  <si>
    <t xml:space="preserve">Gestión con valores para resultados </t>
  </si>
  <si>
    <t>3. Compras y Contratación Pública 3</t>
  </si>
  <si>
    <t>3. Rendicin de cuentas</t>
  </si>
  <si>
    <t>Transformación 2. Economía rural productiva y sostenible</t>
  </si>
  <si>
    <t>Asociatividad y emprendimiento rural</t>
  </si>
  <si>
    <t xml:space="preserve">4. Transformación productiva, internacionalización y acción climática. </t>
  </si>
  <si>
    <t xml:space="preserve">
4. Política Exterior con enfoque de género</t>
  </si>
  <si>
    <t>Eje estratégico 4: Fortalecer la adecuada articulación entre los productores de información estadística</t>
  </si>
  <si>
    <t>Estrategia 1.9: Fortalecer la información estadística de tenencia de la tierra rural</t>
  </si>
  <si>
    <t xml:space="preserve">Gestión Documental </t>
  </si>
  <si>
    <t xml:space="preserve">Evaluación de resultados </t>
  </si>
  <si>
    <t>4. Talento humano</t>
  </si>
  <si>
    <t>4. Atencin al ciudadano</t>
  </si>
  <si>
    <t>Transformación 3. Territorios rurales en armonía con la vida</t>
  </si>
  <si>
    <t>Garantía de derechos de la población rural</t>
  </si>
  <si>
    <t xml:space="preserve">5. Convergencia regional. </t>
  </si>
  <si>
    <t>Eje estratégico 6: Adoptar estándares de calidad para la producción de estadísticas sectoriales</t>
  </si>
  <si>
    <t>Estrategia 1.11: Identificar y establecer los precios pagados a los productores agropecuarios (PPP)</t>
  </si>
  <si>
    <t xml:space="preserve">Gestión Financiera </t>
  </si>
  <si>
    <t xml:space="preserve">Información y comunicación </t>
  </si>
  <si>
    <t>5. Integridad</t>
  </si>
  <si>
    <t>5. Transparencia</t>
  </si>
  <si>
    <t>1 y 2</t>
  </si>
  <si>
    <t>Reconversión productiva para la sostenibilidad y el progreso social</t>
  </si>
  <si>
    <t>Estrategia 1.12: Identificar y establecer los precios de los productos agropecuarios en cada eslabón de las cadenas productivas agropecuarias</t>
  </si>
  <si>
    <t xml:space="preserve">Gestión Talento Humano </t>
  </si>
  <si>
    <t xml:space="preserve">Gestión del conocimiento </t>
  </si>
  <si>
    <t>6. Transparencia, acceso a la información pública y lucha contra la corrupción</t>
  </si>
  <si>
    <t>6. Iniciativas</t>
  </si>
  <si>
    <t>1 y 3</t>
  </si>
  <si>
    <t>Comercialización y valor agregado</t>
  </si>
  <si>
    <t>Estrategia 1.13: Conformar una red de articulación interinstitucional que permita compartir, armonizar y difundir la información estadística de estructuras de costos de producción del sector agropecuario</t>
  </si>
  <si>
    <t>Gestión de tecnologias de la información y las comunicaciones</t>
  </si>
  <si>
    <t>Control Interno</t>
  </si>
  <si>
    <t>7. Fortalecimiento organizacional y simplificación de procesos</t>
  </si>
  <si>
    <t>1, 2 y 3</t>
  </si>
  <si>
    <t>Financiamiento y seguro para la producción rural</t>
  </si>
  <si>
    <t>Estrategia 1.14: Definir los tipos de productores agropecuarios en Colombia</t>
  </si>
  <si>
    <t xml:space="preserve">Administración del Sistema Integrado de Gestión </t>
  </si>
  <si>
    <t>8. Servicio al ciudadano</t>
  </si>
  <si>
    <t>2 y 3</t>
  </si>
  <si>
    <t>Innovación como necesidad para la productividad</t>
  </si>
  <si>
    <t>Estrategia 1.18: Fortalecer la información estadística del sector agropecuario</t>
  </si>
  <si>
    <t>Direccionamiento Estratégico Institucional</t>
  </si>
  <si>
    <t>9. Participación ciudadana en la gestión pública</t>
  </si>
  <si>
    <t>Modelo de Intervención y Gestión de la Política Pública</t>
  </si>
  <si>
    <t>Dotación y mantenimiento de infraestructura física y productiva</t>
  </si>
  <si>
    <t>Estrategia 1.19: Fortalecer los registros administrativos del sector agropecuario</t>
  </si>
  <si>
    <t>Gestión de las Comunicaciones</t>
  </si>
  <si>
    <t>10. Racionalización de trámites</t>
  </si>
  <si>
    <t>Hacia un campo sostenible</t>
  </si>
  <si>
    <t>Estrategia 2.1: Integrar a la producción de información estadística del sector agropecuario el enfoque diferencial e interseccional</t>
  </si>
  <si>
    <t>Servicio al Ciudadano</t>
  </si>
  <si>
    <t>11. Gobierno digital</t>
  </si>
  <si>
    <t>Territorialidades</t>
  </si>
  <si>
    <t>Estrategia 2.4: Sensibilizar y capacitar en enfoque diferencial e interseccional a las entidades que conforman el ecosistema de datos del sector agropecuario.</t>
  </si>
  <si>
    <t xml:space="preserve">Control disciplinario Interno </t>
  </si>
  <si>
    <t>12. Seguridad digital</t>
  </si>
  <si>
    <t>Liderazgo del Ministerio de Agricultura y Desarrollo Rural</t>
  </si>
  <si>
    <t>Estrategia 3.1 Gestionar fuentes alternativas de financiamiento para la producción estadística del sector</t>
  </si>
  <si>
    <t>Evaluación Independiente</t>
  </si>
  <si>
    <t>13. Defensa jurídica</t>
  </si>
  <si>
    <t>Implementación del Sistema Nacional de Reforma Agraria</t>
  </si>
  <si>
    <t>Estrategia 3.3 Visibilizar la importancia de la producción de información estadística del sector a largo plazo</t>
  </si>
  <si>
    <t>Estructuración de planes integrales de desarrollo agropecuario y rural</t>
  </si>
  <si>
    <t>14. Mejora normativa4</t>
  </si>
  <si>
    <t>Modernización de la acción estatal para la participación, la productividad, la sostenibilidad y la justicia social</t>
  </si>
  <si>
    <t>Estrategia 4.1: Generar espacios que permitan el intercambio de conocimiento en temas estratégicos para el sector agropecuario y de desarrollo rural</t>
  </si>
  <si>
    <t>Estructuración y formulación de proyectos integrales de desarrollo agropecuario y rural</t>
  </si>
  <si>
    <t>15. Gestión del conocimiento y la innovación</t>
  </si>
  <si>
    <t>Estrategia 6.1: Implementar normas y estándares para mejorar la calidad de la información</t>
  </si>
  <si>
    <t>Evaluación, calificación y cofinanciación de proyectos integrales</t>
  </si>
  <si>
    <t>16. Gestión documental</t>
  </si>
  <si>
    <t>Estrategia 6.2: Certificar las operaciones estadísticas del sector agropecuario</t>
  </si>
  <si>
    <t>Fortalecimiento a la prestación del servicio público de extensión agropecuaria</t>
  </si>
  <si>
    <t>17. Gestión de la información estadística5</t>
  </si>
  <si>
    <t>1. Fin de la Pobreza</t>
  </si>
  <si>
    <t>Estrategias para el fortalecimiento comercial de las organizaciones rurales</t>
  </si>
  <si>
    <t>18. Seguimiento y evaluación del desempeño institucional</t>
  </si>
  <si>
    <t>2. Hambre Cero</t>
  </si>
  <si>
    <t>Implementación de proyectos integrales</t>
  </si>
  <si>
    <t>19. Control interno</t>
  </si>
  <si>
    <t>3. Salud y Bienesta</t>
  </si>
  <si>
    <t>Prestacion y apoyo del servicio público adecuación de tierras</t>
  </si>
  <si>
    <t>4. Educación de Calidad</t>
  </si>
  <si>
    <t>Promoción y apoyo a la asociatividad</t>
  </si>
  <si>
    <t>5. Igualdad de Género</t>
  </si>
  <si>
    <t>Seguimiento y control de los proyectos integrales</t>
  </si>
  <si>
    <t>6. Agua Limpia y Saneamiento</t>
  </si>
  <si>
    <t>N/A</t>
  </si>
  <si>
    <t xml:space="preserve">7. Enerdía asequible y no contaminante </t>
  </si>
  <si>
    <t>8. Trabajo decente y crecimiento económico</t>
  </si>
  <si>
    <t>9.  Industria, innovación e infraestructura</t>
  </si>
  <si>
    <t>10.  Reducción de las desigualdades</t>
  </si>
  <si>
    <t>11. Ciudades y Comunidades Sostenibles</t>
  </si>
  <si>
    <t>12. Producción y Consumo Responsables</t>
  </si>
  <si>
    <t>13.Acción por el Clima</t>
  </si>
  <si>
    <t>14. Vida Submarina</t>
  </si>
  <si>
    <t>15. Vida de Ecosistemas Terrestres</t>
  </si>
  <si>
    <t>16.  Paz, justicia e instituciones solidas</t>
  </si>
  <si>
    <t>17 Alianzas para lograr los objetivos</t>
  </si>
  <si>
    <t>PROGRAMA PRESUPUESTAL</t>
  </si>
  <si>
    <t>SUBPROGRAMA PRESUPUESTAL</t>
  </si>
  <si>
    <t>Objetivos estratégicos institucionales</t>
  </si>
  <si>
    <t>PROCESO</t>
  </si>
  <si>
    <t>UNIDAD DE MEDIDA</t>
  </si>
  <si>
    <t>PERIODICIDAD</t>
  </si>
  <si>
    <t>Inclusión productiva de pequeños productores rurales</t>
  </si>
  <si>
    <t>Intersubsectorial Agricultura y desarrollo rural</t>
  </si>
  <si>
    <t>NACIÓN Y TERRITORIO</t>
  </si>
  <si>
    <t>Promover el desarrollo de capacidades para la generación sostenible de ingresos en la comunidad rural, a partir de la realización de intervenciones efectivas y acordes con la vocación agropecuaria de los territorios.</t>
  </si>
  <si>
    <t>Asesoría y Defensa jurídica</t>
  </si>
  <si>
    <t>NÚMERO</t>
  </si>
  <si>
    <t>ANUAL</t>
  </si>
  <si>
    <t>Servicios financieros y gestión del riesgo para las actividades agropecuarias y rurales</t>
  </si>
  <si>
    <t>NACIÓN</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</si>
  <si>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</si>
  <si>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PORCENTAJE</t>
  </si>
  <si>
    <t>SEMESTRAL</t>
  </si>
  <si>
    <t>Ordenamiento social y uso productivo del territorio rural</t>
  </si>
  <si>
    <t>TERRITORIO</t>
  </si>
  <si>
    <t>Aumentar la cobertura y calidad en la provisión del servicio público de adecuación de tierras.</t>
  </si>
  <si>
    <t>TRIMESTRAL</t>
  </si>
  <si>
    <t>Restitución de tierras a víctimas del conflicto armado</t>
  </si>
  <si>
    <t>Consolidar el modelo de gestión para optimizar el desempeño institucional y el uso de los recursos físicos, financieros, tecnológicos y humanos.</t>
  </si>
  <si>
    <t>Gestión Documental</t>
  </si>
  <si>
    <t>MENSUAL</t>
  </si>
  <si>
    <t xml:space="preserve"> Aprovechamiento de mercados externos</t>
  </si>
  <si>
    <t>Gestión Financiera</t>
  </si>
  <si>
    <t>Sanidad agropecuaria e inocuidad agroalimentaria</t>
  </si>
  <si>
    <t>Gestión Talento Humano</t>
  </si>
  <si>
    <t>Ciencia, tecnología e innovación agropecuaria</t>
  </si>
  <si>
    <t>Operación de los servicios tecnológicos</t>
  </si>
  <si>
    <t>Infraestructura productiva y comercialización</t>
  </si>
  <si>
    <t>Administración del Sistema Integrado de Gestión</t>
  </si>
  <si>
    <t>Fortalecimiento de la gestión y dirección del sector Agricultura y Desarrollo Rural</t>
  </si>
  <si>
    <t>Estrategia de Tecnologías de la Información</t>
  </si>
  <si>
    <t>Participación y Atención al Ciudadano</t>
  </si>
  <si>
    <t>Control Interno Disciplinario Interno</t>
  </si>
  <si>
    <t>ESTRUCTURACION DE PLANES INTEGRALES DE DESARROLLO AGROPECUARIO Y RURAL</t>
  </si>
  <si>
    <t>ESTRUCTURACION Y FORMULACIÓN DE PROYECTOS INTEGRALES DE DESARROLLO AGROPECUARIO Y RURAL</t>
  </si>
  <si>
    <t>EVALUACION, CALIFICACIÓN Y COFINANCIACIÓN DE PROYECTOS INTEGRALES</t>
  </si>
  <si>
    <t>FORTALECIMIENTO A LA PRESTACIÓN DEL SERVICIO PÚBLICO DE EXTENSIÓN AGROPECUARIA</t>
  </si>
  <si>
    <t>FORTALECIMIENTO COMPETITIVO PARA LA COMERCIALIZACIÓN DE PRODUCTOS DE ORIGEN AGROPECUARIO</t>
  </si>
  <si>
    <t>IMPLEMENTACION DE PROYECTOS INTEGRALES</t>
  </si>
  <si>
    <t>PRESTACION Y APOYO DEL SERVICIO PÚBLICO ADECUACIÓN DE TIERRAS</t>
  </si>
  <si>
    <t>PROMOCIÓN Y APOYO A LA ASOCIATIVIDAD</t>
  </si>
  <si>
    <t>SEGUIMIENTO Y CONTROL DE LOS PROYECTOS INTEGRALES</t>
  </si>
  <si>
    <t>INSTRUCTIVO PAI - 2024</t>
  </si>
  <si>
    <t>PROGRAMACIÒN</t>
  </si>
  <si>
    <t>PROYECTO DE INVERSIÓN</t>
  </si>
  <si>
    <t>Relación de los proyectos de inversión aprobados por el DNP, en la Plataforma Integrada de Inversión Pública.</t>
  </si>
  <si>
    <t xml:space="preserve">OBJETIVO GENERAL </t>
  </si>
  <si>
    <t xml:space="preserve">Información contenida en el guía operativa de cada proyecto de inversión </t>
  </si>
  <si>
    <t>OBJETIVO ESPECIFICO</t>
  </si>
  <si>
    <t>PRODUCTO</t>
  </si>
  <si>
    <t>VALOR TOTAL PRODUCTO (Cifras en millones)</t>
  </si>
  <si>
    <t xml:space="preserve">INDICADOR proyecto de Inversión </t>
  </si>
  <si>
    <t xml:space="preserve">TIPO DE INDICADOR </t>
  </si>
  <si>
    <t>FORMULA DE CALCULO</t>
  </si>
  <si>
    <r>
      <t xml:space="preserve">Corresponde a una descripción de los cálculos y datos necesarios para obtener un valor cuantitativo del indicador, es una relación aritmética </t>
    </r>
    <r>
      <rPr>
        <sz val="11"/>
        <color theme="0"/>
        <rFont val="Calibri"/>
        <family val="2"/>
        <scheme val="minor"/>
      </rPr>
      <t>( Razòn, proporciòn, tasa)</t>
    </r>
  </si>
  <si>
    <t>Porcentaje - Hitos, Indicador de Producto</t>
  </si>
  <si>
    <t>INDICADORES (Fuera del proyecto)</t>
  </si>
  <si>
    <r>
      <rPr>
        <b/>
        <sz val="11"/>
        <color theme="1"/>
        <rFont val="Calibri"/>
        <family val="2"/>
        <scheme val="minor"/>
      </rPr>
      <t>Columna I.</t>
    </r>
    <r>
      <rPr>
        <sz val="11"/>
        <color theme="1"/>
        <rFont val="Calibri"/>
        <family val="2"/>
        <scheme val="minor"/>
      </rPr>
      <t xml:space="preserve"> Se debe asociar los indicadores que no se encuentran en los proyecto de inversión, ejemplo (PMI/PNS y Conpes)</t>
    </r>
  </si>
  <si>
    <r>
      <rPr>
        <b/>
        <sz val="11"/>
        <color theme="1"/>
        <rFont val="Calibri"/>
        <family val="2"/>
        <scheme val="minor"/>
      </rPr>
      <t>Columna J</t>
    </r>
    <r>
      <rPr>
        <sz val="11"/>
        <color theme="1"/>
        <rFont val="Calibri"/>
        <family val="2"/>
        <scheme val="minor"/>
      </rPr>
      <t>. esta columna se debe registrar la unidad en la que se medirá el indicador. Ejemplo: hectáreas, unidad, porcentaje, etc.</t>
    </r>
  </si>
  <si>
    <t>ACTIVIDADES</t>
  </si>
  <si>
    <r>
      <rPr>
        <b/>
        <sz val="11"/>
        <color theme="1"/>
        <rFont val="Calibri"/>
        <family val="2"/>
        <scheme val="minor"/>
      </rPr>
      <t xml:space="preserve">Columna K. </t>
    </r>
    <r>
      <rPr>
        <sz val="11"/>
        <color theme="1"/>
        <rFont val="Calibri"/>
        <family val="2"/>
        <scheme val="minor"/>
      </rPr>
      <t xml:space="preserve">Descripciòn de las acciones de gestiòn realizadas asociadas al indicador </t>
    </r>
  </si>
  <si>
    <t xml:space="preserve">VALOR DEL INDICADOR (Cifras en millones) </t>
  </si>
  <si>
    <r>
      <rPr>
        <b/>
        <sz val="11"/>
        <color theme="1"/>
        <rFont val="Calibri"/>
        <family val="2"/>
        <scheme val="minor"/>
      </rPr>
      <t>Columna L.</t>
    </r>
    <r>
      <rPr>
        <sz val="11"/>
        <color theme="1"/>
        <rFont val="Calibri"/>
        <family val="2"/>
        <scheme val="minor"/>
      </rPr>
      <t xml:space="preserve"> El valor que se debe registrar en esta casilla, obedece al aporte económico que cada proyecto de inversión genera para el cumplimiento de meta</t>
    </r>
  </si>
  <si>
    <t>META</t>
  </si>
  <si>
    <r>
      <rPr>
        <b/>
        <sz val="11"/>
        <color theme="1"/>
        <rFont val="Calibri"/>
        <family val="2"/>
        <scheme val="minor"/>
      </rPr>
      <t xml:space="preserve">Columna M. </t>
    </r>
    <r>
      <rPr>
        <sz val="11"/>
        <color theme="1"/>
        <rFont val="Calibri"/>
        <family val="2"/>
        <scheme val="minor"/>
      </rPr>
      <t xml:space="preserve">Información contenida en el guía operativa de cada proyecto de inversión </t>
    </r>
  </si>
  <si>
    <t>ENTREGABLE (SEGÚN APLIQUE)</t>
  </si>
  <si>
    <r>
      <rPr>
        <b/>
        <sz val="11"/>
        <color theme="1"/>
        <rFont val="Calibri"/>
        <family val="2"/>
        <scheme val="minor"/>
      </rPr>
      <t>Columna N</t>
    </r>
    <r>
      <rPr>
        <sz val="11"/>
        <color theme="1"/>
        <rFont val="Calibri"/>
        <family val="2"/>
        <scheme val="minor"/>
      </rPr>
      <t>. Se debe indicar el entregable el cual dará cuenta del cumplimiento del indicador asociado en la C</t>
    </r>
    <r>
      <rPr>
        <b/>
        <sz val="11"/>
        <color theme="1"/>
        <rFont val="Calibri"/>
        <family val="2"/>
        <scheme val="minor"/>
      </rPr>
      <t xml:space="preserve">olumna H </t>
    </r>
  </si>
  <si>
    <r>
      <rPr>
        <b/>
        <sz val="11"/>
        <color theme="1"/>
        <rFont val="Calibri"/>
        <family val="2"/>
        <scheme val="minor"/>
      </rPr>
      <t xml:space="preserve">Columna O </t>
    </r>
    <r>
      <rPr>
        <sz val="11"/>
        <color theme="1"/>
        <rFont val="Calibri"/>
        <family val="2"/>
        <scheme val="minor"/>
      </rPr>
      <t>Hace referencia a el tiempo en el que se medirá el cumplimiento del indicador. Ejemplo: mensual, bimensual, trimestral, cuatrimestral, etc.</t>
    </r>
  </si>
  <si>
    <t>FECHA DE INICIO</t>
  </si>
  <si>
    <r>
      <rPr>
        <b/>
        <sz val="11"/>
        <color theme="1"/>
        <rFont val="Calibri"/>
        <family val="2"/>
        <scheme val="minor"/>
      </rPr>
      <t xml:space="preserve">Columna P </t>
    </r>
    <r>
      <rPr>
        <sz val="11"/>
        <color theme="1"/>
        <rFont val="Calibri"/>
        <family val="2"/>
        <scheme val="minor"/>
      </rPr>
      <t>Fecha en la cual de iniciará la medición del indicador.</t>
    </r>
  </si>
  <si>
    <t>FECHA DE FIN</t>
  </si>
  <si>
    <r>
      <rPr>
        <b/>
        <sz val="11"/>
        <color theme="1"/>
        <rFont val="Calibri"/>
        <family val="2"/>
        <scheme val="minor"/>
      </rPr>
      <t>Columna Q</t>
    </r>
    <r>
      <rPr>
        <sz val="11"/>
        <color theme="1"/>
        <rFont val="Calibri"/>
        <family val="2"/>
        <scheme val="minor"/>
      </rPr>
      <t xml:space="preserve"> Fecha en la cual de finalizará la medición del indicador.</t>
    </r>
  </si>
  <si>
    <t>PROGRAMACIÒN MENSUALIZADA DE LA META</t>
  </si>
  <si>
    <t>Cuantificar para cada mes el avance programado para cada meta</t>
  </si>
  <si>
    <t>POLITICAS SOCIALES TRANSVERSALES</t>
  </si>
  <si>
    <t>JÓVENES</t>
  </si>
  <si>
    <t>Se realizará una marcación con "X" si el indicador apunta a este enfoque diferencial/política transversal. Por favor tener en cuenta que esta marcación será tenida en cuenta para solicitar informes sobre la atención de este enfoque.</t>
  </si>
  <si>
    <t>ENFOQUE DE GÉNERO</t>
  </si>
  <si>
    <t>ÉTNICOS</t>
  </si>
  <si>
    <t>VÍCTIMAS</t>
  </si>
  <si>
    <t>CONSTRUCCIÓN DE PAZ</t>
  </si>
  <si>
    <t xml:space="preserve">ARTICULADORES DE INSTRUMENTOS DE PLANEACIÓN </t>
  </si>
  <si>
    <t>PLAN NACIONAL DE DESARROLLO - PND</t>
  </si>
  <si>
    <t>PLAN MARCO DE IMPLEMENTACIÒN / PLANES NACIONALES SECTORIALES  (PMI/PNS)</t>
  </si>
  <si>
    <t>CONPES</t>
  </si>
  <si>
    <t>MACROMETA</t>
  </si>
  <si>
    <t>PLAN ESTADÍSTICO SECTORIAL</t>
  </si>
  <si>
    <t>Seleccionar en la lista desplegable:
Eje estratégico 1: Fortalecer la información estadística del
sector agropecuario y de desarrollo rural
Eje estratégico 2: Incluir información estadística sectorial con enfoque diferencial e interseccional
Eje estratégico 3: Disponer de financiación adecuada para la producción de información estadística del sector
Eje estratégico 4: Fortalecer la adecuada articulación entre los productores de información estadística
Eje estratégico 6: Adoptar estándares de calidad para la producción de estadísticas sectoriales</t>
  </si>
  <si>
    <t>DIMENSIÓN ESTRATÉGICA</t>
  </si>
  <si>
    <t>OBJETIVO DESARROLLO SOSTENIBLE</t>
  </si>
  <si>
    <t>Ver lista de ODS, se deben indicar los ODS a los que el indicador apunta. Si aplica.</t>
  </si>
  <si>
    <t>TRANSFORMACIONES PND</t>
  </si>
  <si>
    <t>Seleccionar en la lista desplegable:
Transformación 1. Sociedad rural inclusiva con justicia social y económica
Transformación 2. Economía rural productiva y sostenible
Transformación 3. Territorios rurales en armonía con la vida</t>
  </si>
  <si>
    <t>TRANSFORMACIÓN  PLAN ESTRATÉGICO SECTORIAL</t>
  </si>
  <si>
    <t>LÍNEA ESTRATÉGICA</t>
  </si>
  <si>
    <t>Ver lista de líneas estratégicas e incluirlas</t>
  </si>
  <si>
    <t>TRANSFORMACIÓN PLAN ESTRATÉGICO INSTITUCIONAL</t>
  </si>
  <si>
    <t>LÍNEA ESTRATÉGICA INSTITUCIONAL</t>
  </si>
  <si>
    <t xml:space="preserve">OBJETIVO ESTRATÉGICO INSTITUCIONAL </t>
  </si>
  <si>
    <t>EJE ESTRATEGICO - PLAN ESTADISTICO SECTORIAL</t>
  </si>
  <si>
    <t>Seleccionar en la lista desplegable:
Eje estratégico 1: Fortalecer la información estadística del
sector agropecuario y de desarrollo rural"
Eje estratégico 2: Incluir información estadística sectorial con enfoque diferencial e interseccional
Eje estratégico 3: Disponer de financiación adecuada para la producción de información estadística del sector
Eje estratégico 4: Fortalecer la adecuada articulación entre los productores de información estadística
Eje estratégico 6: Adoptar estándares de calidad para la producción de estadísticas sectoriales</t>
  </si>
  <si>
    <t>ESTRATEGIAS - PLAN ESTADISTICO SECTORIAL</t>
  </si>
  <si>
    <t>Ver lista de estrategias, se deben indicar las que apunten al cumplimiento del indicador. Si aplica.</t>
  </si>
  <si>
    <t>MODELO INTEGRADO DE PLANEACIÓN Y GESTIÓN</t>
  </si>
  <si>
    <t>DIMENSIÓN MIPG</t>
  </si>
  <si>
    <t>Ver lista de dimensiones, se deben indicar las que apunten al cumplimiento del indicador. Si aplica.</t>
  </si>
  <si>
    <t>Política MIPG</t>
  </si>
  <si>
    <t>Ver lista de políticas, se deben indicar las que apunten al cumplimiento del indicador. Si aplica.</t>
  </si>
  <si>
    <t xml:space="preserve">MAPA DE PROCESOS </t>
  </si>
  <si>
    <t>Ver lista de procesos, se deben indicar las que apunten al cumplimiento del indicador. Si aplica.</t>
  </si>
  <si>
    <t>CLASIFICACIÓN DE LA INVERSIÓN PÚBLICA / SECCIÓN PRESUPUESTAL</t>
  </si>
  <si>
    <t xml:space="preserve">TIPO DE RECURSO </t>
  </si>
  <si>
    <t>Indicar si es de Inversión o Funcionamiento.</t>
  </si>
  <si>
    <t>Indicar el nombre del programa presupuestal. Si aplica.</t>
  </si>
  <si>
    <t xml:space="preserve">DEPENDENCIA RESPONSABLE DEL REPORTE </t>
  </si>
  <si>
    <t xml:space="preserve">RESPONSABLE </t>
  </si>
  <si>
    <t>Líder a cargo de la dependencia.</t>
  </si>
  <si>
    <t xml:space="preserve">DEPENDENCIA </t>
  </si>
  <si>
    <t>Indicar nombre de la dependencia.</t>
  </si>
  <si>
    <t>OBSERVACIONES</t>
  </si>
  <si>
    <t>Aclaraciones a tener el cuenta sobre el indicador.</t>
  </si>
  <si>
    <t>PLAN DE ACCIÓN 2024</t>
  </si>
  <si>
    <t>Planeación Estratégica institucional</t>
  </si>
  <si>
    <t>Indicador</t>
  </si>
  <si>
    <t>Programación Meta</t>
  </si>
  <si>
    <t>Dependencia responsable</t>
  </si>
  <si>
    <t>Información Proyecto de Inversión</t>
  </si>
  <si>
    <t>Observaciones</t>
  </si>
  <si>
    <t>ODS</t>
  </si>
  <si>
    <t>ALINEACIÓN PND</t>
  </si>
  <si>
    <t>ALINEACIÓN PES</t>
  </si>
  <si>
    <t>ALINEACIÓN PLAN ESTADISTICO SECTORIAL</t>
  </si>
  <si>
    <t>PAAC (componente)</t>
  </si>
  <si>
    <t>Código Objetivo</t>
  </si>
  <si>
    <t>Objetivo PEI</t>
  </si>
  <si>
    <t>Código Acciones Estratégicas</t>
  </si>
  <si>
    <t>Acciones Estratégicas</t>
  </si>
  <si>
    <t>Nivel</t>
  </si>
  <si>
    <t>Código Indicador</t>
  </si>
  <si>
    <t>Tipo de indicador</t>
  </si>
  <si>
    <t>Nombre de la acción o el producto entregado</t>
  </si>
  <si>
    <t>VALOR TOTAL PRODUCTO (Pesos)</t>
  </si>
  <si>
    <t>INDICADOR DE MEDICIÓN</t>
  </si>
  <si>
    <t>Fórmula de cálculo</t>
  </si>
  <si>
    <t>Unidad de medida</t>
  </si>
  <si>
    <t>META 2024</t>
  </si>
  <si>
    <t>Priorización núcleos reforma rural (Si/No)</t>
  </si>
  <si>
    <t>META 2024 priorización núcleos</t>
  </si>
  <si>
    <t>Enero</t>
  </si>
  <si>
    <t>Febrero</t>
  </si>
  <si>
    <t>Marzo</t>
  </si>
  <si>
    <t>Abril</t>
  </si>
  <si>
    <t>Mayo</t>
  </si>
  <si>
    <t>Junio</t>
  </si>
  <si>
    <t>Julio</t>
  </si>
  <si>
    <t>Agosto</t>
  </si>
  <si>
    <t>Septiembre</t>
  </si>
  <si>
    <t>Octubre</t>
  </si>
  <si>
    <t>Noviembre</t>
  </si>
  <si>
    <t>Diciembre</t>
  </si>
  <si>
    <t>Dependencias responsables</t>
  </si>
  <si>
    <t>Dependencias de apoyo</t>
  </si>
  <si>
    <t>Cargo responsables</t>
  </si>
  <si>
    <t>Persona de contacto</t>
  </si>
  <si>
    <t>Correo persona de contacto</t>
  </si>
  <si>
    <t>Dependencia de la persona de contacto:</t>
  </si>
  <si>
    <t>Proyecto por actualizar o crear</t>
  </si>
  <si>
    <t>JOVENES</t>
  </si>
  <si>
    <t>PND</t>
  </si>
  <si>
    <t>PMI/PNS</t>
  </si>
  <si>
    <t>PLAN ESTADISTICO SECTORIAL</t>
  </si>
  <si>
    <t>TRANSFORMACIÓN  PES</t>
  </si>
  <si>
    <t>LÍNEA ESTRATÉGICA PES</t>
  </si>
  <si>
    <t>POLITICA MIPG</t>
  </si>
  <si>
    <t>componente del PAAC</t>
  </si>
  <si>
    <t>Democratizar el acceso a agua para el riego y la producción agropecuaria</t>
  </si>
  <si>
    <t>1.OBJ</t>
  </si>
  <si>
    <t>Asociatividad y participación</t>
  </si>
  <si>
    <t>Indicador Objetivo</t>
  </si>
  <si>
    <t>1.OBJ.1</t>
  </si>
  <si>
    <t>Resultado</t>
  </si>
  <si>
    <t>Ärea rural agropecuaria con cobertura de distritos de riego o soluciones alternativas</t>
  </si>
  <si>
    <t>Aumento en la capacidad de los beneficiarioso</t>
  </si>
  <si>
    <t>Vicepresidencia de Proyectos</t>
  </si>
  <si>
    <t>1.1</t>
  </si>
  <si>
    <t>Acceso a agua en armonía con la vida - Desarrollar las soluciones de riego y drenaje en concordancia con las disposiciones ambientales y sociales para mejorar la producción agrícola de la Agricultura Campesina, Familiar y Comunitaria.</t>
  </si>
  <si>
    <t>Indicador Línea de acción</t>
  </si>
  <si>
    <t>1.1.1</t>
  </si>
  <si>
    <t>Producto</t>
  </si>
  <si>
    <t>Servicio de administración, operación y conservación de distritos de adecuación de tierras de propiedad del estado</t>
  </si>
  <si>
    <t>Distritos de adecuación de tierras con servicio de Administración, Operación y Conservación</t>
  </si>
  <si>
    <t>Dirección de Adecuación de Tierras</t>
  </si>
  <si>
    <r>
      <t xml:space="preserve">2022011000026 - Fortalecimiento de la administración, operación, conservación o mantenimiento y la prestación del servicio en los distritos de adecuación de tierras de propiedad del Estado a nivel Nacional  </t>
    </r>
    <r>
      <rPr>
        <b/>
        <sz val="10"/>
        <color rgb="FFFF0000"/>
        <rFont val="Calibri Light"/>
        <family val="2"/>
        <scheme val="major"/>
      </rPr>
      <t>(AOCM)</t>
    </r>
  </si>
  <si>
    <t>Aumentar la eficiencia en la prestación del servicio de riego, drenaje o protección contra inundacio-nes en los Distritos de Adecuación de Tierras de Propiedad del Estado</t>
  </si>
  <si>
    <t>Fortalecer la operación  de los Distritos de Propiedad del Estado</t>
  </si>
  <si>
    <t>4. Educación de Calidad,
8. Trabajo decente y crecimiento económico, 
9.  Industria, innovación e infraestructura, 
10.  Reducción de las desigualdades,  
16.  Paz, justicia e instituciones solidas, 
17 Alianzas para lograr los objetivos</t>
  </si>
  <si>
    <r>
      <rPr>
        <b/>
        <sz val="12"/>
        <color theme="1"/>
        <rFont val="Calibri Light"/>
        <family val="2"/>
        <scheme val="major"/>
      </rPr>
      <t>Estrategia 1.2</t>
    </r>
    <r>
      <rPr>
        <sz val="12"/>
        <color theme="1"/>
        <rFont val="Calibri Light"/>
        <family val="2"/>
        <scheme val="major"/>
      </rPr>
      <t xml:space="preserve">: Identificar y caracterizar bienes (públicos y privados) de infraestructura que brindan servicio al sector agropecuario (equipamiento y servicios sectoriales)
</t>
    </r>
    <r>
      <rPr>
        <b/>
        <sz val="12"/>
        <color theme="1"/>
        <rFont val="Calibri Light"/>
        <family val="2"/>
        <scheme val="major"/>
      </rPr>
      <t>Estrategia 1.3:</t>
    </r>
    <r>
      <rPr>
        <sz val="12"/>
        <color theme="1"/>
        <rFont val="Calibri Light"/>
        <family val="2"/>
        <scheme val="major"/>
      </rPr>
      <t xml:space="preserve"> Jornadas de capacitación en la gestión y uso de la información contenida en las plataformas de Ciencia, Tecnología e Innovación Agropecuaria (CTIA)
</t>
    </r>
    <r>
      <rPr>
        <b/>
        <sz val="12"/>
        <color theme="1"/>
        <rFont val="Calibri Light"/>
        <family val="2"/>
        <scheme val="major"/>
      </rPr>
      <t>Estrategia 1.4:</t>
    </r>
    <r>
      <rPr>
        <sz val="12"/>
        <color theme="1"/>
        <rFont val="Calibri Light"/>
        <family val="2"/>
        <scheme val="major"/>
      </rPr>
      <t xml:space="preserve"> Gestionar la información e indicadores de las actividades de Investigación y desarrollo, innovación y capacitación del sector agropecuario
</t>
    </r>
    <r>
      <rPr>
        <b/>
        <sz val="12"/>
        <color theme="1"/>
        <rFont val="Calibri Light"/>
        <family val="2"/>
        <scheme val="major"/>
      </rPr>
      <t xml:space="preserve">Estrategia 1.9: </t>
    </r>
    <r>
      <rPr>
        <sz val="12"/>
        <color theme="1"/>
        <rFont val="Calibri Light"/>
        <family val="2"/>
        <scheme val="major"/>
      </rPr>
      <t xml:space="preserve">Fortalecer la información estadística de tenencia de la tierra rural
</t>
    </r>
    <r>
      <rPr>
        <b/>
        <sz val="12"/>
        <color theme="1"/>
        <rFont val="Calibri Light"/>
        <family val="2"/>
        <scheme val="major"/>
      </rPr>
      <t>Estrategia 1.11:</t>
    </r>
    <r>
      <rPr>
        <sz val="12"/>
        <color theme="1"/>
        <rFont val="Calibri Light"/>
        <family val="2"/>
        <scheme val="major"/>
      </rPr>
      <t xml:space="preserve"> Identificar y establecer los precios pagados a los productores agropecuarios (PPP)
</t>
    </r>
    <r>
      <rPr>
        <b/>
        <sz val="12"/>
        <color theme="1"/>
        <rFont val="Calibri Light"/>
        <family val="2"/>
        <scheme val="major"/>
      </rPr>
      <t>Estrategia 1.12</t>
    </r>
    <r>
      <rPr>
        <sz val="12"/>
        <color theme="1"/>
        <rFont val="Calibri Light"/>
        <family val="2"/>
        <scheme val="major"/>
      </rPr>
      <t xml:space="preserve">: Identificar y establecer los precios de los productos agropecuarios en cada eslabón de las cadenas productivas agropecuarias
</t>
    </r>
    <r>
      <rPr>
        <b/>
        <sz val="12"/>
        <color theme="1"/>
        <rFont val="Calibri Light"/>
        <family val="2"/>
        <scheme val="major"/>
      </rPr>
      <t>Estrategia 1.13:</t>
    </r>
    <r>
      <rPr>
        <sz val="12"/>
        <color theme="1"/>
        <rFont val="Calibri Light"/>
        <family val="2"/>
        <scheme val="major"/>
      </rPr>
      <t xml:space="preserve"> Conformar una red de articulación interinstitucional que permita compartir, armonizar y difundir la información estadística de estructuras de costos de producción del sector agropecuario
</t>
    </r>
    <r>
      <rPr>
        <b/>
        <sz val="12"/>
        <color theme="1"/>
        <rFont val="Calibri Light"/>
        <family val="2"/>
        <scheme val="major"/>
      </rPr>
      <t>Estrategia 1.14</t>
    </r>
    <r>
      <rPr>
        <sz val="12"/>
        <color theme="1"/>
        <rFont val="Calibri Light"/>
        <family val="2"/>
        <scheme val="major"/>
      </rPr>
      <t xml:space="preserve">: Definir los tipos de productores agropecuarios en Colombia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
</t>
    </r>
    <r>
      <rPr>
        <b/>
        <sz val="12"/>
        <color theme="1"/>
        <rFont val="Calibri Light"/>
        <family val="2"/>
        <scheme val="major"/>
      </rPr>
      <t>Estrategia 2.1:</t>
    </r>
    <r>
      <rPr>
        <sz val="12"/>
        <color theme="1"/>
        <rFont val="Calibri Light"/>
        <family val="2"/>
        <scheme val="major"/>
      </rPr>
      <t xml:space="preserve"> Integrar a la producción de información estadística del sector agropecuario el enfoque diferencial e interseccional
</t>
    </r>
    <r>
      <rPr>
        <b/>
        <sz val="12"/>
        <color theme="1"/>
        <rFont val="Calibri Light"/>
        <family val="2"/>
        <scheme val="major"/>
      </rPr>
      <t>Estrategia 2.4:</t>
    </r>
    <r>
      <rPr>
        <sz val="12"/>
        <color theme="1"/>
        <rFont val="Calibri Light"/>
        <family val="2"/>
        <scheme val="major"/>
      </rPr>
      <t xml:space="preserve"> Sensibilizar y capacitar en enfoque diferencial e interseccional a las entidades que conforman el ecosistema de datos del sector agropecuario.
</t>
    </r>
    <r>
      <rPr>
        <b/>
        <sz val="12"/>
        <color theme="1"/>
        <rFont val="Calibri Light"/>
        <family val="2"/>
        <scheme val="major"/>
      </rPr>
      <t xml:space="preserve">Estrategia 3.1 </t>
    </r>
    <r>
      <rPr>
        <sz val="12"/>
        <color theme="1"/>
        <rFont val="Calibri Light"/>
        <family val="2"/>
        <scheme val="major"/>
      </rPr>
      <t xml:space="preserve">Gestionar fuentes alternativas de financiamiento para la producción estadística del sector
</t>
    </r>
    <r>
      <rPr>
        <b/>
        <sz val="12"/>
        <color theme="1"/>
        <rFont val="Calibri Light"/>
        <family val="2"/>
        <scheme val="major"/>
      </rPr>
      <t>Estrategia 3.3</t>
    </r>
    <r>
      <rPr>
        <sz val="12"/>
        <color theme="1"/>
        <rFont val="Calibri Light"/>
        <family val="2"/>
        <scheme val="major"/>
      </rPr>
      <t xml:space="preserve"> Visibilizar la importancia de la producción de información estadística del sector a largo plazo
</t>
    </r>
    <r>
      <rPr>
        <b/>
        <sz val="12"/>
        <color theme="1"/>
        <rFont val="Calibri Light"/>
        <family val="2"/>
        <scheme val="major"/>
      </rPr>
      <t>Estrategia 4.1:</t>
    </r>
    <r>
      <rPr>
        <sz val="12"/>
        <color theme="1"/>
        <rFont val="Calibri Light"/>
        <family val="2"/>
        <scheme val="major"/>
      </rPr>
      <t xml:space="preserve"> Generar espacios que permitan el intercambio de conocimiento en temas estratégicos para el sector agropecuario y de desarrollo rural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</si>
  <si>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 xml:space="preserve">1.Talento Humano
2.Direccionamiento Estratégico
3.Gestión con valores para resultados 
4.Evaluación de resultados 
5.Información y comunicación 
6.Gestión del conocimiento 
7.Control Interno
</t>
  </si>
  <si>
    <t xml:space="preserve">1. Planeación Institucional
2. Gestión presupuestal y eficiencia del gasto público
3. Compras y Contratación Pública 
6. Transparencia, acceso a la información pública y lucha contra la corrupción
15. Gestión del conocimiento y la innovación
16. Gestión documental
17. Gestión de la información estadística
18. Seguimiento y evaluación del desempeño institucional
</t>
  </si>
  <si>
    <t>1. Estraategia de riesgos</t>
  </si>
  <si>
    <t>INVERSIÓN</t>
  </si>
  <si>
    <t>1.1.2</t>
  </si>
  <si>
    <t>Servicio de educación informal para la administración, operación y conservación de los distritos de adecuación de tierras
En el archivo de Programación 2024 está relacionado un valor por asignar de $ 1,803,921,281</t>
  </si>
  <si>
    <t xml:space="preserve">Asociaciones capacitadas
</t>
  </si>
  <si>
    <r>
      <rPr>
        <b/>
        <sz val="12"/>
        <color theme="1"/>
        <rFont val="Calibri Light"/>
        <family val="2"/>
        <scheme val="major"/>
      </rPr>
      <t>Estrategia 1.2</t>
    </r>
    <r>
      <rPr>
        <sz val="12"/>
        <color theme="1"/>
        <rFont val="Calibri Light"/>
        <family val="2"/>
        <scheme val="major"/>
      </rPr>
      <t>: Identificar y caracterizar bienes (públicos y privados) de infraestructura que brindan servicio al sector agropecuario (equipamiento y servicios sectoriales)</t>
    </r>
    <r>
      <rPr>
        <sz val="12"/>
        <color theme="1"/>
        <rFont val="Calibri Light"/>
        <family val="2"/>
        <scheme val="major"/>
      </rPr>
      <t xml:space="preserve">
</t>
    </r>
    <r>
      <rPr>
        <b/>
        <sz val="12"/>
        <color theme="1"/>
        <rFont val="Calibri Light"/>
        <family val="2"/>
        <scheme val="major"/>
      </rPr>
      <t xml:space="preserve">Estrategia 1.9: </t>
    </r>
    <r>
      <rPr>
        <sz val="12"/>
        <color theme="1"/>
        <rFont val="Calibri Light"/>
        <family val="2"/>
        <scheme val="major"/>
      </rPr>
      <t>Fortalecer la información estadística de tenencia de la tierra rural</t>
    </r>
    <r>
      <rPr>
        <sz val="12"/>
        <color theme="1"/>
        <rFont val="Calibri Light"/>
        <family val="2"/>
        <scheme val="major"/>
      </rPr>
      <t xml:space="preserve">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t>
    </r>
    <r>
      <rPr>
        <sz val="12"/>
        <color theme="1"/>
        <rFont val="Calibri Light"/>
        <family val="2"/>
        <scheme val="major"/>
      </rPr>
      <t xml:space="preserve">
</t>
    </r>
    <r>
      <rPr>
        <b/>
        <sz val="12"/>
        <color theme="1"/>
        <rFont val="Calibri Light"/>
        <family val="2"/>
        <scheme val="major"/>
      </rPr>
      <t>Estrategia 2.4:</t>
    </r>
    <r>
      <rPr>
        <sz val="12"/>
        <color theme="1"/>
        <rFont val="Calibri Light"/>
        <family val="2"/>
        <scheme val="major"/>
      </rPr>
      <t xml:space="preserve"> Sensibilizar y capacitar en enfoque diferencial e interseccional a las entidades que conforman el ecosistema de datos del sector agropecuario.
</t>
    </r>
    <r>
      <rPr>
        <b/>
        <sz val="12"/>
        <color theme="1"/>
        <rFont val="Calibri Light"/>
        <family val="2"/>
        <scheme val="major"/>
      </rPr>
      <t xml:space="preserve">Estrategia 3.1 </t>
    </r>
    <r>
      <rPr>
        <sz val="12"/>
        <color theme="1"/>
        <rFont val="Calibri Light"/>
        <family val="2"/>
        <scheme val="major"/>
      </rPr>
      <t xml:space="preserve">Gestionar fuentes alternativas de financiamiento para la producción estadística del sector
</t>
    </r>
    <r>
      <rPr>
        <b/>
        <sz val="12"/>
        <color theme="1"/>
        <rFont val="Calibri Light"/>
        <family val="2"/>
        <scheme val="major"/>
      </rPr>
      <t>Estrategia 3.3</t>
    </r>
    <r>
      <rPr>
        <sz val="12"/>
        <color theme="1"/>
        <rFont val="Calibri Light"/>
        <family val="2"/>
        <scheme val="major"/>
      </rPr>
      <t xml:space="preserve"> Visibilizar la importancia de la producción de información estadística del sector a largo plazo</t>
    </r>
    <r>
      <rPr>
        <sz val="12"/>
        <color theme="1"/>
        <rFont val="Calibri Light"/>
        <family val="2"/>
        <scheme val="major"/>
      </rPr>
      <t xml:space="preserve">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</si>
  <si>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 xml:space="preserve">
2.Direccionamiento Estratégico
3.Gestión con valores para resultados 
4.Evaluación de resultados 
5.Información y comunicación 
6.Gestión del conocimiento 
</t>
  </si>
  <si>
    <t>Indicador Proceso/productos intermedios</t>
  </si>
  <si>
    <t>1.1.3</t>
  </si>
  <si>
    <t>Servicio de acompañamiento a la prestación del servicio público de adecuación de tierras</t>
  </si>
  <si>
    <t>Distritos de adecuación de tierras acompañados en la prestación del servicio público</t>
  </si>
  <si>
    <t>Mejorar el seguimiento y acompañamiento para la prestación del servicio en los Distritos de propiedad del Estado</t>
  </si>
  <si>
    <t>1.1.4</t>
  </si>
  <si>
    <t>Servicio de trámites legales de asociaciones de usuarios de distritos de adecuación de tierras</t>
  </si>
  <si>
    <t>Trámites legales de asociaciones de usuarios realizados</t>
  </si>
  <si>
    <t>1.1.5</t>
  </si>
  <si>
    <t>Servicio de apoyo financiero para proyectos de adecuación de tierras</t>
  </si>
  <si>
    <t xml:space="preserve">Proyectos financiados o cofinanciados  </t>
  </si>
  <si>
    <r>
      <t xml:space="preserve">2022011000027 - Implementación del Fondo Nacional de Adecuación de Tierras - FONAT a nivel Nacional </t>
    </r>
    <r>
      <rPr>
        <sz val="10"/>
        <color rgb="FFFF0000"/>
        <rFont val="Calibri Light"/>
        <family val="2"/>
        <scheme val="major"/>
      </rPr>
      <t xml:space="preserve"> </t>
    </r>
    <r>
      <rPr>
        <b/>
        <sz val="10"/>
        <color rgb="FFFF0000"/>
        <rFont val="Calibri Light"/>
        <family val="2"/>
        <scheme val="major"/>
      </rPr>
      <t>(FONAT)</t>
    </r>
  </si>
  <si>
    <t xml:space="preserve">Aumentar la cobertura del área beneficiada con adecuación de tierras para la producción agropecuaria en Colombia </t>
  </si>
  <si>
    <r>
      <rPr>
        <b/>
        <sz val="12"/>
        <color theme="1"/>
        <rFont val="Calibri Light"/>
        <family val="2"/>
        <scheme val="major"/>
      </rPr>
      <t>Estrategia 1.2</t>
    </r>
    <r>
      <rPr>
        <sz val="12"/>
        <color theme="1"/>
        <rFont val="Calibri Light"/>
        <family val="2"/>
        <scheme val="major"/>
      </rPr>
      <t xml:space="preserve">: Identificar y caracterizar bienes (públicos y privados) de infraestructura que brindan servicio al sector agropecuario (equipamiento y servicios sectoriales)
</t>
    </r>
    <r>
      <rPr>
        <b/>
        <sz val="12"/>
        <color theme="1"/>
        <rFont val="Calibri Light"/>
        <family val="2"/>
        <scheme val="major"/>
      </rPr>
      <t xml:space="preserve">Estrategia 1.9: </t>
    </r>
    <r>
      <rPr>
        <sz val="12"/>
        <color theme="1"/>
        <rFont val="Calibri Light"/>
        <family val="2"/>
        <scheme val="major"/>
      </rPr>
      <t xml:space="preserve">Fortalecer la información estadística de tenencia de la tierra rural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
</t>
    </r>
    <r>
      <rPr>
        <b/>
        <sz val="12"/>
        <color theme="1"/>
        <rFont val="Calibri Light"/>
        <family val="2"/>
        <scheme val="major"/>
      </rPr>
      <t>Estrategia 2.4:</t>
    </r>
    <r>
      <rPr>
        <sz val="12"/>
        <color theme="1"/>
        <rFont val="Calibri Light"/>
        <family val="2"/>
        <scheme val="major"/>
      </rPr>
      <t xml:space="preserve"> Sensibilizar y capacitar en enfoque diferencial e interseccional a las entidades que conforman el ecosistema de datos del sector agropecuario.
</t>
    </r>
    <r>
      <rPr>
        <b/>
        <sz val="12"/>
        <color theme="1"/>
        <rFont val="Calibri Light"/>
        <family val="2"/>
        <scheme val="major"/>
      </rPr>
      <t xml:space="preserve">Estrategia 3.1 </t>
    </r>
    <r>
      <rPr>
        <sz val="12"/>
        <color theme="1"/>
        <rFont val="Calibri Light"/>
        <family val="2"/>
        <scheme val="major"/>
      </rPr>
      <t xml:space="preserve">Gestionar fuentes alternativas de financiamiento para la producción estadística del sector
</t>
    </r>
    <r>
      <rPr>
        <b/>
        <sz val="12"/>
        <color theme="1"/>
        <rFont val="Calibri Light"/>
        <family val="2"/>
        <scheme val="major"/>
      </rPr>
      <t>Estrategia 3.3</t>
    </r>
    <r>
      <rPr>
        <sz val="12"/>
        <color theme="1"/>
        <rFont val="Calibri Light"/>
        <family val="2"/>
        <scheme val="major"/>
      </rPr>
      <t xml:space="preserve"> Visibilizar la importancia de la producción de información estadística del sector a largo plazo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</si>
  <si>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Indicador asociado a política</t>
  </si>
  <si>
    <t>1.1.6</t>
  </si>
  <si>
    <t>Área con estudios de preinversión</t>
  </si>
  <si>
    <t>Área con estudios de Preinversión (identificación, prefactibilidad, factibilidad y diseños detallados)</t>
  </si>
  <si>
    <t>Héctáreas</t>
  </si>
  <si>
    <t>1.1.12</t>
  </si>
  <si>
    <t>Área construida de distritos de riego de pequeña escala</t>
  </si>
  <si>
    <t>Área con nuevos distritos de pequeña escala construidos</t>
  </si>
  <si>
    <t>Sumatoria de hectáreas terminadas de nuevos distritos de riego construidos y de las nuevas hectáreas terminadas de los distritos ampliados</t>
  </si>
  <si>
    <t>Mensual</t>
  </si>
  <si>
    <t>1.1.7</t>
  </si>
  <si>
    <t>Área con nuevos distritos de pequeña escala construidos en municipios PDET</t>
  </si>
  <si>
    <t>1.1.8</t>
  </si>
  <si>
    <t xml:space="preserve">Área con nuevos distritos de pequeña escala construidos en municipios NO PDET </t>
  </si>
  <si>
    <t>1.1.13</t>
  </si>
  <si>
    <t>Área reahbilitaada de distritos de riego de pequeña escala</t>
  </si>
  <si>
    <t>Área con distritos de riego de pequeña escala existentes rehabilitados, complementados o modernizados</t>
  </si>
  <si>
    <t>Sumatoria de las hectáreas terminadas de rehabilitar, complementar o modernizar en distritos de riego de pequeña escala.</t>
  </si>
  <si>
    <t>1.1.9</t>
  </si>
  <si>
    <t>Área con distritos de riego de pequeña escala de propiedad estatal rehabilitados en municipios PDET</t>
  </si>
  <si>
    <t>1.1.10</t>
  </si>
  <si>
    <t>Área con distritos de riego de pequeña escala con rehabilitación iniciada en municipios NO PDET</t>
  </si>
  <si>
    <t>1.1.11</t>
  </si>
  <si>
    <t>Asociaciones capacitadas</t>
  </si>
  <si>
    <t>Número de asociaciones de usuarios de distritos de riego capacitadas</t>
  </si>
  <si>
    <t>Asociaciones</t>
  </si>
  <si>
    <t>Dirección de asociatividad</t>
  </si>
  <si>
    <t>Aumentar la productividad sostenible de los actores de la economía y agricultura campesina, étnica, familiar y comunitaria</t>
  </si>
  <si>
    <t>2.OBJ</t>
  </si>
  <si>
    <t>Proyectos productivos asociativos</t>
  </si>
  <si>
    <t>2.OBJ.1</t>
  </si>
  <si>
    <t>Aumento en la productividad de los beneficiarios</t>
  </si>
  <si>
    <t>Vicepresidencia de Integración Productiva</t>
  </si>
  <si>
    <t>202300000000226 - Apoyo para la Estructuración y Cofinanciación de Proyectos Integrales de Desarrollo Agropecuario y Rural a nivel Naciona (VIP +VP)</t>
  </si>
  <si>
    <t>Incrementar la inclusión productiva de la población productora rural</t>
  </si>
  <si>
    <t>Fortalecer la capacidad técnica y financiera para formular y estructurar proyectos por parte de los productores rurales</t>
  </si>
  <si>
    <t>1. Fin de la pobreza
2. Hambre cero 
11. Ciudades y comunidades sostenibles
14. Vida submarina
15. Vida de ecosistemas terrestres
16. Promover sociedades justas, pacíficas e inclusivas</t>
  </si>
  <si>
    <t xml:space="preserve">"Eje estratégico 1: Fortalecer la información estadística del sector agropecuario y de desarrollo rural"
Eje estratégico 2: Incluir información estadística sectorial con enfoque diferencial e interseccional
Eje estratégico 3: Disponer de financiación adecuada para la producción de información estadística del sector
Eje estratégico 4: Fortalecer la adecuada articulación entre los productores de información estadística
Eje estratégico 6: Adoptar estándares de calidad para la producción de estadísticas sectoriales
</t>
  </si>
  <si>
    <r>
      <rPr>
        <b/>
        <sz val="12"/>
        <color theme="1"/>
        <rFont val="Calibri Light"/>
        <family val="2"/>
        <scheme val="major"/>
      </rPr>
      <t>Estrategia 1.14</t>
    </r>
    <r>
      <rPr>
        <sz val="12"/>
        <color theme="1"/>
        <rFont val="Calibri Light"/>
        <family val="2"/>
        <scheme val="major"/>
      </rPr>
      <t xml:space="preserve">: Definir los tipos de productores agropecuarios en Colombia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
</t>
    </r>
    <r>
      <rPr>
        <b/>
        <sz val="12"/>
        <color theme="1"/>
        <rFont val="Calibri Light"/>
        <family val="2"/>
        <scheme val="major"/>
      </rPr>
      <t>Estrategia 2.1:</t>
    </r>
    <r>
      <rPr>
        <sz val="12"/>
        <color theme="1"/>
        <rFont val="Calibri Light"/>
        <family val="2"/>
        <scheme val="major"/>
      </rPr>
      <t xml:space="preserve"> Integrar a la producción de información estadística del sector agropecuario el enfoque diferencial e interseccional
</t>
    </r>
    <r>
      <rPr>
        <b/>
        <sz val="12"/>
        <color theme="1"/>
        <rFont val="Calibri Light"/>
        <family val="2"/>
        <scheme val="major"/>
      </rPr>
      <t>Estrategia 2.4:</t>
    </r>
    <r>
      <rPr>
        <sz val="12"/>
        <color theme="1"/>
        <rFont val="Calibri Light"/>
        <family val="2"/>
        <scheme val="major"/>
      </rPr>
      <t xml:space="preserve"> Sensibilizar y capacitar en enfoque diferencial e interseccional a las entidades que conforman el ecosistema de datos del sector agropecuario.
</t>
    </r>
    <r>
      <rPr>
        <b/>
        <sz val="12"/>
        <color theme="1"/>
        <rFont val="Calibri Light"/>
        <family val="2"/>
        <scheme val="major"/>
      </rPr>
      <t xml:space="preserve">Estrategia 3.1 </t>
    </r>
    <r>
      <rPr>
        <sz val="12"/>
        <color theme="1"/>
        <rFont val="Calibri Light"/>
        <family val="2"/>
        <scheme val="major"/>
      </rPr>
      <t xml:space="preserve">Gestionar fuentes alternativas de financiamiento para la producción estadística del sector
</t>
    </r>
    <r>
      <rPr>
        <b/>
        <sz val="12"/>
        <color theme="1"/>
        <rFont val="Calibri Light"/>
        <family val="2"/>
        <scheme val="major"/>
      </rPr>
      <t>Estrategia 3.3</t>
    </r>
    <r>
      <rPr>
        <sz val="12"/>
        <color theme="1"/>
        <rFont val="Calibri Light"/>
        <family val="2"/>
        <scheme val="major"/>
      </rPr>
      <t xml:space="preserve"> Visibilizar la importancia de la producción de información estadística del sector a largo plazo
</t>
    </r>
    <r>
      <rPr>
        <b/>
        <sz val="12"/>
        <color theme="1"/>
        <rFont val="Calibri Light"/>
        <family val="2"/>
        <scheme val="major"/>
      </rPr>
      <t>Estrategia 4.1:</t>
    </r>
    <r>
      <rPr>
        <sz val="12"/>
        <color theme="1"/>
        <rFont val="Calibri Light"/>
        <family val="2"/>
        <scheme val="major"/>
      </rPr>
      <t xml:space="preserve"> Generar espacios que permitan el intercambio de conocimiento en temas estratégicos para el sector agropecuario y de desarrollo rural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</si>
  <si>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 xml:space="preserve">
3.Gestión con valores para resultados 
4.Evaluación de resultados 
5.Información y comunicación 
6.Gestión del conocimiento 
</t>
  </si>
  <si>
    <t xml:space="preserve">2. Gestión presupuestal y eficiencia del gasto público
3. Compras y Contratación Pública 
6. Transparencia, acceso a la información pública y lucha contra la corrupción
7. Fortalecimiento organizacional y simplificación de procesos
8. Servicio al ciudadano
9. Participación ciudadana en la gestión pública
10. Racionalización de trámites
15. Gestión del conocimiento y la innovación
17. Gestión de la información estadística
18. Seguimiento y evaluación del desempeño institucional
</t>
  </si>
  <si>
    <t>Estructuracion y formulación de proyectos integrales de desarrollo agropecuario y rural</t>
  </si>
  <si>
    <t>2.1</t>
  </si>
  <si>
    <t>2.1.1</t>
  </si>
  <si>
    <t>Servicio de apoyo en la formulación y estructuración de proyectos</t>
  </si>
  <si>
    <t>Proyectos estructurados</t>
  </si>
  <si>
    <t>Dirección de Activos Productivos</t>
  </si>
  <si>
    <t>Servicio de apoyo financiero para proyectos productivos</t>
  </si>
  <si>
    <t>Proyectos productivos cofinanciados</t>
  </si>
  <si>
    <t>Suma de proyectos productivos cofinanciados</t>
  </si>
  <si>
    <t>Número</t>
  </si>
  <si>
    <t>Resoluciones de cofinanciación</t>
  </si>
  <si>
    <t>Fortalecer la capacidad para ejecutar proyectos por parte de los productores rurales</t>
  </si>
  <si>
    <t>Evaluacion, calificación y cofinanciación de proyectos integrales</t>
  </si>
  <si>
    <t>Es importante precisar que el proyecto actualmente se encuentra aprobado por un valor de $317,128 millones, con una meta vigente de 142 proyectos cofinanciados. El valor que se registra en la casilla L10 corresponde a la meta de cofinanciación incluyendo lasdos adiciones anunciadas en segundo semestre de 2023, por valor de: 189,83mil y 150mil millones.</t>
  </si>
  <si>
    <t>Proyectos productivos cofinanciados en Zonas de Reserva Campesina (ZRC)</t>
  </si>
  <si>
    <t>Suma de proyectos productivos cofinanciados en ZRC</t>
  </si>
  <si>
    <t>Nùmero</t>
  </si>
  <si>
    <t>Pendiente</t>
  </si>
  <si>
    <t>Este indicador se propone como indicador secundario del registrado en la fila 10, el cual se encuentra en proceso de solicitud de creación ante el DNP. Se está formulando la meta para la vigencia 2024. Es importante no duplicar esta cifra con la registrada en la fila 10.</t>
  </si>
  <si>
    <t>Proyectos cofinanciados</t>
  </si>
  <si>
    <t>Proyectos de desarrollo agropecuario y rural integral con enfoque territorial identificados que requieren centro de acopio, con centros de acopio construidos o rehabilitados, en municipios PDET</t>
  </si>
  <si>
    <t>Porcentaje</t>
  </si>
  <si>
    <t xml:space="preserve">Proyectos de desarrollo agropecuario y rural integral con enfoque territorial identificados que requieren centro de acopio, con centros de acopio construidos o rehabilitados, para territorios y población definidos en el respectivo plan. </t>
  </si>
  <si>
    <t>Porcentaje de proyectos de desarrollo agropecuario y rural identificados que requieren infraestructura de riego y drenaje, construidos o rehabilitados, para territorios y población definidos en el respectivo plan</t>
  </si>
  <si>
    <t>Porcentaje de proyectos de desarrollo agropecuario y rural identificados que requieren infraestructura de riego y drenaje, construidos o rehabilitados, en municipios PDET</t>
  </si>
  <si>
    <t>Áreas con soluciones de riego intrapredial</t>
  </si>
  <si>
    <t>Área con proyectos de adecuación de riego intra-predial finalizados fuera de distritos</t>
  </si>
  <si>
    <t>Sumatoria de las hectáreas de riego intra-predial finalizadas fuera de distritos mediante los diferentes mecanismos descritos (PIDAR, Regalias, otras fuentes PGN)</t>
  </si>
  <si>
    <t>Hectáreas</t>
  </si>
  <si>
    <t>Áreas con proyectos de adecuación intrapredial finalizados fuera de distritos en municipios PDET</t>
  </si>
  <si>
    <t>Áreas con proyectos de adecuación intrapredial finalizados fuera de distritos o en municipios NO PDET</t>
  </si>
  <si>
    <t>Porcentaje de personas beneficiarias de distribución de tierras con recursos de capital semilla no reembolsables otorgados</t>
  </si>
  <si>
    <t>Porcentaje de personas beneficiarias de distribución de tierras en municipios PDET con recursos de capital semilla no reembolsables otorgados</t>
  </si>
  <si>
    <t>Actualizar el modelo de gestión de la Agencia</t>
  </si>
  <si>
    <t>6.2</t>
  </si>
  <si>
    <t>Actualizar el Sistema Integrago de Gestión</t>
  </si>
  <si>
    <t>6.2.3</t>
  </si>
  <si>
    <t>Documentos de Planeación</t>
  </si>
  <si>
    <t xml:space="preserve">Capacitaciones realizadas a personas </t>
  </si>
  <si>
    <t xml:space="preserve">diciembre </t>
  </si>
  <si>
    <t xml:space="preserve">Listados de asistencia a las capacitaciones </t>
  </si>
  <si>
    <t>Trimestral</t>
  </si>
  <si>
    <t>Oficina de Planeación</t>
  </si>
  <si>
    <r>
      <t>202300000000141​ - Fortalecimiento del Sistema de Planeación y Gestión Institucional a nivel Nacional </t>
    </r>
    <r>
      <rPr>
        <b/>
        <sz val="10"/>
        <color rgb="FFC00000"/>
        <rFont val="Arial"/>
        <family val="2"/>
      </rPr>
      <t>(Sistema de Planeación y Gestión Institucional )</t>
    </r>
    <r>
      <rPr>
        <sz val="10"/>
        <color rgb="FF000000"/>
        <rFont val="Arial"/>
        <family val="2"/>
      </rPr>
      <t>  ​</t>
    </r>
  </si>
  <si>
    <t>Fortalecer el desempeño en la planeación y gestión institucional de la Agencia de Desarrollo Rural</t>
  </si>
  <si>
    <t>Generar instrumentos de conocimiento en la planeación</t>
  </si>
  <si>
    <r>
      <t xml:space="preserve">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t>
    </r>
    <r>
      <rPr>
        <sz val="12"/>
        <color theme="1"/>
        <rFont val="Calibri Light"/>
        <family val="2"/>
        <scheme val="major"/>
      </rPr>
      <t xml:space="preserve">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</si>
  <si>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 xml:space="preserve">1.Talento Humano
2.Direccionamiento Estratégico
3.Gestión con valores para resultados 
4.Evaluación de resultados 
5.Información y comunicación 
6.Gestión del conocimiento 
</t>
  </si>
  <si>
    <t xml:space="preserve">1. Planeación Institucional
2. Gestión presupuestal y eficiencia del gasto público
4. Talento humano
6. Transparencia, acceso a la información pública y lucha contra la corrupción
15. Gestión del conocimiento y la innovación
17. Gestión de la información estadística
18. Seguimiento y evaluación del desempeño institucional
</t>
  </si>
  <si>
    <t>1.38</t>
  </si>
  <si>
    <t>Secretaría General</t>
  </si>
  <si>
    <r>
      <t>Sedes </t>
    </r>
    <r>
      <rPr>
        <b/>
        <sz val="10"/>
        <color rgb="FFC00000"/>
        <rFont val="Arial"/>
        <family val="2"/>
      </rPr>
      <t>(Sedes)</t>
    </r>
    <r>
      <rPr>
        <sz val="10"/>
        <color rgb="FFC00000"/>
        <rFont val="Arial"/>
        <family val="2"/>
      </rPr>
      <t>​</t>
    </r>
  </si>
  <si>
    <t xml:space="preserve">1. Planeación Institucional
2. Gestión presupuestal y eficiencia del gasto público
3. Compras y Contratación Pública 
4. Talento humano
5. Integridad
6. Transparencia, acceso a la información pública y lucha contra la corrupción
7. Fortalecimiento organizacional y simplificación de procesos
8. Servicio al ciudadano
9. Participación ciudadana en la gestión pública
10. Racionalización de trámites
11. Gobierno digital
12. Seguridad digital
13. Defensa jurídica
14. Mejora normativa4
15. Gestión del conocimiento y la innovación
16. Gestión documental
17. Gestión de la información estadística5
18. Seguimiento y evaluación del desempeño institucional
19. Control interno
</t>
  </si>
  <si>
    <t>Mejorar la calidad y la generación de valor agregado de la producción rural y los campesinos, comunidades y familias</t>
  </si>
  <si>
    <t>3.OBJ</t>
  </si>
  <si>
    <t>Aumento en el valor de la producción</t>
  </si>
  <si>
    <t>Vicepresidenciad de Proyectos</t>
  </si>
  <si>
    <t>3.1</t>
  </si>
  <si>
    <t>Innovación y generación de valor: Realizar estrategias orientadas a fortalecer las capacidades del campesinado en la transformación de los bienes productivos y la generación de valor agregado de sus productos</t>
  </si>
  <si>
    <t>3.1.1</t>
  </si>
  <si>
    <t xml:space="preserve">Servicio de apoyo financiero a la prestación del servicio público de extensión agropecuaria 
</t>
  </si>
  <si>
    <t>Usuarios del servicio público de extensión agropecuaria subsidiados</t>
  </si>
  <si>
    <t>Dirección de Extensión Agropecuaria</t>
  </si>
  <si>
    <r>
      <t>202300000000065​ - Fortalecimiento de la gestión y apropiación del conocimiento técnico de los procesos productivos agropecuarios y rurales, en los productores y las asociaciones u organizaciones de productores a nivel Nacional  </t>
    </r>
    <r>
      <rPr>
        <b/>
        <sz val="10"/>
        <color rgb="FFC00000"/>
        <rFont val="Arial"/>
        <family val="2"/>
      </rPr>
      <t>(Extensión)</t>
    </r>
    <r>
      <rPr>
        <sz val="10"/>
        <color rgb="FFC00000"/>
        <rFont val="Arial"/>
        <family val="2"/>
      </rPr>
      <t>​</t>
    </r>
  </si>
  <si>
    <t>Fortalecer la apropiación del conocimiento técnico  y adopción de nuevas tecnologías e innovación en los sistemas productivos agropecuarios y rurales a nivel nacional</t>
  </si>
  <si>
    <t>Fortalecer los instrumentos de transferencia y gestión del conocimiento técnico agropecuario y rural</t>
  </si>
  <si>
    <t>3.1.2</t>
  </si>
  <si>
    <t>Servicio de Habilitación a las Entidades Prestadoras del Servicio de Extensión Agropecuaria -EPSEA´s</t>
  </si>
  <si>
    <t>Entidades Prestadoras del Servicio de Extensión Agropecuaria Habilitadas</t>
  </si>
  <si>
    <t>2. Hambre Cero
13. Acción por el clima</t>
  </si>
  <si>
    <r>
      <t xml:space="preserve">
</t>
    </r>
    <r>
      <rPr>
        <b/>
        <sz val="12"/>
        <color theme="1"/>
        <rFont val="Calibri Light"/>
        <family val="2"/>
        <scheme val="major"/>
      </rPr>
      <t>Estrategia 1.3:</t>
    </r>
    <r>
      <rPr>
        <sz val="12"/>
        <color theme="1"/>
        <rFont val="Calibri Light"/>
        <family val="2"/>
        <scheme val="major"/>
      </rPr>
      <t xml:space="preserve"> Jornadas de capacitación en la gestión y uso de la información contenida en las plataformas de Ciencia, Tecnología e Innovación Agropecuaria (CTIA)
</t>
    </r>
    <r>
      <rPr>
        <b/>
        <sz val="12"/>
        <color theme="1"/>
        <rFont val="Calibri Light"/>
        <family val="2"/>
        <scheme val="major"/>
      </rPr>
      <t>Estrategia 1.4:</t>
    </r>
    <r>
      <rPr>
        <sz val="12"/>
        <color theme="1"/>
        <rFont val="Calibri Light"/>
        <family val="2"/>
        <scheme val="major"/>
      </rPr>
      <t xml:space="preserve"> Gestionar la información e indicadores de las actividades de Investigación y desarrollo, innovación y capacitación del sector agropecuario</t>
    </r>
    <r>
      <rPr>
        <sz val="12"/>
        <color theme="1"/>
        <rFont val="Calibri Light"/>
        <family val="2"/>
        <scheme val="major"/>
      </rPr>
      <t xml:space="preserve">
</t>
    </r>
    <r>
      <rPr>
        <b/>
        <sz val="12"/>
        <color theme="1"/>
        <rFont val="Calibri Light"/>
        <family val="2"/>
        <scheme val="major"/>
      </rPr>
      <t>Estrategia 1.14</t>
    </r>
    <r>
      <rPr>
        <sz val="12"/>
        <color theme="1"/>
        <rFont val="Calibri Light"/>
        <family val="2"/>
        <scheme val="major"/>
      </rPr>
      <t xml:space="preserve">: Definir los tipos de productores agropecuarios en Colombia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t>
    </r>
    <r>
      <rPr>
        <sz val="12"/>
        <color theme="1"/>
        <rFont val="Calibri Light"/>
        <family val="2"/>
        <scheme val="major"/>
      </rPr>
      <t xml:space="preserve">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</si>
  <si>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 xml:space="preserve">
2. Gestión presupuestal y eficiencia del gasto público
3. Compras y Contratación Pública 
6. Transparencia, acceso a la información pública y lucha contra la corrupción
15. Gestión del conocimiento y la innovación
17. Gestión de la información estadística
18. Seguimiento y evaluación del desempeño institucional
</t>
  </si>
  <si>
    <t>3.1.6</t>
  </si>
  <si>
    <t>Servicio de Extensión Agropecuario recibido</t>
  </si>
  <si>
    <t>Usuarios del servicio público de extensión agropecuaria atendidos</t>
  </si>
  <si>
    <t>Usuarios</t>
  </si>
  <si>
    <t>3.1.3</t>
  </si>
  <si>
    <t>Porcentaje de productoras en el registro de Usuarios que reciben el Servicio Pùblico de Extensión Agropecuaria</t>
  </si>
  <si>
    <t xml:space="preserve">
2.Direccionamiento Estratégico
3.Gestión con valores para resultados 
4.Evaluación de resultados 
5.Información y comunicación 
6.Gestión del conocimiento 
</t>
  </si>
  <si>
    <t>3.1.4</t>
  </si>
  <si>
    <t>Porcentaje de productores en el registro de Usuarios que reciben el Servicio Público de Extensión Agropecuaria</t>
  </si>
  <si>
    <t>3.1.5</t>
  </si>
  <si>
    <t>Porcentaje de productores en el registro de Usuarios que reciben el Servicio Público de Extensión Agropecuaria en Municipios PDET</t>
  </si>
  <si>
    <t>Aumentar los ingresos de la ACFC a partir de procesos de comercialización justa y transparente</t>
  </si>
  <si>
    <t>4.OBJ</t>
  </si>
  <si>
    <t>4.OBJ.1</t>
  </si>
  <si>
    <t>Aumento en la venta de los productores beneficiarios o Valor total de venta d elos productores</t>
  </si>
  <si>
    <t>Aumento en el valor total de ventas de los beneficiarios</t>
  </si>
  <si>
    <t>4.1</t>
  </si>
  <si>
    <t>Comercialización</t>
  </si>
  <si>
    <t>4.1.1</t>
  </si>
  <si>
    <t>Servicio de apoyo a la comercialización</t>
  </si>
  <si>
    <t>Organizaciones de productores formales apoyadas</t>
  </si>
  <si>
    <t>Nùmero de organizaciones de productores rurales con intervenciòn comercial apoyadas
Nota: la validación de  organización apoyada se hará atreves de las actas de servicios o productos otorgados</t>
  </si>
  <si>
    <t>Acta de los servicios y/o productos otorgados a la organizaciòn</t>
  </si>
  <si>
    <t>Dirección de Comercialización</t>
  </si>
  <si>
    <r>
      <rPr>
        <sz val="10"/>
        <color rgb="FF002060"/>
        <rFont val="Calibri Light"/>
        <family val="2"/>
        <scheme val="major"/>
      </rPr>
      <t xml:space="preserve">202300000000220 - Implementación de estrategias de inserción de la población rural a procesos colectivos económico sociales que inciden en el desarrollo rural sostenible de los territorios, nivel Nacional   </t>
    </r>
    <r>
      <rPr>
        <sz val="10"/>
        <color rgb="FFFF0000"/>
        <rFont val="Calibri Light"/>
        <family val="2"/>
        <scheme val="major"/>
      </rPr>
      <t>(Comercialización y asociatividad)</t>
    </r>
  </si>
  <si>
    <t>Aumentar la inserción a procesos asociativos, participativos y de mercados sostenibles de los actores que inciden en el desarrollo rural de los territorios</t>
  </si>
  <si>
    <t>Mejorar la capacidad de respuesta de las organizaciones de productores agropecuarios y rurales a oportunidades de desarrollo comercial</t>
  </si>
  <si>
    <t>1.  Fin de la pobreza
2. Hambre Cero
8. Trabajo decente y crecimiento económico
9.  Industria, innovación e infraestructura
12. Producción y consumo responsable
16.  Paz, justicia e instituciones sólidas</t>
  </si>
  <si>
    <r>
      <rPr>
        <b/>
        <sz val="12"/>
        <color theme="1"/>
        <rFont val="Calibri Light"/>
        <family val="2"/>
        <scheme val="major"/>
      </rPr>
      <t>Estrategia 1.4:</t>
    </r>
    <r>
      <rPr>
        <sz val="12"/>
        <color theme="1"/>
        <rFont val="Calibri Light"/>
        <family val="2"/>
        <scheme val="major"/>
      </rPr>
      <t xml:space="preserve"> Gestionar la información e indicadores de las actividades de Investigación y desarrollo, innovación y capacitación del sector agropecuario</t>
    </r>
    <r>
      <rPr>
        <sz val="12"/>
        <color theme="1"/>
        <rFont val="Calibri Light"/>
        <family val="2"/>
        <scheme val="major"/>
      </rPr>
      <t xml:space="preserve">
</t>
    </r>
    <r>
      <rPr>
        <b/>
        <sz val="12"/>
        <color theme="1"/>
        <rFont val="Calibri Light"/>
        <family val="2"/>
        <scheme val="major"/>
      </rPr>
      <t>Estrategia 1.11:</t>
    </r>
    <r>
      <rPr>
        <sz val="12"/>
        <color theme="1"/>
        <rFont val="Calibri Light"/>
        <family val="2"/>
        <scheme val="major"/>
      </rPr>
      <t xml:space="preserve"> Identificar y establecer los precios pagados a los productores agropecuarios (PPP)
</t>
    </r>
    <r>
      <rPr>
        <b/>
        <sz val="12"/>
        <color theme="1"/>
        <rFont val="Calibri Light"/>
        <family val="2"/>
        <scheme val="major"/>
      </rPr>
      <t>Estrategia 1.12</t>
    </r>
    <r>
      <rPr>
        <sz val="12"/>
        <color theme="1"/>
        <rFont val="Calibri Light"/>
        <family val="2"/>
        <scheme val="major"/>
      </rPr>
      <t xml:space="preserve">: Identificar y establecer los precios de los productos agropecuarios en cada eslabón de las cadenas productivas agropecuarias
</t>
    </r>
    <r>
      <rPr>
        <b/>
        <sz val="12"/>
        <color theme="1"/>
        <rFont val="Calibri Light"/>
        <family val="2"/>
        <scheme val="major"/>
      </rPr>
      <t>Estrategia 1.13:</t>
    </r>
    <r>
      <rPr>
        <sz val="12"/>
        <color theme="1"/>
        <rFont val="Calibri Light"/>
        <family val="2"/>
        <scheme val="major"/>
      </rPr>
      <t xml:space="preserve"> Conformar una red de articulación interinstitucional que permita compartir, armonizar y difundir la información estadística de estructuras de costos de producción del sector agropecuario</t>
    </r>
    <r>
      <rPr>
        <sz val="12"/>
        <color theme="1"/>
        <rFont val="Calibri Light"/>
        <family val="2"/>
        <scheme val="major"/>
      </rPr>
      <t xml:space="preserve">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t>
    </r>
    <r>
      <rPr>
        <sz val="12"/>
        <color theme="1"/>
        <rFont val="Calibri Light"/>
        <family val="2"/>
        <scheme val="major"/>
      </rPr>
      <t xml:space="preserve">
</t>
    </r>
    <r>
      <rPr>
        <b/>
        <sz val="12"/>
        <color theme="1"/>
        <rFont val="Calibri Light"/>
        <family val="2"/>
        <scheme val="major"/>
      </rPr>
      <t>Estrategia 4.1:</t>
    </r>
    <r>
      <rPr>
        <sz val="12"/>
        <color theme="1"/>
        <rFont val="Calibri Light"/>
        <family val="2"/>
        <scheme val="major"/>
      </rPr>
      <t xml:space="preserve"> Generar espacios que permitan el intercambio de conocimiento en temas estratégicos para el sector agropecuario y de desarrollo rural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</si>
  <si>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 xml:space="preserve">1. Planeación Institucional
2. Gestión presupuestal y eficiencia del gasto público
3. Compras y Contratación Pública 
6. Transparencia, acceso a la información pública y lucha contra la corrupción
15. Gestión del conocimiento y la innovación
17. Gestión de la información estadística
18. Seguimiento y evaluación del desempeño institucional
</t>
  </si>
  <si>
    <t>Diagnostico integral comercial
Planes de intervención comercial
Acta de los servicios y/o productos otorgados a la organización</t>
  </si>
  <si>
    <t>4.1.2</t>
  </si>
  <si>
    <t xml:space="preserve"> Servicios de educación informal en comercialización</t>
  </si>
  <si>
    <t>Personas capacitadas con educación informal</t>
  </si>
  <si>
    <t>4.1.3</t>
  </si>
  <si>
    <t>Servicio de fortalecimiento de capacidades locales</t>
  </si>
  <si>
    <t xml:space="preserve">Grupos fortalecidos </t>
  </si>
  <si>
    <t>4.1.4</t>
  </si>
  <si>
    <t>Circuitos cortos fortalciedos</t>
  </si>
  <si>
    <t>Municipios con circuitos cortos de comercialización fortalecidos</t>
  </si>
  <si>
    <t>4.1.5</t>
  </si>
  <si>
    <t>Municipios PDET con circuitos cortos de comercialización fortalecidos</t>
  </si>
  <si>
    <t>4.1.6</t>
  </si>
  <si>
    <t>Organizaciones de Productores con participación en el Desarrollo de Circuitos Cortos apoyadas</t>
  </si>
  <si>
    <t>Fortalecer las capacidades técnicas, estrategicas y financieras del campesinado para el desarrollo rural y agropecuario</t>
  </si>
  <si>
    <t>5.OBJ</t>
  </si>
  <si>
    <t>5.OBJ.1</t>
  </si>
  <si>
    <t>5.1</t>
  </si>
  <si>
    <t>5.1.1</t>
  </si>
  <si>
    <t>Servicio de asesoría para la sostenibilidad de apuestas de desarrollo rural</t>
  </si>
  <si>
    <t>Estrategias de sostenibilidad asesoradas</t>
  </si>
  <si>
    <t>Suma de estrategias de sostenibilidad asesoradas</t>
  </si>
  <si>
    <t>Estrategia de sostenibilidad</t>
  </si>
  <si>
    <t xml:space="preserve">Fortalecer las competencias organizacionales asociativas </t>
  </si>
  <si>
    <r>
      <t xml:space="preserve">
</t>
    </r>
    <r>
      <rPr>
        <b/>
        <sz val="12"/>
        <color theme="1"/>
        <rFont val="Calibri Light"/>
        <family val="2"/>
        <scheme val="major"/>
      </rPr>
      <t>Estrategia 1.4:</t>
    </r>
    <r>
      <rPr>
        <sz val="12"/>
        <color theme="1"/>
        <rFont val="Calibri Light"/>
        <family val="2"/>
        <scheme val="major"/>
      </rPr>
      <t xml:space="preserve"> Gestionar la información e indicadores de las actividades de Investigación y desarrollo, innovación y capacitación del sector agropecuario
</t>
    </r>
    <r>
      <rPr>
        <b/>
        <sz val="12"/>
        <color theme="1"/>
        <rFont val="Calibri Light"/>
        <family val="2"/>
        <scheme val="major"/>
      </rPr>
      <t xml:space="preserve">Estrategia 1.9: </t>
    </r>
    <r>
      <rPr>
        <sz val="12"/>
        <color theme="1"/>
        <rFont val="Calibri Light"/>
        <family val="2"/>
        <scheme val="major"/>
      </rPr>
      <t>Fortalecer la información estadística de tenencia de la tierra rural</t>
    </r>
    <r>
      <rPr>
        <sz val="12"/>
        <color theme="1"/>
        <rFont val="Calibri Light"/>
        <family val="2"/>
        <scheme val="major"/>
      </rPr>
      <t xml:space="preserve">
</t>
    </r>
    <r>
      <rPr>
        <b/>
        <sz val="12"/>
        <color theme="1"/>
        <rFont val="Calibri Light"/>
        <family val="2"/>
        <scheme val="major"/>
      </rPr>
      <t>Estrategia 1.14</t>
    </r>
    <r>
      <rPr>
        <sz val="12"/>
        <color theme="1"/>
        <rFont val="Calibri Light"/>
        <family val="2"/>
        <scheme val="major"/>
      </rPr>
      <t xml:space="preserve">: Definir los tipos de productores agropecuarios en Colombia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t>
    </r>
    <r>
      <rPr>
        <sz val="12"/>
        <color theme="1"/>
        <rFont val="Calibri Light"/>
        <family val="2"/>
        <scheme val="major"/>
      </rPr>
      <t xml:space="preserve">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</si>
  <si>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El proyecto se encuentra en actualización, las metas están sujetas al proceso de viabilidad</t>
  </si>
  <si>
    <t>5.1.2</t>
  </si>
  <si>
    <t>Servicio de asesoría para el fortalecimiento de la asociatividad</t>
  </si>
  <si>
    <t>Asociaciones fortalecidas</t>
  </si>
  <si>
    <t>Suma de asociaciones fortalecidas</t>
  </si>
  <si>
    <t>Bases de datos de organizaciones atendidas con talleres de apoyo a la implementación</t>
  </si>
  <si>
    <t>Dirección de Asociatividad</t>
  </si>
  <si>
    <t>5.1.3</t>
  </si>
  <si>
    <t>Servicio de fomento a la asociatividad</t>
  </si>
  <si>
    <t>Productores beneficiados con estrategias de fomento a la asociatividad</t>
  </si>
  <si>
    <t>Suma de productores beneficiados con estrategias de fomento a la asociatividad</t>
  </si>
  <si>
    <t>Bases de datos de productores atendidos con estrateigas de fomento</t>
  </si>
  <si>
    <t>6.OBJ</t>
  </si>
  <si>
    <t>6.OBJ.1</t>
  </si>
  <si>
    <t>Aumento en la puntuación del FURAG</t>
  </si>
  <si>
    <t>6.2.1</t>
  </si>
  <si>
    <t>Servicio de actualización del Sistema de Gestión</t>
  </si>
  <si>
    <t>Sistema de gestión actualizado</t>
  </si>
  <si>
    <t>Porcentaje de cumplimiento del programa de gestiòn documental</t>
  </si>
  <si>
    <t>Evidencia de avance del programa de gestiòn documental</t>
  </si>
  <si>
    <t>Actualizar el modelo integrado de planeación y gestión en la entidad</t>
  </si>
  <si>
    <t>6.1</t>
  </si>
  <si>
    <t>6.1.1</t>
  </si>
  <si>
    <t xml:space="preserve"> Servicio de gestión documental actualizado</t>
  </si>
  <si>
    <t>Sistema de gestión documental actualizado</t>
  </si>
  <si>
    <r>
      <t>202300000000120​ - Fortalecimiento de la Gestión Documental de la Agencia de Desarrollo Rural el Territorio Nacional  </t>
    </r>
    <r>
      <rPr>
        <b/>
        <sz val="10"/>
        <color rgb="FFC00000"/>
        <rFont val="Arial"/>
        <family val="2"/>
      </rPr>
      <t>(Gestión documental)</t>
    </r>
    <r>
      <rPr>
        <sz val="10"/>
        <color rgb="FFC00000"/>
        <rFont val="Arial"/>
        <family val="2"/>
      </rPr>
      <t>​</t>
    </r>
  </si>
  <si>
    <t>Fortalecer la Gestión Documental en la agencia de Desarrollo Rural</t>
  </si>
  <si>
    <t>Mejorar la capacidad del modelo de gestión documental en la Agencia de Desarrollo Rural.</t>
  </si>
  <si>
    <t xml:space="preserve">
6. Transparencia, acceso a la información pública y lucha contra la corrupción
15. Gestión del conocimiento y la innovación
16. Gestión documental
17. Gestión de la información estadística
18. Seguimiento y evaluación del desempeño institucional
</t>
  </si>
  <si>
    <t>6.1.2</t>
  </si>
  <si>
    <t>Servicio de Educación informal para la gestión Administrativa</t>
  </si>
  <si>
    <t>Personas capacitadas</t>
  </si>
  <si>
    <t>Aumentar la apropiación de conocimiento en gestión documental.</t>
  </si>
  <si>
    <t>6.3</t>
  </si>
  <si>
    <t>Actualización técnológica</t>
  </si>
  <si>
    <t>6.3.1</t>
  </si>
  <si>
    <t>Documentos para la planeación estratégica en TI</t>
  </si>
  <si>
    <t xml:space="preserve">Documentos para la planeación estratégica en TI </t>
  </si>
  <si>
    <t>OTI</t>
  </si>
  <si>
    <r>
      <t>202300000000210​- Mejoramiento De la capacidad tecnológica de la Agencia de Desarrollo Rural a nivel Nacional  </t>
    </r>
    <r>
      <rPr>
        <b/>
        <sz val="10"/>
        <color rgb="FFC00000"/>
        <rFont val="Arial"/>
        <family val="2"/>
      </rPr>
      <t>(OTI)</t>
    </r>
    <r>
      <rPr>
        <sz val="10"/>
        <color rgb="FFC00000"/>
        <rFont val="Arial"/>
        <family val="2"/>
      </rPr>
      <t>​</t>
    </r>
  </si>
  <si>
    <t>Mejorar las capacidades tecnológicas en la entidad</t>
  </si>
  <si>
    <t xml:space="preserve">Facilitar la implementacion de las politicas de gobierno Nacional con respecto a TI
</t>
  </si>
  <si>
    <t xml:space="preserve">1. Planeación Institucional
6. Transparencia, acceso a la información pública y lucha contra la corrupción
11. Gobierno digital
12. Seguridad digital
15. Gestión del conocimiento y la innovación
17. Gestión de la información estadística5
18. Seguimiento y evaluación del desempeño institucional
</t>
  </si>
  <si>
    <t>6.3.2</t>
  </si>
  <si>
    <t>Servicios tecnológicos</t>
  </si>
  <si>
    <t>Índice de capacidad en la prestación de servicios de tecnología</t>
  </si>
  <si>
    <t>Aumentar la disponibilidad de sistemas  de informacion y servicios de tecnologicos en la entidad.</t>
  </si>
  <si>
    <t>6.3.3</t>
  </si>
  <si>
    <t>Servicios de información implementados</t>
  </si>
  <si>
    <t>Numero Sistemas de información implementados</t>
  </si>
  <si>
    <t>6.4</t>
  </si>
  <si>
    <t>Indicador Proceso/prudctos intermedios</t>
  </si>
  <si>
    <t>6.4.1</t>
  </si>
  <si>
    <t>Gestión</t>
  </si>
  <si>
    <t xml:space="preserve">Ejercicio de la facultad de cobro coactivo </t>
  </si>
  <si>
    <t>NA</t>
  </si>
  <si>
    <t>Procesos de Cobro Coactivo Iniciados</t>
  </si>
  <si>
    <t xml:space="preserve">Hitos: Sumatoria de los procesos iniciados durante el año:
Hito 1: Plan de trabajo para el inicio de los procesos de cobro coactivo, cuyo  titulo cumpla con los requisitos del mismo.
Hito 2: Plan de trabajo revisado
Hito 3: Mapa de Riesgos
</t>
  </si>
  <si>
    <t>reporte</t>
  </si>
  <si>
    <t>trimestral</t>
  </si>
  <si>
    <t>Oficina Jurídica</t>
  </si>
  <si>
    <t>6.4.2</t>
  </si>
  <si>
    <t xml:space="preserve">Procesos de cobro Coactivo Términados </t>
  </si>
  <si>
    <t xml:space="preserve">Hitos: Sumatoria de los procesos Terminados durante el año:
Hito 1: Plan de trabajo para la terminación  de los procesos de cobro coactivo, que cuente con paz y salvo hasta la fecha en que se libra mandamiento de pago.
Hito 2: Plan de trabajo revisado
Hito 3: Mapa de Riesgos
</t>
  </si>
  <si>
    <t>6.4.3</t>
  </si>
  <si>
    <t xml:space="preserve">Defensa Judicial </t>
  </si>
  <si>
    <t>Demandas contestadas oportunamente</t>
  </si>
  <si>
    <t xml:space="preserve">Hitos: Sumatoria de las demandas contestadas oportunamente, conforme a los siguientes hitos:
Hito 1: -Informe de autos admisorios de demanda notificados y demandas contestadas.
Hito 2: Informe revisado y aprobado por el supervisor del contrato de representación judicial. 
Hito 3: Mapa de Riesgos </t>
  </si>
  <si>
    <t>6.4.4</t>
  </si>
  <si>
    <t>Defensa Prejudicial</t>
  </si>
  <si>
    <t>Solicitudes de Conciliación Analizadas por el Comité de Conciliación</t>
  </si>
  <si>
    <t xml:space="preserve">Hitos: Sumatoria de las solicitudes de conciliación radicadas en la entidad, conforme a los siguientes hitos:
Hito 1: -Informe de solicitudes de conciliación informadas a la ADR y de las analizadas por el Comité de Conciliación. 
Hito 2: Informe revisado y aprobado por el supervisor del contrato de representación judicial. 
Hito 3: Mapa de Riesgos </t>
  </si>
  <si>
    <t>6.4.5</t>
  </si>
  <si>
    <t>Asesoría Jurídica</t>
  </si>
  <si>
    <t xml:space="preserve">Requerimientos Atendidos </t>
  </si>
  <si>
    <t xml:space="preserve">Hitos: Sumatoria de los requerimientos asignados a la Oficina Jurídica, conforme a los siguientes hitos:
Hito 1: -Informe de requerimientos asignados y contestados oportunamente por la Oficina Jurídica. 
Hito 2: Informe revisado y aprobado por el supervisor del contrato de representación judicial. 
Hito 3: -Informe PQR de Secretaría General </t>
  </si>
  <si>
    <t>mensual</t>
  </si>
  <si>
    <t>6.4.6</t>
  </si>
  <si>
    <t xml:space="preserve">Conceptos y Acompañamiento Jurídico en mesas de Trabajo </t>
  </si>
  <si>
    <t xml:space="preserve">Hitos sumatoria de los conceptos emitidos por la Oficina Jurídica y de los acompañamientos en mesas de trabajo, conforme a los siguientes Hitos:
Hito 1. Informe de conceptos emitidos y acompañamiento jurídico en mesas de trabajo
Hito 2. Informe aprobado 
</t>
  </si>
  <si>
    <t>6.5</t>
  </si>
  <si>
    <t>Plan de Anticurrupción</t>
  </si>
  <si>
    <t>Socialización de la Politica de Administración del Riesgo.</t>
  </si>
  <si>
    <t>Socialización realizada</t>
  </si>
  <si>
    <t>x</t>
  </si>
  <si>
    <t>Procesos</t>
  </si>
  <si>
    <t>Aprobar el Mapa de Riesgos de Corrupción para la vigencia 2024 y publicar el 31 de enero</t>
  </si>
  <si>
    <t>Mapa de Riesgos Publicado en Página actualizado</t>
  </si>
  <si>
    <t>CIGD</t>
  </si>
  <si>
    <t>Publicar el Mapa de Riesgos de corrupción</t>
  </si>
  <si>
    <t>Mapa de Riesgos actualizado</t>
  </si>
  <si>
    <t>Socializar al interior de la Entidad el Mapa de Riesgos de Corrupción aprobado en el mes de enero de 2024</t>
  </si>
  <si>
    <t>X</t>
  </si>
  <si>
    <t>Líderes de procesos</t>
  </si>
  <si>
    <t>Socializar a la Ciudadanía el Mapa de Riesgos de Corrupción aprobado en el mes de enero de 2024 a través de la Página web</t>
  </si>
  <si>
    <t>Pieza comunicativa elaborada</t>
  </si>
  <si>
    <t>Oficina de Comunicaciones</t>
  </si>
  <si>
    <t>Realizar cuatrimestralmente seguimiento a los Riesgos establecidos por cada uno de los procesos,  de acuerdo a los lineamientos metodológicos vigentes.</t>
  </si>
  <si>
    <t>Seguimientos realizado</t>
  </si>
  <si>
    <t>Monitorear el reporte de materialización de riesgos</t>
  </si>
  <si>
    <t>Comunicaciones realizadas</t>
  </si>
  <si>
    <t>Presentar reportes de seguimiento al Comité Institucional Coordinador de Control Interno de manera Semestral</t>
  </si>
  <si>
    <t>Presentaciones (Informes de avance) elaboradas</t>
  </si>
  <si>
    <t>Revisar la información que está cargada en el SUIT para identificar si los Trámites que se encuentran registrados siguen siendo vigentes para la entidad</t>
  </si>
  <si>
    <t>Mesa de Trabajo realizada</t>
  </si>
  <si>
    <r>
      <rPr>
        <b/>
        <sz val="10"/>
        <color theme="1"/>
        <rFont val="Arial"/>
        <family val="2"/>
      </rPr>
      <t>VIP</t>
    </r>
    <r>
      <rPr>
        <sz val="10"/>
        <color theme="1"/>
        <rFont val="Arial"/>
        <family val="2"/>
      </rPr>
      <t xml:space="preserve">
- Adecuación de Tierras
- Asistencia Técnica
- Activos Productivos</t>
    </r>
  </si>
  <si>
    <t>Actualizar los trámites en el SUIT en armonía con lo dispuesto en el artículo 40 del Decreto - Ley 019 de 2012</t>
  </si>
  <si>
    <t>Tramites actualizados (si aplica)</t>
  </si>
  <si>
    <t>Realizar seguimiento a la implementación del SIDER Sistema Único de Desarrollo Rural para la racionalización de trámites internos de la entidad y modernización de procesos</t>
  </si>
  <si>
    <t>Informe con el estado de avance de implementación del SIDER realizado</t>
  </si>
  <si>
    <t>Oficina de Tecnología y Comunicaciones</t>
  </si>
  <si>
    <t>Remitir a la Oficina de Planeación Trimestralmente los Datos de operación de los trámites cargados en el SUIT</t>
  </si>
  <si>
    <t>Correo con Reporte enviado
Reporte de Datos en el SUIT realizado</t>
  </si>
  <si>
    <r>
      <rPr>
        <b/>
        <sz val="10"/>
        <color theme="1"/>
        <rFont val="Arial"/>
        <family val="2"/>
      </rPr>
      <t xml:space="preserve">VIP </t>
    </r>
    <r>
      <rPr>
        <sz val="10"/>
        <color theme="1"/>
        <rFont val="Arial"/>
        <family val="2"/>
      </rPr>
      <t xml:space="preserve">
- Adecuación de Tierras
- Asistencia Técnica
- Activos Productivos
</t>
    </r>
  </si>
  <si>
    <t xml:space="preserve">Realizar campañas de difusión externa sobre los servicios que obtienen los usuarios y/o Entidades a través de las Misionales.
Si aplica también informar las mejoras realizadas a los trámites para los usuarios en la Página web </t>
  </si>
  <si>
    <t>Campañas elaboradas</t>
  </si>
  <si>
    <r>
      <rPr>
        <b/>
        <sz val="10"/>
        <color theme="1"/>
        <rFont val="Arial"/>
        <family val="2"/>
      </rPr>
      <t xml:space="preserve">VIP </t>
    </r>
    <r>
      <rPr>
        <sz val="10"/>
        <color theme="1"/>
        <rFont val="Arial"/>
        <family val="2"/>
      </rPr>
      <t xml:space="preserve">
- Adecuación de Tierras
- Asistencia Técnica
- Activos Productivos
</t>
    </r>
  </si>
  <si>
    <t>Socializar al interior de la entidad, los resultados del diagnóstico del proceso de rendición de cuentas institucional.</t>
  </si>
  <si>
    <t>Mesa de trabajo realizada
Capsula Informativa elaboradas</t>
  </si>
  <si>
    <t>Equipo Líder de Rendición de Cuentas</t>
  </si>
  <si>
    <t>Establecer el cronograma que identifique y define los espacios de dialogo presenciales, y los mecanismos virtuales complementarios, que utilizarán para rendir cuentas sobre los temas de interés priorizados, así como de la gestión general de la Entidad y clasificar los grupos de valor que convocará a los espacios de diálogo.</t>
  </si>
  <si>
    <t>Cronograma elebaroado (1 para cada Vicepresidencia)</t>
  </si>
  <si>
    <t>VIP
VP</t>
  </si>
  <si>
    <t xml:space="preserve">
Servicio al Ciudadano (SG)</t>
  </si>
  <si>
    <t>Diseñar la estrategia para la rendición de cuentas de la Entidad 2025 y publicar en página web (Realizar la consulta Ciudadana)</t>
  </si>
  <si>
    <t>Estrategia publicada</t>
  </si>
  <si>
    <t>Grupo Interdisciplinario de Rendición de Cuentas</t>
  </si>
  <si>
    <t>Rendir cuentas cuatrimestralmente acerca de la gestión de denuncias recibidas en la ADR por la Ciudadanía con respecto a los PIDAR y servicios ofrecidos por la ADR</t>
  </si>
  <si>
    <t>Informes de Denuncias elaborados</t>
  </si>
  <si>
    <t>Servicio al Ciudadano (SG)</t>
  </si>
  <si>
    <t>Realizar el evento y divulgación  de la Audiencia Pública de Rendición de Cuentas vigencia 2023, con la activa participación de grupos de interés, gremios, organismos de control y la ciudadanía en general.</t>
  </si>
  <si>
    <t>Audiencia pública realizada</t>
  </si>
  <si>
    <t>Oficina de Comunicaciones 
Oficina de Planeación</t>
  </si>
  <si>
    <t>Vicepresidencias
Secretaria General</t>
  </si>
  <si>
    <t>Participar y coordinar con entidades del sector administrativo, corresponsables en políticas y proyectos y del nivel territorial, en mecanismos y temas propicios para realizar acciones de rendición de cuentas y/o espacios de dialogo en forma cooperada.</t>
  </si>
  <si>
    <t>Gestiones de articulación realizadas</t>
  </si>
  <si>
    <t>VIP
VP 
Oficina de Planeación</t>
  </si>
  <si>
    <t>Realizar reuniones preparatorias y acciones de capacitación con líderes de organizaciones sociales y grupos de interés para formular  y ejecutar mecanismos de convocatoria a los espacios de diálogo.</t>
  </si>
  <si>
    <t>Capacitación realizada (1 por cada Vicepresidencia)</t>
  </si>
  <si>
    <t>Conformar y capacitar un equipo de trabajo que lidere el proceso de planeación de los ejercicios de rendición de cuentas</t>
  </si>
  <si>
    <t>Equipo conformado</t>
  </si>
  <si>
    <t>Socializar a los servidores públicos y contratistas de la ADR sobre la importancia de la rendición de cuentas</t>
  </si>
  <si>
    <t>Capacitación realizada</t>
  </si>
  <si>
    <t>Actualizar los canales de comunicación diferentes a la página web, con la información preparada por la entidad, atendiendo a lo estipulado en el cronograma elaborado.</t>
  </si>
  <si>
    <t>Información producida y divulgada en Pág.</t>
  </si>
  <si>
    <t>Medir y 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</si>
  <si>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Reporte análisis llevado al CIGD presentado (1 por cada vicepresidencia)</t>
  </si>
  <si>
    <t>VIP
VP
Secretaría General Servicio al Ciudadano</t>
  </si>
  <si>
    <t>Difundir la estrategia del Servicio al Ciudadano 2023 - 2026.</t>
  </si>
  <si>
    <t>Campaña de difusión elaborada</t>
  </si>
  <si>
    <t>Fortalecer la capacitación de las personas que atienden público en temas misionales de la ADR y servicio al ciudadano</t>
  </si>
  <si>
    <t>Capacitación servicio al ciudadano realizada</t>
  </si>
  <si>
    <t>Socializar oferta institucional de la Agencia de Desarrollo Rural, en espacios como: ferias y mercados campesinos.</t>
  </si>
  <si>
    <t>Socializaciones realizadas</t>
  </si>
  <si>
    <t>Sensibilizar al personal de las Unidades Técnicas Territoriales, en los temas de Servicio al Ciudadano y  oferta misional.</t>
  </si>
  <si>
    <t>Jornadas de sensibilización a las Unidades Técnicas Territoriales realizadas</t>
  </si>
  <si>
    <t xml:space="preserve">Actualizar y difundir el protocolo de gestión de PQRSD </t>
  </si>
  <si>
    <t>Pprocedimiento actualizado y difundido</t>
  </si>
  <si>
    <t xml:space="preserve">Conformar un equipo de veedurias ciudadana y control social que participe en los diferentes espacios como la rendición de cuentas. </t>
  </si>
  <si>
    <t xml:space="preserve">
Servicio al Ciudadano  (SG)</t>
  </si>
  <si>
    <t xml:space="preserve">Poner a consideración de la Ciudadanía para opiniones temas relevantes y/o la formulación de los Planes, Proyectos o Programas de la entidad, para tener en cuenta las necesidades de los ciudadanos usuarios de la entidad para la toma de decisiones </t>
  </si>
  <si>
    <t>Banner en Pagina y Observaciones de la Ciudadanía atendidos</t>
  </si>
  <si>
    <t>Oficina de Planeación
VIP
VP</t>
  </si>
  <si>
    <t>Oficina de Comunicaciones
Servicio al Ciudadano (SG)</t>
  </si>
  <si>
    <t>Sensibilizar a los usuarios sobre la Ley de Transparencia y acceso a la información Ley 1712 de 2014 interna y externamente</t>
  </si>
  <si>
    <t>Campañas de comunicación realizadas</t>
  </si>
  <si>
    <t>Publicar en sitio Web de Transparencia y acceso a la información el Presupuesto vigente asignado, Ejecución Presupuestal histórica y Distribución Presupuestal de los Proyectos de Inversión</t>
  </si>
  <si>
    <t>Decreto de liquidación publicado 
Reporte de Ejecución Presupuestal presentado</t>
  </si>
  <si>
    <t>Misionales y Servicio al Ciudadano aportar el insumo para publicar en sitio Web de Transparencia y acceso a la información el cronograma de los eventos que realizarán las Misionales y Servicio al Ciudadano (Actualizar cada vez que se requiera)</t>
  </si>
  <si>
    <t>Calendario de Eventos publicado</t>
  </si>
  <si>
    <t>VIP
VP
Oficina de Comunicaciones</t>
  </si>
  <si>
    <t>Realizar seguimiento al uso de los canales dispuestos en la estrategia claro como el agua.</t>
  </si>
  <si>
    <t>Número de registros de los 3 canales de la estrategia elaborados</t>
  </si>
  <si>
    <t xml:space="preserve">La entidad hace seguimiento a su gestión en el tema de transparencia y acceso a la información pública a través de indicadores que son medidos periódicamente </t>
  </si>
  <si>
    <t>Matriz ITA actualizada</t>
  </si>
  <si>
    <t>Oficina de Comunicaciones
Oficina de Tecnologías de la Información</t>
  </si>
  <si>
    <t>Oficina de Planeación
Servicio al Ciudadano (SG)</t>
  </si>
  <si>
    <t>Apoyar la actualización si se requiere el Registro de Activos de Información, el Índice de Información Clasificada y Reservada y el Esquema de Publicación de la Información actualizado (Publicar en Página web si aplica)</t>
  </si>
  <si>
    <t>Instrumentos actualizados publicados (Si aplica)</t>
  </si>
  <si>
    <t xml:space="preserve">Oficina de Tecnologías de la Información
</t>
  </si>
  <si>
    <t>Capacitación a Servidores sobre el Índice de Información Reservada y Clasificada de la entidad</t>
  </si>
  <si>
    <t>Listas de Asistencia o Grabación Teams elaboradas</t>
  </si>
  <si>
    <t xml:space="preserve">
Oficina Jurídica</t>
  </si>
  <si>
    <t>Fortalecer difusión de canales de servicio al ciudadano</t>
  </si>
  <si>
    <t>Campaña de difusión realizada</t>
  </si>
  <si>
    <t>Revisar y/o actualizar la información de servicio al ciudadano en la página web</t>
  </si>
  <si>
    <t>Información de servicio al ciudadano actualizada, en la página web</t>
  </si>
  <si>
    <t>Publicación anual  Informe de cierre de gestión (2023)</t>
  </si>
  <si>
    <t xml:space="preserve">Informe publicado en la pagina </t>
  </si>
  <si>
    <t>Divulgación del Código de Integridad y la Guia de conflicto de intereses</t>
  </si>
  <si>
    <t>Capacitación  realizada</t>
  </si>
  <si>
    <t>Dirección de Talento Humano</t>
  </si>
  <si>
    <t>Conformar equipo de trabajo por tipología de enfoque diferencial para ejecutar control social.</t>
  </si>
  <si>
    <t>Equipo de trabajo conformado</t>
  </si>
  <si>
    <t>Presidencia</t>
  </si>
  <si>
    <t xml:space="preserve">Fecha de Actualización </t>
  </si>
  <si>
    <t>Febrero 29 de 2024</t>
  </si>
  <si>
    <t>Objetivos</t>
  </si>
  <si>
    <t>Productos intermedios y gestión</t>
  </si>
  <si>
    <t>Información base productos acciones estratégicas</t>
  </si>
  <si>
    <t>Programación mensual meta 2024</t>
  </si>
  <si>
    <t>Programación Meta productos intermedios</t>
  </si>
  <si>
    <t>Código acción</t>
  </si>
  <si>
    <t>Código producto</t>
  </si>
  <si>
    <t>Servicio bien entregado (producto)</t>
  </si>
  <si>
    <t>Fórmula de cálculo de medición del producto</t>
  </si>
  <si>
    <t>Línea Base</t>
  </si>
  <si>
    <t>META 2025</t>
  </si>
  <si>
    <t>META 2026</t>
  </si>
  <si>
    <t>Tipo de acumulación</t>
  </si>
  <si>
    <t>Cuatrienio</t>
  </si>
  <si>
    <t>PersoN/A de contacto</t>
  </si>
  <si>
    <t>Correo persoN/A de contacto</t>
  </si>
  <si>
    <t>Código producto intermedio</t>
  </si>
  <si>
    <t>Bien intermedio o gestión</t>
  </si>
  <si>
    <t>Formula de cálculo de medición del producto intermedio</t>
  </si>
  <si>
    <t>Personade contacto</t>
  </si>
  <si>
    <t>Recuperar los distritos de adecuación de tierras que están en manos de grandes agronegocios para la producción agrícola de la Agricultura Campesina, Familiar, Étnica y Comunitaria</t>
  </si>
  <si>
    <t>1.1.A*</t>
  </si>
  <si>
    <t>Distritos de Adecuación de Tierras, propiedad del Estado, con servicio de administración, operación y conservación.</t>
  </si>
  <si>
    <t>Número de distritos</t>
  </si>
  <si>
    <t>Formatos de acompañamiento diligenciados</t>
  </si>
  <si>
    <t xml:space="preserve">Trimestral </t>
  </si>
  <si>
    <t>Stock</t>
  </si>
  <si>
    <t xml:space="preserve">Secretaria General
UTTs
Vicepresidencia Gestión Contractual
Oficina Jurídica </t>
  </si>
  <si>
    <t xml:space="preserve">Vicepresidente de Integración Productiva </t>
  </si>
  <si>
    <t xml:space="preserve">Milena Medina Zarate </t>
  </si>
  <si>
    <t>lyda.medina@adr.gov.co</t>
  </si>
  <si>
    <t xml:space="preserve">Dirección de Adecuación de Tierras </t>
  </si>
  <si>
    <t>4. Educación de Calidad,
8. Trabajo decente y crecimiento económico,
9.  Industria, innovación e infraestructura,
10.  Reducción de las desigualdades, 
16.  Paz, justicia e instituciones solidas,
17 Alianzas para lograr los objetivos</t>
  </si>
  <si>
    <t>Estrategia 1.2: Identificar y caracterizar bienes (públicos y privados) de infraestructura que brindan servicio al sector agropecuario (equipamiento y servicios sectoriales)
Estrategia 1.3: Jornadas de capacitación en la gestión y uso de la información contenida en las plataformas de Ciencia, Tecnología e Innovación Agropecuaria (CTIA)
Estrategia 1.4: Gestionar la información e indicadores de las actividades de Investigación y desarrollo, innovación y capacitación del sector agropecuario
Estrategia 1.9: Fortalecer la información estadística de tenencia de la tierra rural
Estrategia 1.11: Identificar y establecer los precios pagados a los productores agropecuarios (PPP)
Estrategia 1.12: Identificar y establecer los precios de los productos agropecuarios en cada eslabón de las cadenas productivas agropecuarias
Estrategia 1.13: Conformar una red de articulación interinstitucional que permita compartir, armonizar y difundir la información estadística de estructuras de costos de producción del sector agropecuario
Estrategia 1.14: Definir los tipos de productores agropecuarios en Colombia
Estrategia 1.18: Fortalecer la información estadística del sector agropecuario
Estrategia 1.19: Fortalecer los registros administrativos del sector agropecuario
Estrategia 2.1: Integrar a la producción de información estadística del sector agropecuario el enfoque diferencial e interseccional
Estrategia 2.4: Sensibilizar y capacitar en enfoque diferencial e interseccional a las entidades que conforman el ecosistema de datos del sector agropecuario.
Estrategia 3.1 Gestionar fuentes alternativas de financiamiento para la producción estadística del sector
Estrategia 3.3 Visibilizar la importancia de la producción de información estadística del sector a largo plazo
Estrategia 4.1: Generar espacios que permitan el intercambio de conocimiento en temas estratégicos para el sector agropecuario y de desarrollo rural
Estrategia 6.1: Implementar normas y estándares para mejorar la calidad de la información
Estrategia 6.2: Certificar las operaciones estadísticas del sector agropecuario</t>
  </si>
  <si>
    <t>3.Gestión para resultados con valores</t>
  </si>
  <si>
    <t>12, Participación ciudadana en la Gestión Pública
11 Racionalización de trámites</t>
  </si>
  <si>
    <t>3. Rendición de cuentas</t>
  </si>
  <si>
    <t>Prestación y apoyo del servicio público adecuación de tierras</t>
  </si>
  <si>
    <t xml:space="preserve">1.1.1 </t>
  </si>
  <si>
    <t xml:space="preserve">Bienes y servicios para la AOC-AOM contratados </t>
  </si>
  <si>
    <t xml:space="preserve">Contratos suscritos </t>
  </si>
  <si>
    <t xml:space="preserve">Contrato </t>
  </si>
  <si>
    <t xml:space="preserve">Mensual </t>
  </si>
  <si>
    <t xml:space="preserve"> -</t>
  </si>
  <si>
    <t>Proyecto ya formulado</t>
  </si>
  <si>
    <t>BPIN 2022011000026</t>
  </si>
  <si>
    <t>Aumentar la eficiencia en la prestación del servicio de riego, drenaje o protección contra inundaciones en los Distritos de Adecuación de Tierras de Propiedad del Estado</t>
  </si>
  <si>
    <t xml:space="preserve">Corresponde al servicio de AOC-AOM que se debe ejecutar en los Distritos y Proyectos Estratégicos de propiedad de la ADR que se encuentran en operación, corresponden a 56 distritos y proyectos tanto de pequeña, mediana y gran escala, ya sea administrados directamente por la ADR y/o mediante convenio y/o contrato o mediante contrato con Asociación de Usuarios o directamente por la Asociación de Usuarios </t>
  </si>
  <si>
    <t xml:space="preserve">1.1.2 </t>
  </si>
  <si>
    <t xml:space="preserve">Informes de prestación del servicio de AOC-AOM elaborados </t>
  </si>
  <si>
    <t xml:space="preserve">Informes AOC-AOM elaborados </t>
  </si>
  <si>
    <t>Contratos</t>
  </si>
  <si>
    <t xml:space="preserve">Informes </t>
  </si>
  <si>
    <t> </t>
  </si>
  <si>
    <t xml:space="preserve">1.1.3 </t>
  </si>
  <si>
    <t>Distritos con facturación  del servicio público de ADT realizada</t>
  </si>
  <si>
    <t>Distritos con facturación realizada</t>
  </si>
  <si>
    <t xml:space="preserve">Distritos </t>
  </si>
  <si>
    <t xml:space="preserve">1.1.4 </t>
  </si>
  <si>
    <t xml:space="preserve">Recaudo de tarifas del servicio público de ADT realizado </t>
  </si>
  <si>
    <t xml:space="preserve">Valor del recaudo de tarifas realizado </t>
  </si>
  <si>
    <t xml:space="preserve">Reporte recaudo </t>
  </si>
  <si>
    <t xml:space="preserve">1.1.5 </t>
  </si>
  <si>
    <t>Resoluciones de Presupuesto para la AOC de los Distritos de Mediana y Gran Escala de la ADR expedidas.</t>
  </si>
  <si>
    <t>Resoluciones de presupuesto expedidas</t>
  </si>
  <si>
    <t xml:space="preserve">Pesos </t>
  </si>
  <si>
    <t>Dirección Participación y Asociatividad
UTTs
Vicepresidencia Gestión Contractual</t>
  </si>
  <si>
    <t xml:space="preserve">Corresponde a brindar capacitación mediante educación informal a las Asociaciones de Usuarios de Distritos de ADT mediante eventos de capacitación según meta definida en el proyecto de inversión de 220 asociaciones capacitadas. </t>
  </si>
  <si>
    <t>Resoluciones de levantamiento de medidas cautelares o utilidad pública de predios de los distritos expedidas</t>
  </si>
  <si>
    <t>Resoluciones de levantamiento de medidas cautelares expedidas</t>
  </si>
  <si>
    <t xml:space="preserve">Listados asistencia por evento </t>
  </si>
  <si>
    <t xml:space="preserve">1.1.7 </t>
  </si>
  <si>
    <t>distritos con servicio de acompañamiento en la prestación del servicio público de adecuación de tierras</t>
  </si>
  <si>
    <t>Distritos</t>
  </si>
  <si>
    <t>UTTs</t>
  </si>
  <si>
    <t xml:space="preserve">Corresponde a brindar asesoría y acompañamiento a los Distritos de ADT existentes en todos los temas relacionados con AOC, según el proyecto de inversión la meta mínimo son los 56 distritos de propiedad de la ADR que están en operación, sin embargo, se brinda asesoría y acompañamiento a todo Distrito que lo solicite en las sedes de la ADR. </t>
  </si>
  <si>
    <t>1.1.8*</t>
  </si>
  <si>
    <t>asociaciones con servicio de educación informal para la administración, operación y conservación de los distritos de adecuación de tierras</t>
  </si>
  <si>
    <t xml:space="preserve">Asociaciones Capacitadas </t>
  </si>
  <si>
    <t>Actas de comité</t>
  </si>
  <si>
    <t xml:space="preserve">1.1.9 </t>
  </si>
  <si>
    <t xml:space="preserve">ventos de capacitación realizados </t>
  </si>
  <si>
    <t xml:space="preserve">Eventos realizados </t>
  </si>
  <si>
    <t xml:space="preserve">Anual </t>
  </si>
  <si>
    <t xml:space="preserve">Corresponde a los trámites legales de las Asociaciones de Usuarios relacionados con certificados de existencia, reformas de estatutos y personerías jurídicas, la meta de 320 corresponde a lo definido en el proyecto de inversión según el histórico de trámites. </t>
  </si>
  <si>
    <t>Trámites legales de asociaciones de usuarios realizados </t>
  </si>
  <si>
    <t>Oficios</t>
  </si>
  <si>
    <t>Predios o franjas de terreno adquiridos</t>
  </si>
  <si>
    <t>Documento</t>
  </si>
  <si>
    <t>Predios o franjas de terreno contratadas</t>
  </si>
  <si>
    <t>Predios o franjas de terreno contratados</t>
  </si>
  <si>
    <t>Predios actualizados en el Registro General de Usuarios de Distritos</t>
  </si>
  <si>
    <t>Predios actualizados</t>
  </si>
  <si>
    <t>1.1.14</t>
  </si>
  <si>
    <t>Libro blanco de licencias ambientales de Proyectos o Distritos realizados</t>
  </si>
  <si>
    <t>Libro elaborado</t>
  </si>
  <si>
    <t>1.1.15</t>
  </si>
  <si>
    <t>Matriz de seguimiento ambiental de los proyectos y distritos actualizada</t>
  </si>
  <si>
    <t>Matriz actualizada</t>
  </si>
  <si>
    <t>1.1.16</t>
  </si>
  <si>
    <t>Guía Técnica para la Elaboración de PUEAAs de Distritos de Adecuación de Tierras elaborada</t>
  </si>
  <si>
    <t>Guía técnica elaborada</t>
  </si>
  <si>
    <t>1.2</t>
  </si>
  <si>
    <t>Reponer maquinaria pesada en distritos de adecuación de tierras existentes para mejorar la producción agrícola de la Agricultura Campesina, Familiar, Étnica y Comunitaria.</t>
  </si>
  <si>
    <t>1.2.A</t>
  </si>
  <si>
    <t xml:space="preserve">Servicio de apoyo financiero para proyectos de reposición de maquinaria pesada en distritos existentes </t>
  </si>
  <si>
    <t xml:space="preserve">Sumatoria de proyectos financiados o cofinanciados </t>
  </si>
  <si>
    <t>Proyectos</t>
  </si>
  <si>
    <t>Acta de cofinanciación</t>
  </si>
  <si>
    <t xml:space="preserve"> Acumulado  </t>
  </si>
  <si>
    <t xml:space="preserve">Presidencia
Vicepresidencia de Gestión Contractual
Oficina de Planeación </t>
  </si>
  <si>
    <t>Estrategia 1.2: Identificar y caracterizar bienes (públicos y privados) de infraestructura que brindan servicio al sector agropecuario (equipamiento y servicios sectoriales)
Estrategia 1.9: Fortalecer la información estadística de tenencia de la tierra rural
Estrategia 1.18: Fortalecer la información estadística del sector agropecuario
Estrategia 1.19: Fortalecer los registros administrativos del sector agropecuario
Estrategia 2.4: Sensibilizar y capacitar en enfoque diferencial e interseccional a las entidades que conforman el ecosistema de datos del sector agropecuario.
Estrategia 3.1 Gestionar fuentes alternativas de financiamiento para la producción estadística del sector
Estrategia 3.3 Visibilizar la importancia de la producción de información estadística del sector a largo plazo
Estrategia 6.1: Implementar normas y estándares para mejorar la calidad de la información
Estrategia 6.2: Certificar las operaciones estadísticas del sector agropecuario</t>
  </si>
  <si>
    <t>12. Participación ciudadana en la gestión pública</t>
  </si>
  <si>
    <t>1.2.1</t>
  </si>
  <si>
    <t>Proyectos de reposición maquinaria contratados</t>
  </si>
  <si>
    <t xml:space="preserve">Proyectos priorizados </t>
  </si>
  <si>
    <t>Documentos</t>
  </si>
  <si>
    <t xml:space="preserve">Acta priorización </t>
  </si>
  <si>
    <t>BPIN 2022011000027</t>
  </si>
  <si>
    <t>Incrementar el acceso al servicio público de adecuación de tierras</t>
  </si>
  <si>
    <t>Corresponde a inversiones en reposición de maquinaria para los Distritos de ADT existentes que tienen necesidad de reponer su parque de maquinaria de forma total o por etapas, la meta prevista en el proyecto de inversión es de mínimo 4 Distritos beneficiados con 4 proyectos. (No requiere vigencia futura para su ejecución)</t>
  </si>
  <si>
    <t>1.2.B</t>
  </si>
  <si>
    <t xml:space="preserve">Maquinaria entregada </t>
  </si>
  <si>
    <t xml:space="preserve">Sumatoria de maquinaria  entregada </t>
  </si>
  <si>
    <t xml:space="preserve">Número </t>
  </si>
  <si>
    <t>Acta de entrega</t>
  </si>
  <si>
    <t>Vicepresidencia de Gestión Contractual
Secretaria General
UTTs</t>
  </si>
  <si>
    <t>1.3</t>
  </si>
  <si>
    <t>Desarrollar distritos de adecuación de tierras en concordancia con las disposiciones ambientales y sociales para mejorar la producción agrícola de la Agricultura Campesina, Familiar, Étnica y Comunitaria.</t>
  </si>
  <si>
    <t>1.3.A</t>
  </si>
  <si>
    <t xml:space="preserve">Proyectos de construcción de distritos de adecuación de tierras financiados o cofinanciados </t>
  </si>
  <si>
    <t>1.3.1</t>
  </si>
  <si>
    <t>Proyectos de construcción de distritos de adecuación de tierras contratados</t>
  </si>
  <si>
    <t>Contrato</t>
  </si>
  <si>
    <t>Vicepresidencia de Gestión Contractual
UTTs</t>
  </si>
  <si>
    <t xml:space="preserve">Corresponde a la terminación de por lo menos un Distrito de ADT de pequeña escala es municipio PDET de 71 hectáreas para cumplir PND. </t>
  </si>
  <si>
    <t>1.3.D</t>
  </si>
  <si>
    <t xml:space="preserve">Distritos de adecuación de tierras de pequeña escala construidos </t>
  </si>
  <si>
    <t>Sumatoria de área con distritos de adecuación de tierras de pequeña escala construida</t>
  </si>
  <si>
    <t>Acta de finalización o informe de intervención final</t>
  </si>
  <si>
    <t xml:space="preserve">                   -  </t>
  </si>
  <si>
    <t>1.4</t>
  </si>
  <si>
    <t>Desarrollar soluciones de riego intrapredial por fuera de los distritos de adecuación de tierras y/o soluciones de acceso al agua para riego en concordancia con las disposiciones ambientales y sociales para mejorar la producción agrícola de la Agricultura Campesina, Familiar, Étnica y Comunitaria</t>
  </si>
  <si>
    <t>1.4.A</t>
  </si>
  <si>
    <t>Servicio de apoyo financiero para proyectos de soluciones de riego intrapredial y/o soluciones de acceso al agua para riego</t>
  </si>
  <si>
    <t xml:space="preserve">Proyectos financiados o cofinanciados </t>
  </si>
  <si>
    <t>1. Fin de la pobreza
2. Hambre cero
11. Ciudades y comunidades sostenibles
14. Vida submarina
15. Vida de ecosistemas terrestres
16. Promover sociedades justas, pacíficas e inclusivas</t>
  </si>
  <si>
    <t>"Eje estratégico 1: Fortalecer la información estadística del sector agropecuario y de desarrollo rural"
Eje estratégico 2: Incluir información estadística sectorial con enfoque diferencial e interseccional
Eje estratégico 3: Disponer de financiación adecuada para la producción de información estadística del sector
Eje estratégico 4: Fortalecer la adecuada articulación entre los productores de información estadística
Eje estratégico 6: Adoptar estándares de calidad para la producción de estadísticas sectoriales</t>
  </si>
  <si>
    <t>Estrategia 1.14: Definir los tipos de productores agropecuarios en Colombia
Estrategia 1.18: Fortalecer la información estadística del sector agropecuario
Estrategia 1.19: Fortalecer los registros administrativos del sector agropecuario
Estrategia 2.1: Integrar a la producción de información estadística del sector agropecuario el enfoque diferencial e interseccional
Estrategia 2.4: Sensibilizar y capacitar en enfoque diferencial e interseccional a las entidades que conforman el ecosistema de datos del sector agropecuario.
Estrategia 3.1 Gestionar fuentes alternativas de financiamiento para la producción estadística del sector
Estrategia 3.3 Visibilizar la importancia de la producción de información estadística del sector a largo plazo
Estrategia 4.1: Generar espacios que permitan el intercambio de conocimiento en temas estratégicos para el sector agropecuario y de desarrollo rural
Estrategia 6.1: Implementar normas y estándares para mejorar la calidad de la información
Estrategia 6.2: Certificar las operaciones estadísticas del sector agropecuario</t>
  </si>
  <si>
    <t>1.4.1</t>
  </si>
  <si>
    <t xml:space="preserve">Proyecto de soluciones de agua y/o riego  intrapredial contratados </t>
  </si>
  <si>
    <t xml:space="preserve">Contratos y/o acto administrativo suscritos </t>
  </si>
  <si>
    <t xml:space="preserve">Contrato y/o acto administrativo </t>
  </si>
  <si>
    <t xml:space="preserve">Corresponde a la ejecución de la primera etapa de una solución de riego intrapredial y/o solución de acceso al agua para riego relacionada con los estudio y diseños. La meta mínimo es de 300 ha, inicialmente no se prevé el trámite de vigencia futura 2025 dado que las intervenciones se podrán culminar durante la vigencia. </t>
  </si>
  <si>
    <t>1.4.C</t>
  </si>
  <si>
    <t xml:space="preserve">Soluciones de riego intrapredial y/o soluciones de acceso al agua para riego construidas </t>
  </si>
  <si>
    <t xml:space="preserve">Sumatoria de área con soluciones de riego intrapredial y/o soluciones de acceso al agua para riego construidas </t>
  </si>
  <si>
    <t>1.5</t>
  </si>
  <si>
    <t>Modernizar y/o rehabilitar distritos de adecuación de tierras para cumplir con los requerimientos ambientales y de uso eficiente del Agua</t>
  </si>
  <si>
    <t>1.5.A</t>
  </si>
  <si>
    <t xml:space="preserve">Servicio de apoyo financiero para proyectos de modernización y/o rehabilitación de distritos de adecuación de tierras existentes </t>
  </si>
  <si>
    <t>Na</t>
  </si>
  <si>
    <t>1.5.C1</t>
  </si>
  <si>
    <t>Distritos de adecuación de tierras modernizados y/o rehabilitados de pequeña escala</t>
  </si>
  <si>
    <t xml:space="preserve">Sumatoria de área de distritos de adecuación de tierras de pequeña escala modernizados y/o rehabilitados </t>
  </si>
  <si>
    <t>1.5.1</t>
  </si>
  <si>
    <t xml:space="preserve">Proyectos de Modernización y/o rehabilitación de distritos de pequeña escala contratada </t>
  </si>
  <si>
    <t xml:space="preserve">Corresponden a hectáreas en 6 distritos de pequeña escala que están en ejecución, fueron contratadas con recursos de 2023 en el segundo semestre , se terminan y se reciben a satisfacción en 2024. No se prevé inicialmente que hectáreas contratadas en 2024 sean terminadas en la misma vigencia dado que se usarán vigencias futuras. </t>
  </si>
  <si>
    <t>1.5.C2</t>
  </si>
  <si>
    <t>Distritos de adecuación de tierras modernizados y/o rehabilitados de mediana escala</t>
  </si>
  <si>
    <t xml:space="preserve">Sumatoria de área de distritos de adecuación de tierras de mediana y/o gran escala modernizados y/o rehabilitados </t>
  </si>
  <si>
    <t>1.5.2</t>
  </si>
  <si>
    <t xml:space="preserve">Proyectos de Modernización y/o rehabilitación de distritos de mediana y/gran escala contratada </t>
  </si>
  <si>
    <t xml:space="preserve">Corresponden a hectáreas en 7 distritos de mediana y/o gran escala que están en ejecución, fueron contratadas con recursos de 2023 en el segundo semestre, se  terminan y reciben a satisfacción en 2024. No se prevé inicialmente que hectáreas contratadas en 2024 sean terminadas en la misma vigencia dado que se usarán vigencias futuras. </t>
  </si>
  <si>
    <t>1.6</t>
  </si>
  <si>
    <t>Elaborar estudios y diseños para la construcción, modernización y rehabilitación de distritos de riego.</t>
  </si>
  <si>
    <t>1.6.A</t>
  </si>
  <si>
    <t>Proyectos de estudios de preinversión de distritos de adecuación de tierras financiados o cofinanciados</t>
  </si>
  <si>
    <t>1.6.1</t>
  </si>
  <si>
    <t>1.6.B</t>
  </si>
  <si>
    <t>Área con Estudios de preinversión para distritos de adecuación de tierras elaborados</t>
  </si>
  <si>
    <t>Sumatoria de área con estudios de preinversión para distritos de adecuación de tierras elaborados</t>
  </si>
  <si>
    <t>Informes y estudios</t>
  </si>
  <si>
    <t>Formular proyectos productivos asociativos en el territorio para el aumento de la productividad de la Economía Campesina Familiar Étnica y Comunitaria</t>
  </si>
  <si>
    <t>2.1.A*</t>
  </si>
  <si>
    <t>Resolución de Cofinanciación PIDAR</t>
  </si>
  <si>
    <t>Acumulado</t>
  </si>
  <si>
    <t>Dirección de Calificación y Financiación</t>
  </si>
  <si>
    <t>Vicepresidente de Proyectos</t>
  </si>
  <si>
    <t xml:space="preserve">Tulio Alexander Velandia </t>
  </si>
  <si>
    <t>tulio.velandia@adr.gov.co</t>
  </si>
  <si>
    <t>4.Evaluación de resultados</t>
  </si>
  <si>
    <t>Seguimiento y control</t>
  </si>
  <si>
    <t xml:space="preserve">Visita de cierre al monitoreo, seguimiento y control </t>
  </si>
  <si>
    <t>Número de visitas realizadas</t>
  </si>
  <si>
    <t xml:space="preserve">Informe de cierre al monitoreo, seguimiento y control a Proyectos  Integrales de Desarrollo Agropecuario y Rural </t>
  </si>
  <si>
    <t>Vicepresidencia de proyectos</t>
  </si>
  <si>
    <t>Dirección de Seguimiento y Control</t>
  </si>
  <si>
    <t>Silverio José Calderón Daza</t>
  </si>
  <si>
    <t>silverio.calderon@adr.gov.co</t>
  </si>
  <si>
    <t xml:space="preserve">Proyecto ya formulado </t>
  </si>
  <si>
    <t>Apoyo Para La Estructuración Y Cofinanciación De Proyectos Integrales De Desarrollo Agropecuario Y Rural A Nivel  Nacional</t>
  </si>
  <si>
    <t>Evaluación, calificación y cofiN/Anciación de proyectos integrales</t>
  </si>
  <si>
    <t>2.1.2</t>
  </si>
  <si>
    <t>Proyectos evaluados y calificados</t>
  </si>
  <si>
    <t>Proyectos evaluados y calificados/proyectos estructurados</t>
  </si>
  <si>
    <t xml:space="preserve">Documento de concepto </t>
  </si>
  <si>
    <t>Dirección de calificación y fiN/Anciación</t>
  </si>
  <si>
    <t>Tulio Alexander Velandia</t>
  </si>
  <si>
    <t>2.1.A1*</t>
  </si>
  <si>
    <t xml:space="preserve"> Proyectos productivos cofinanciados en Zonas de Reserva Campesina (ZRC) </t>
  </si>
  <si>
    <t>No Aplica </t>
  </si>
  <si>
    <t>2.1.B*</t>
  </si>
  <si>
    <t>Sumatoria de Proyectos Estructurados</t>
  </si>
  <si>
    <t>Proyectos Estructurados entregados a Vicepresidencia de Proyectos</t>
  </si>
  <si>
    <t xml:space="preserve"> Flujo </t>
  </si>
  <si>
    <t>Vicepresidencia de Integración Productiva-Dirección de  Acceso a Activos Productivos</t>
  </si>
  <si>
    <t>Vicepresidente de Integración Productiva</t>
  </si>
  <si>
    <t>Juan Pablo Vivas</t>
  </si>
  <si>
    <t>juan.vivas@adr.gov.co</t>
  </si>
  <si>
    <t>Dirección de Acceso a Activos Productivos</t>
  </si>
  <si>
    <t>SI</t>
  </si>
  <si>
    <t>1. Fin de la pobreza
2. Hambre cero
11. Ciudades y comunidades sostenibles
14. Vida submariN/A
15. Vida de ecosistemas terrestres
16. Promover sociedades justas, pacíficas e inclusivas</t>
  </si>
  <si>
    <t>2.1.3</t>
  </si>
  <si>
    <t>Diseñar la ruta de intervención integral en territorio intra e intersectorial, Proyectos de Líneas Estratégicas</t>
  </si>
  <si>
    <t>1. Hito: Documento que contenga las rutas de intervención Proyectos de Líneas Estratégicas Nacionales (20%) 2. Hito: Mesas de Articulación (20%)  3. Hito Modelo de intervención implementado (60%)</t>
  </si>
  <si>
    <t xml:space="preserve">1. Documento que contenga las ruta de intervención Proyectos de Líneas Estratégicas Nacionales 2.  Mesas de Articulación 3.  Modelo de intervención implementado </t>
  </si>
  <si>
    <t>Dirección de Acceso a Activos Productivos
Vicepresidencia de Proyectos</t>
  </si>
  <si>
    <t>2.1.4</t>
  </si>
  <si>
    <t>Informes de Avance de la estructuración de PIDAR</t>
  </si>
  <si>
    <t>No de informes presentados/ Total de informes (4)</t>
  </si>
  <si>
    <t xml:space="preserve">Informe trimestral de avance a la estructuración </t>
  </si>
  <si>
    <t>2.2</t>
  </si>
  <si>
    <t>Apoyar la estrategia de acceso y formalización de tierras de la Reforma Rural Integral con proyectos productivos a beneficiarios directos</t>
  </si>
  <si>
    <t>2.2.A</t>
  </si>
  <si>
    <t>Personas beneficiarias de distribución de tierras con recursos de capital semilla no reembolsables otorgados</t>
  </si>
  <si>
    <t>Sumatoria de personas beneficiadas con proyectos productivos sostenibles entregados</t>
  </si>
  <si>
    <t>Acto administrativo de entrega</t>
  </si>
  <si>
    <t xml:space="preserve">                           -  </t>
  </si>
  <si>
    <t>910*</t>
  </si>
  <si>
    <t xml:space="preserve"> Por definir </t>
  </si>
  <si>
    <t> No Aplica </t>
  </si>
  <si>
    <t>Estructuración de planes integrales de Desarrollo Agropecuario y Rural</t>
  </si>
  <si>
    <t>2.2.1</t>
  </si>
  <si>
    <t>Aprobar y adoptar el acápite del reglamento para la cofinanciación de proyectos de capital semilla</t>
  </si>
  <si>
    <t xml:space="preserve">Documento aprobado </t>
  </si>
  <si>
    <t>Acápite del reglamento para la cofinanciación de proyectos de capital semilla</t>
  </si>
  <si>
    <t xml:space="preserve">juan.vivas@adr.gov.co </t>
  </si>
  <si>
    <t>2.2.2</t>
  </si>
  <si>
    <t>Comunicación oficial  de articulación interinstitucional  y priorización de predios a intervenir de acuerdo con la información suministrada por la ANT</t>
  </si>
  <si>
    <t xml:space="preserve">Comunicación oficial  de articulación interinstitucional </t>
  </si>
  <si>
    <t>2.2.3</t>
  </si>
  <si>
    <t>Ruta Operativa definida del decreto 902</t>
  </si>
  <si>
    <t xml:space="preserve">Ruta operativa </t>
  </si>
  <si>
    <t>2.2.4</t>
  </si>
  <si>
    <t>Modelo de intervención para la implementación del decreto 902</t>
  </si>
  <si>
    <t xml:space="preserve">Modelo de intervención implementado </t>
  </si>
  <si>
    <t>2.2.A1</t>
  </si>
  <si>
    <t>Porcentaje de personas beneficiadas con proyectos productivos sostenibles entregados</t>
  </si>
  <si>
    <t>Dirección de  Acceso a Activos Productivos</t>
  </si>
  <si>
    <t>2.2.A2</t>
  </si>
  <si>
    <t>Porcentaje de proyectos productivos sostenibles entregados</t>
  </si>
  <si>
    <t xml:space="preserve"> Mejorar la calidad y la generación de valor agregado de la producción rural y los campesinos, comunidades y familias </t>
  </si>
  <si>
    <t>Realizar estrategias orientadas a fortalecer las capacidades del campesinado en la transformación de los bienes productivos y la generación de valor agregado de sus productos</t>
  </si>
  <si>
    <t>3.1.A*</t>
  </si>
  <si>
    <t>Usuarios que reciben la prestación del servicio público de extensión agropecuaria</t>
  </si>
  <si>
    <t>Registro de usuarios que reciben el servicio publico de extensión agropecuaria</t>
  </si>
  <si>
    <t xml:space="preserve"> Acumulado </t>
  </si>
  <si>
    <t>Dirección de Asistencia Técnica</t>
  </si>
  <si>
    <t>VGC
SG</t>
  </si>
  <si>
    <t>Director de Asistencia Técnica</t>
  </si>
  <si>
    <t>David Esteban Pulido Arredondo</t>
  </si>
  <si>
    <t>david.pulido@adr.gov.co</t>
  </si>
  <si>
    <t>2. Hambre Cero
13. Acción por el clima
8. Trabajo decente y crecimiento económico,
9.  Industria, innovación e infraestructura,
10.  Reducción de las desigualdades, 
16.  Paz, justicia e instituciones solidas,
17 Alianzas para lograr los objetivos</t>
  </si>
  <si>
    <t>Realizar procesos contractuales para la prestación del SPEA</t>
  </si>
  <si>
    <t>Hito 1: Realizar fase precontractual (definición de perfiles) - 30%
Hito 2: Realizar fase contractual (Definir los procesos contractuales para prestar el SPEA) 40%
Hito 3: Dar inicio a los contratos (Acta de inicio) 30%</t>
  </si>
  <si>
    <t>Hito 1: Perfiles definidos (30%)
Hito 2: Documentos de convenios estructurado (40%)
Hito 3: Actas de inicio (30%)</t>
  </si>
  <si>
    <t xml:space="preserve">Dirección de Asistencia Técnica </t>
  </si>
  <si>
    <t xml:space="preserve">Vicepresidencia contractual </t>
  </si>
  <si>
    <t>Fortalecimiento de la gestión y apropiación del conocimiento técnico de los procesos productivos agropecuarios y rurales, en los productores y las asociaciones u organizaciones de productores</t>
  </si>
  <si>
    <t>3.1.A1</t>
  </si>
  <si>
    <t>Productoras en el registro de Usuarios que reciben el Servicio Público de Extensión Agropecuaria</t>
  </si>
  <si>
    <t>Mujeres que reciben la prestación del servicio público de extensión agropecuaria</t>
  </si>
  <si>
    <t>Número de beneficiarios</t>
  </si>
  <si>
    <t>Dirección De asistencia Técnica</t>
  </si>
  <si>
    <t>Director De asistencia Técnica</t>
  </si>
  <si>
    <t>Dirección de asistencia técnica</t>
  </si>
  <si>
    <t xml:space="preserve">
Estrategia 1.3: Jornadas de capacitación en la gestión y uso de la información contenida en las plataformas de Ciencia, Tecnología e Innovación Agropecuaria (CTIA)
Estrategia 1.4: Gestionar la información e indicadores de las actividades de Investigación y desarrollo, innovación y capacitación del sector agropecuario
Estrategia 1.14: Definir los tipos de productores agropecuarios en Colombia
Estrategia 1.18: Fortalecer la información estadística del sector agropecuario
Estrategia 1.19: Fortalecer los registros administrativos del sector agropecuario
Estrategia 6.1: Implementar normas y estándares para mejorar la calidad de la información
Estrategia 6.2: Certificar las operaciones estadísticas del sector agropecuario</t>
  </si>
  <si>
    <t>5, Información y comunicación</t>
  </si>
  <si>
    <t>18. Gestión de la información estadística</t>
  </si>
  <si>
    <t>Base de datos de registro de usuarios que reciben el Servicio Público de Extensión Agropecuaria</t>
  </si>
  <si>
    <t>Hito 1: Generar reporte de usuarios 30%
Hito 2: Actualización de base de datos con estado de avance en la prestación del servicio 40%
Hito 3: Consolidación de base de datos de la vigencia  30%</t>
  </si>
  <si>
    <t>Hito 1: Base de datos inicial (30%)
Hito 2: Documento de base de datos actualizadas (40%)
Hito 3: Documento de base de datos consolidada de la vigencia (30%)</t>
  </si>
  <si>
    <t>3.1.A2</t>
  </si>
  <si>
    <t>Productores y productoras en el registro de Usuarios que reciben el Servicio Público de Extensión Agropecuaria en Municipios PDET</t>
  </si>
  <si>
    <t>Usuarios que reciben la prestación del servicio público de extensión agropecuaria atendidos en municipios PDET</t>
  </si>
  <si>
    <t>Base de datos de caracterización de productoras en el registro de usuarios que reciben el Servicio Público de Extensión Agropecuaria</t>
  </si>
  <si>
    <t>Hito 1: Generar reporte de usuarios caracterizados 30%
Hito 2: Actualización de base de datos caracterizada con estado de avance en la prestación del servicio 40%
Hito 3: Consolidación de base de datos de la vigencia  30%</t>
  </si>
  <si>
    <t>Hito 1: Base de datos inicial
Hito 2: Documento de base de datos actualizadas
Hito 3: Documento de base de datos consolidada de la vigencia</t>
  </si>
  <si>
    <t xml:space="preserve">El valor asignado de 47872,8 usuarios corresponde al 30% del total de la meta de beneficiarios </t>
  </si>
  <si>
    <t>3.1.A3</t>
  </si>
  <si>
    <t>Jóvenes Rurales en el Registro, beneficiados con el Servicio Público de Extensión Agropecuaria. (CONPES 4040 - 1.53)</t>
  </si>
  <si>
    <t>Jóvenes que reciben la prestación del servicio público de extensión agropecuaria atendidos</t>
  </si>
  <si>
    <t>2. Hambre Cero
13. A2. Hambre Cero
13. Acción por el clima
8. Trabajo decente y crecimiento económico,
9.  Industria, innovación e infraestructura,
10.  Reducción de las desigualdades, 
16.  Paz, justicia e instituciones solidas,
17 Alianzas para lograr los objetivación por el clima</t>
  </si>
  <si>
    <t xml:space="preserve">El valor asignado de 25532,16 usuarios corresponde al 16% del total de la meta de beneficiarios </t>
  </si>
  <si>
    <t>3.1.A4</t>
  </si>
  <si>
    <t>Ver comentario)</t>
  </si>
  <si>
    <t>3.1.A5</t>
  </si>
  <si>
    <t>3.2</t>
  </si>
  <si>
    <t>Fomentar el desarrollo de EPSEAS con un enfoque territorial que reconozca las diferentes formas de desarrollo y fortalecimiento de las capacidades del campesinado, incluyendo los saberes propios</t>
  </si>
  <si>
    <t>3.2.A</t>
  </si>
  <si>
    <t>Implementar plan de acompañamiento y fortalecimiento de capacidades técnicas, financieras, administrativas y sociales con enfoque diferencial, territorial y de desarrollo sostenible de base agroecológica, principalmente orientado a las EPSEA campesinas étnicas y populares</t>
  </si>
  <si>
    <t xml:space="preserve">Planes implementados </t>
  </si>
  <si>
    <t xml:space="preserve">Documento plan de habilitación </t>
  </si>
  <si>
    <t>Anual</t>
  </si>
  <si>
    <t xml:space="preserve">                     -  </t>
  </si>
  <si>
    <t xml:space="preserve"> Stock </t>
  </si>
  <si>
    <t>16.  Paz, justicia e instituciones solidas
8. Trabajo decente y crecimiento económico,
12. Producción y consumo responsable
13. Acción por el clima
10.  Reducción de las desigualdades,
17 Alianzas para lograr los objetivos</t>
  </si>
  <si>
    <t>Estrategia 1.18: Fortalecer la información estadística del sector agropecuario
Estrategia 1.19: Fortalecer los registros administrativos del sector agropecuario
Estrategia 2.1: Integrar a la producción de información estadística del sector agropecuario el enfoque diferencial e interseccional</t>
  </si>
  <si>
    <t>3.2.1</t>
  </si>
  <si>
    <t>Documento Plan de acompañamiento y fortalecimiento de capacidades técnicas, financieras, administrativas y sociales con enfoque diferencial, territorial y de desarrollo sostenible de base agroecológica, principalmente orientado a las EPSEA campesinas étnicas y populares formulado</t>
  </si>
  <si>
    <t>Este indicador se medirá por hitos que miden el porcentaje de avance en la elaboración del documento.
Hito 1: Anteproyecto de plan de acompañamiento 30%
Hito 2: Diseño del plan de acompañamiento 40%
Hito 3: Documento definitivo de plan de acompañamiento  30%</t>
  </si>
  <si>
    <t xml:space="preserve">Porcentaje </t>
  </si>
  <si>
    <t>Hito 1: Documento preliminar del plan de acompañamiento
Hito 2: Documento diseño metodológico plan de acompañamiento
Hito 3: Documento final de plan de acompañamiento</t>
  </si>
  <si>
    <t>3.2.B*</t>
  </si>
  <si>
    <t>Entidades Prestadoras del Servicio de Extensión Agropecuaria habilitadas</t>
  </si>
  <si>
    <t>Entidades Prestadoras del Servicio de Extensión Agropecuaria - EPSEA habilitadas</t>
  </si>
  <si>
    <t>Número de entidades</t>
  </si>
  <si>
    <t>Resolución de Habilitación de la EPSEA</t>
  </si>
  <si>
    <t>3.Gestión para resultados con valores
5. Información y comunicación</t>
  </si>
  <si>
    <t>11. Racionalización de trámites
18. Gestión de la información estadística</t>
  </si>
  <si>
    <t>3.2.2</t>
  </si>
  <si>
    <t>Registro de prestadoras del Servicio de Extensión Agropecuaria habilitadas</t>
  </si>
  <si>
    <t>Este indicador se medirá por hitos que miden el porcentaje de avance del documento de planeación elaborado.
Hito 1: Registro de solicitudes de habilitación de prestadoras de servicio 30%
Hito 2: Registro de solicitudes de habilitación revisadas 40%
Hito 3: Registro de prestadoras habilitadas 30%</t>
  </si>
  <si>
    <t>Hito 1: Documento de registro de solicitudes de habilitación de prestadoras de servicio 30%
Hito 2: Documento de registro de solicitudes de habilitación revisadas 40%
Hito 3: Resolución de registro de prestadoras habilitadas 30%</t>
  </si>
  <si>
    <t>3.2.B1</t>
  </si>
  <si>
    <t>EPSEA campesinas étnicas y populares (CEP) habilitadas</t>
  </si>
  <si>
    <t>Entidades Prestadoras del Servicio de Extensión Agropecuaria - EPSEA habilitadas CEP/ Entidades que solicitan ser habilitadas como EPSEA</t>
  </si>
  <si>
    <t>3.2.3</t>
  </si>
  <si>
    <t>Registro de prestadoras del Servicio de Extensión Agropecuaria CEP Habilitadas</t>
  </si>
  <si>
    <t>Este indicador se medirá por el porcentaje de avance de los hitos del plan de acción para habilitar registros:
Hito 1: Registro de solicitudes de habilitación de prestadoras de servicio CEP 30%
Hito 2: Registro de solicitudes de habilitación CEP revisadas 40%
Hito 3: Registro de prestadoras habilitadas CEP 30%</t>
  </si>
  <si>
    <t>3.3</t>
  </si>
  <si>
    <t>Apoyar la formulación de los Planes Departamentales de Extensión Agropecuaria para incluir la visión de desarrollo rural del Plan Nacional de Desarrollo, la Reforma Rural Integral y la Paz Total</t>
  </si>
  <si>
    <t>3.3.A</t>
  </si>
  <si>
    <t>Planes Departamentales de Extensión Agropecuaria en etapa de planeación acompañados</t>
  </si>
  <si>
    <t>PDEA acompañados</t>
  </si>
  <si>
    <t xml:space="preserve">Planes Departamental de Extensión Agropecuaria acompañados </t>
  </si>
  <si>
    <t>3.3.1</t>
  </si>
  <si>
    <t>Documento de  plan de acompañamiento PDEA en etapa de planeación acompañados</t>
  </si>
  <si>
    <t>Este indicador se medirá por hitos que miden el porcentaje de avance en la elaboración del documento.
Hito 1: Documento preliminar de acompañamiento 30%
Hito 2: Documento metodológico de acompañamiento 40%
Hito 3:Documento de acompañamiento definido 30%</t>
  </si>
  <si>
    <t>Un documento de estrategia</t>
  </si>
  <si>
    <t xml:space="preserve"> Aumentar los ingresos de la ACFC a partir de procesos de comercialización justa y transparente </t>
  </si>
  <si>
    <t>Prestar los servicios de apoyo a la comercialización en manos de la Agencia para fomentar el aumento de ingresos a través de mecanismos que aumenten las ventas de los productos agropecuarios a precios justos y transparentes</t>
  </si>
  <si>
    <t>4.1.A*</t>
  </si>
  <si>
    <t>Organizaciones de productores rurales apoyadas</t>
  </si>
  <si>
    <t>Número de organizaciones</t>
  </si>
  <si>
    <t>Acta de los servicios y/o productos otorgados a la organización</t>
  </si>
  <si>
    <t>Líder de Componente Fortalecimiento</t>
  </si>
  <si>
    <t>Juan Guillermo Gaviria</t>
  </si>
  <si>
    <t> juan.gaviria@adr.gov.co</t>
  </si>
  <si>
    <t>Estrategia 1.4: Gestionar la información e indicadores de las actividades de Investigación y desarrollo, innovación y capacitación del sector agropecuario
Estrategia 1.11: Identificar y establecer los precios pagados a los productores agropecuarios (PPP)
Estrategia 1.12: Identificar y establecer los precios de los productos agropecuarios en cada eslabón de las cadenas productivas agropecuarias
Estrategia 1.13: Conformar una red de articulación interinstitucional que permita compartir, armonizar y difundir la información estadística de estructuras de costos de producción del sector agropecuario
Estrategia 1.18: Fortalecer la información estadística del sector agropecuario
Estrategia 1.19: Fortalecer los registros administrativos del sector agropecuario
Estrategia 4.1: Generar espacios que permitan el intercambio de conocimiento en temas estratégicos para el sector agropecuario y de desarrollo rural
Estrategia 6.1: Implementar normas y estándares para mejorar la calidad de la información
Estrategia 6.2: Certificar las operaciones estadísticas del sector agropecuario</t>
  </si>
  <si>
    <t>Caracterización y valoración comercial aplicada a cada organización</t>
  </si>
  <si>
    <t>Fichas de Caracterización y/o valorización elaboradas y/o validadas</t>
  </si>
  <si>
    <t>Ficha de Caracterización y/o valoración</t>
  </si>
  <si>
    <t>Juan Gaviria</t>
  </si>
  <si>
    <t>BPIN. 202300000000220</t>
  </si>
  <si>
    <t>Aumentar inserción de la población rural a procesos colectivos económico sociales que inciden en el desarrollo rural sostenible de los territorios</t>
  </si>
  <si>
    <t>Objetivo específico 2: Aumentar el acceso de las organizaciones de productores agropecuarios y rurales a canales de comercialización y servicios especializados no cofinanciados a través de los proyectos integrales de desarrollo agropecuario y rural.</t>
  </si>
  <si>
    <t>Planes Estratégicos de Intervención Comercial elaborados y validados</t>
  </si>
  <si>
    <t>Planes Estratégicos de Intervención Comercial</t>
  </si>
  <si>
    <t>Estudio de mercado para prestar servicios de apoyo a la Comercialización</t>
  </si>
  <si>
    <t>Estudio de mercado realizado</t>
  </si>
  <si>
    <t>Estudio de mercado</t>
  </si>
  <si>
    <t>Edwin Insuasty</t>
  </si>
  <si>
    <t>Portafolio de contenidos especializados con enfoque de negocio y comercial diseñado</t>
  </si>
  <si>
    <t xml:space="preserve">Portafolio de contenidos especializados diseñado </t>
  </si>
  <si>
    <t>Portafolio</t>
  </si>
  <si>
    <t>Semestral</t>
  </si>
  <si>
    <t>Base de información de mercados consolidada</t>
  </si>
  <si>
    <t>Base de datos</t>
  </si>
  <si>
    <t>4.1.B*</t>
  </si>
  <si>
    <t>Personas fortalecidas con educación informal sobre los procesos de comercialización</t>
  </si>
  <si>
    <t xml:space="preserve">Personas fortalecidas </t>
  </si>
  <si>
    <t>Certificado de capacitación, Informe con registro fotográfico,  listados de asistencia</t>
  </si>
  <si>
    <t>Líder en Gestión Documental</t>
  </si>
  <si>
    <t>Daniel Zabaleta</t>
  </si>
  <si>
    <t>daniel.zabaleta@adr.gov.co </t>
  </si>
  <si>
    <t>6. Gestión del conocimiento</t>
  </si>
  <si>
    <t>18. Gestión del conocimiento</t>
  </si>
  <si>
    <t>Personas Certificadas en Habilidades Blandas en procesos de fortalecimiento comercial</t>
  </si>
  <si>
    <t>Personas certificadas</t>
  </si>
  <si>
    <t xml:space="preserve">Certificado de participación, Informe con registro fotográfico, Listado de asistencia </t>
  </si>
  <si>
    <t>4.1.C*</t>
  </si>
  <si>
    <t>Grupos y organizaciones fortalecidos en comercialización</t>
  </si>
  <si>
    <t>Grupos y organizaciones fortalecidos</t>
  </si>
  <si>
    <t>Informe con registro fotográfico, listados de asistencia</t>
  </si>
  <si>
    <t>Enlace UTT</t>
  </si>
  <si>
    <t>Keyla Velandia Alfonso</t>
  </si>
  <si>
    <t>keila.velandia@adr.gov.co </t>
  </si>
  <si>
    <t>4.1.7</t>
  </si>
  <si>
    <t>Personas Certificadas a través del Fortalecimiento de capacidades técnicas con base al indicador A93 (Compras Públicas)</t>
  </si>
  <si>
    <t>Edwin Insuasti</t>
  </si>
  <si>
    <t>Proyecto por actualizar</t>
  </si>
  <si>
    <t>4.1.8</t>
  </si>
  <si>
    <t>Estrategia de articulación y  fortalecimiento técnico de los territorios elaborada</t>
  </si>
  <si>
    <t>Estrategia elaborada</t>
  </si>
  <si>
    <t>Documento de estrategia</t>
  </si>
  <si>
    <t>Keila Velandia</t>
  </si>
  <si>
    <t>4.2</t>
  </si>
  <si>
    <t>Fomentar circuitos cortos de comercialización en territorios priorizados como estrategias de aproximación comercial efectiva entre oferta y demanda para promover el desarrollo productivo y comercial de los productores de la ACFC y fortalecer el tejido social</t>
  </si>
  <si>
    <t>4.2.A</t>
  </si>
  <si>
    <t xml:space="preserve">Número de Circuitos cortos de comercialización realizados en los territorios </t>
  </si>
  <si>
    <t>Circuitos Cortos realizados</t>
  </si>
  <si>
    <t>Número de circuitos cortos</t>
  </si>
  <si>
    <t>Líder componente Circuitos Cortos</t>
  </si>
  <si>
    <t>edwin.insuasti@adr.gov.co </t>
  </si>
  <si>
    <t>Sí</t>
  </si>
  <si>
    <t>13. Participación ciudadana en la gestión pública</t>
  </si>
  <si>
    <t>4.2.1</t>
  </si>
  <si>
    <t>Mercados campesinos realizados en los municipios</t>
  </si>
  <si>
    <t>Mercados campesinos realizados</t>
  </si>
  <si>
    <t>Informe con registro fotográfico, listado de asistencia</t>
  </si>
  <si>
    <t xml:space="preserve">Dirección de Comercialización </t>
  </si>
  <si>
    <t>4.2.2</t>
  </si>
  <si>
    <t xml:space="preserve">Agro ferias desarrolladas en municipios </t>
  </si>
  <si>
    <t>Agro ferias desarrolladas</t>
  </si>
  <si>
    <t>4.2.3</t>
  </si>
  <si>
    <t>Misiones internacionales realizadas</t>
  </si>
  <si>
    <t>4.2.4</t>
  </si>
  <si>
    <t>Ruedas de negocios realizadas</t>
  </si>
  <si>
    <t>Informe con registro fotográfico, listado de asistencia,  RUI y preacuerdos firmados (para seguimiento de acuerdos generados se solicitará factura)</t>
  </si>
  <si>
    <t> Estrategias para el fortalecimiento comercial de las organizaciones rurales</t>
  </si>
  <si>
    <t>4.2.5</t>
  </si>
  <si>
    <t>Acuerdos comerciales cumplidos</t>
  </si>
  <si>
    <t>Acuerdos Comerciales cumplidos</t>
  </si>
  <si>
    <t>Acuerdo comercial y/o factura de venta y/o orden de compra, listado de beneficiarios e instrumentos de control y seguimiento</t>
  </si>
  <si>
    <t>4.2.A1</t>
  </si>
  <si>
    <t>Municipios en Zonas de Reserva Campesina (ZRC) y/o Núcleos de Reforma Agraria (NRA) con circuitos cortos de comercialización fortalecidos</t>
  </si>
  <si>
    <t>Municipios en ZRC y/o NRA fortalecidos con circuitos cortos</t>
  </si>
  <si>
    <t xml:space="preserve">Número de circuitos cortos
</t>
  </si>
  <si>
    <t xml:space="preserve"> N/A </t>
  </si>
  <si>
    <t>La selección de estos municipios en ZRC y/o NRA estará inmersa en el proceso de selección de municipios en los que se desarrollarán circuitos cortos de comercialización</t>
  </si>
  <si>
    <t>4.2.A2</t>
  </si>
  <si>
    <t>Municipios PDET fortalecidos con circuitos cortos</t>
  </si>
  <si>
    <t>La selección de estos municipios PDET estará inmersa en el proceso de selección de municipios en los que se desarrollarán circuitos cortos de comercialización</t>
  </si>
  <si>
    <t>4.2.B</t>
  </si>
  <si>
    <t xml:space="preserve">Organizaciones de Productores apoyadas a través de la participación en el desarrollo de circuitos cortos </t>
  </si>
  <si>
    <t>Organizaciones de productores apoyadas con circuitos cortos</t>
  </si>
  <si>
    <t>La selección de estas organizaciones estará inmersa en el proceso de selección de municipios y organizaciones vinculadas en circuitos cortos de comercialización</t>
  </si>
  <si>
    <t>4.2.C</t>
  </si>
  <si>
    <t>Encadenamiento comerciales Privados realizados</t>
  </si>
  <si>
    <t>Encadenamientos Privados realizados</t>
  </si>
  <si>
    <t>Informe con registro fotográfico, listado de asistencia y acuerdos firmados</t>
  </si>
  <si>
    <t>Encadenamientos comerciales</t>
  </si>
  <si>
    <t>Sara Daza</t>
  </si>
  <si>
    <t>sara.daza@adr.gov.co</t>
  </si>
  <si>
    <t xml:space="preserve"> Fortalecer las capacidades técnicas, estratégicas y financieras del campesinado para el desarrollo rural y agropecuario </t>
  </si>
  <si>
    <t>Apoyar a los campesinos, sus organizaciones y los productores en el fomento, consolidación y sostenibilidad de los procesos asociativos y participativos relacionados con los procesos productivos agropecuarios con enfoque en la economía campesina, familiar étnica y comunitaria</t>
  </si>
  <si>
    <t>5.1.A*</t>
  </si>
  <si>
    <t>Estrategias de  sostenibilidad de apuestas de desarrollo rural asesoradas</t>
  </si>
  <si>
    <t>Dirección de Participación y Asociatividad</t>
  </si>
  <si>
    <t>Mónica Valderrama</t>
  </si>
  <si>
    <t>monica.valderrama@adr.gov.co</t>
  </si>
  <si>
    <t xml:space="preserve">
Estrategia 1.4: Gestionar la información e indicadores de las actividades de Investigación y desarrollo, innovación y capacitación del sector agropecuario
Estrategia 1.9: Fortalecer la información estadística de tenencia de la tierra rural
Estrategia 1.14: Definir los tipos de productores agropecuarios en Colombia
Estrategia 1.18: Fortalecer la información estadística del sector agropecuario
Estrategia 1.19: Fortalecer los registros administrativos del sector agropecuario
Estrategia 6.1: Implementar normas y estándares para mejorar la calidad de la información
Estrategia 6.2: Certificar las operaciones estadísticas del sector agropecuario</t>
  </si>
  <si>
    <t>Sesiones para la implementación del producto</t>
  </si>
  <si>
    <t>Sesiones para la implementación del producto implementadas</t>
  </si>
  <si>
    <t>Listados de asistencia o caracterización de los asistentes a las sesiones</t>
  </si>
  <si>
    <t>Implementación de estrategias de inserción de la población rural a procesos colectivos económico sociales que inciden en el desarrollo rural sostenible de los territorios, nivel nacional</t>
  </si>
  <si>
    <t>Objetivo específico 1: Fortalecer las competencias organizacionales asociativas</t>
  </si>
  <si>
    <t>5.1.B</t>
  </si>
  <si>
    <t>Productores asesorados en asociatividad</t>
  </si>
  <si>
    <t>Suma de productores atendidos con las estrategias de promoción de la participación y la asociatividad</t>
  </si>
  <si>
    <t>Bases de datos de productores atendidos con estrategias de promoción y apoyo a la participación y la asociatividad</t>
  </si>
  <si>
    <t>Talleres para la implementación del producto</t>
  </si>
  <si>
    <t>Talleres para la implementación del producto implementados</t>
  </si>
  <si>
    <t>Listados de asistencia o caracterización de los asistentes a los talleres</t>
  </si>
  <si>
    <t>5.1.B1*</t>
  </si>
  <si>
    <t>Estrategias de fomento</t>
  </si>
  <si>
    <t>Estrategias de fomento implementadas</t>
  </si>
  <si>
    <t>Listados de asistencia o caracterización de los asistentes a las estrategias</t>
  </si>
  <si>
    <t>5.1.B2*</t>
  </si>
  <si>
    <t>Bases de datos de productores atendidos con estrategias de fomento</t>
  </si>
  <si>
    <t>Actualizar el modelo institucional para fortalecer la gestión interna y externa de la agencia basada en los procesos y la comunicación efectiva con los actores involucrados</t>
  </si>
  <si>
    <t>Estructurar e implementar el Modelo de Planeación y Gestión de la Agencia de Desarrollo Rural</t>
  </si>
  <si>
    <t>6.1.A</t>
  </si>
  <si>
    <t>Modelo de Planeación articulado con el Sistema Integrado de Gestión</t>
  </si>
  <si>
    <t xml:space="preserve">Porcentaje de avance de la articulación del modelo de planeación y actualización del Sistema Integrado de Gestión </t>
  </si>
  <si>
    <t>Modelo de Planeación  y Gestión de la ADR documentado</t>
  </si>
  <si>
    <t>Lideres de todos los procesos y formuladores de proyectos</t>
  </si>
  <si>
    <t>Jefe Oficina de Planeación (E)</t>
  </si>
  <si>
    <t>Mario Alexander Moreno</t>
  </si>
  <si>
    <t>mario.moreno@adr.gov.co</t>
  </si>
  <si>
    <t>16.  Paz, justicia e instituciones sólidas</t>
  </si>
  <si>
    <t xml:space="preserve">Estrategia 1.18: Fortalecer la información estadística del sector agropecuario
Estrategia 1.19: Fortalecer los registros administrativos del sector agropecuario
</t>
  </si>
  <si>
    <t xml:space="preserve">
6. Gestión del Conocimiento e Innovación</t>
  </si>
  <si>
    <t>18. Gestión del Conocimiento y la Innovación</t>
  </si>
  <si>
    <t>Estrategia de cooperación estructurada e implementada</t>
  </si>
  <si>
    <t>Porcentaje de avance en la implementación de la estrategia de cooperación. El avance se medirá bajo los siguientes Hitos:
Hito1: Definir la estrategia
Hito 2: Implementación, Gestión de Alianzas, desarrollo de herramientas
Hito 3. Evaluación la Estrategia</t>
  </si>
  <si>
    <t>Estrategia de cooperación e informes de seguimiento</t>
  </si>
  <si>
    <t>Walter Silva</t>
  </si>
  <si>
    <t>walter.silva@adr.gov.co</t>
  </si>
  <si>
    <t>3, Gestión con valores para resultados</t>
  </si>
  <si>
    <t>6. Fortalecimiento organizacional y simplificación de procesos</t>
  </si>
  <si>
    <t>4, Atención al ciudadano</t>
  </si>
  <si>
    <t>Catálogo de Productos elaborado</t>
  </si>
  <si>
    <t>Porcentaje de avance en la elaboración del Catalogo de productos.  El avance se medirá bajo los siguientes Hitos:
Hito 1: Diagnostico (Revisión de productos en procesos, proyectos y planes) - 15%
Hito2:  Definición de oferta institucional (catalogo de Productos) 50%
Hito 3: Ruta de documentación (Procesos, Líneas de Acción y procedimientos) 35%</t>
  </si>
  <si>
    <t>Documento metodológico de estructuración del Modelo de Planeación y Gestión</t>
  </si>
  <si>
    <t>5. Transparencia y acceso a la Información</t>
  </si>
  <si>
    <t>6.1.3</t>
  </si>
  <si>
    <t>Procesos de Gestión y Evaluación definidos</t>
  </si>
  <si>
    <t>Porcentaje de avance en la definición de los procesos de gestión y evaluación.  El avance se medirá bajo los siguientes Hitos:
Hito 1: Revisión documental y jurídica ( requisitos) - 15%
Hito2:  Propuesta de Documentación - 50%
Hito 3: Mapa de Procesos propuesto - 35%</t>
  </si>
  <si>
    <t>Procesos documentados</t>
  </si>
  <si>
    <t>5. Información y Comunicación</t>
  </si>
  <si>
    <t>16.Gestión Documental</t>
  </si>
  <si>
    <t>6.1.4</t>
  </si>
  <si>
    <t>Servicio de Mantenimiento y Operación</t>
  </si>
  <si>
    <t xml:space="preserve">Solicitudes atendidas /Solicitudes recibidas
Se define como solicitud los siguientes documentos:
1. Gestión de Documentos
2. Gestión de tramites presupuestales
3. Gestión de Proyectos de Inversión
</t>
  </si>
  <si>
    <t>Requerimientos atendidos</t>
  </si>
  <si>
    <t>Integrar y articular los sistemas de gestión de la Agencia de Desarrollo Rural</t>
  </si>
  <si>
    <t>6.2.A</t>
  </si>
  <si>
    <t>Sistema Integrado de Gestión Actualizado y articulado</t>
  </si>
  <si>
    <t>Porcentaje de avance en la actualización y articulación del Sistema Integrado de Gestión</t>
  </si>
  <si>
    <t>Sistema Integrado de Gestión Articulado y actualizado</t>
  </si>
  <si>
    <t>Estrategia 1.18: Fortalecer la información estadística del sector agropecuario
Estrategia 1.19: Fortalecer los registros administrativos del sector agropecuario
Estrategia 6.1: Implementar normas y estándares para mejorar la calidad de la información
Estrategia 6.2: Certificar las operaciones estadísticas del sector agropecuario</t>
  </si>
  <si>
    <t>5, Transparencia y Acceso a la Información</t>
  </si>
  <si>
    <t>Modelos de Gestión Articulados</t>
  </si>
  <si>
    <t>Porcentaje de avance en la articulación del modelo de gestión.  El avance se medirá bajo los siguientes Hitos:
Hito1: Diagnóstico de Articulación (incluye revisión de requisitos) - 15%
Hito 2: Ruta de Integración (incluye herramientas transversales) - 25%
Hito 3: Resolución de adopción del SIG y actualización del CIGD - 20%
Hito 4: Manual del SIG y Anexos (Matriz de participación y consulta - Nomograma - Matiz de requisitos) - 40%</t>
  </si>
  <si>
    <t>Manual del SIG y documentación transversal</t>
  </si>
  <si>
    <t>7. Control Interno</t>
  </si>
  <si>
    <t>19. Control Interno</t>
  </si>
  <si>
    <t>1. Estrategia de Riesgos</t>
  </si>
  <si>
    <t>6.2.2</t>
  </si>
  <si>
    <t>Metodología Integral de Riesgos elaborada</t>
  </si>
  <si>
    <t>Porcentaje de avance en la elaboración de la Metodología Integral de Riesgos.  El avance se medirá bajo los siguientes Hitos:
Hito1: Diagnóstico de la gestión de riesgos en la Entidad -15%
Hito 2: Revisión de Metodologías y herramientas para la Gestión de riesgos - 30%
Hito 3: Actualización de la política de Gestión Integral de Riesgos - 25%
Hito 4: Documentación de la Metodología Integral de Riesgos - 30%</t>
  </si>
  <si>
    <t>Metodología integral de riesgos</t>
  </si>
  <si>
    <t>3. Gestión con valores para resultados</t>
  </si>
  <si>
    <t>Articulación del Subsistema de Gestión Ambiental al SIG</t>
  </si>
  <si>
    <t>Porcentaje de avance en la articulación del Subsistema de Gestión Ambiental al SIG.  El avance se medirá bajo los siguientes Hitos:
Hito1: Realizar el diagnóstico - 30%
Hito 2: Revisar requisitos legales - 30%
Hito 3: Elaboración Manual Operativo - 40%</t>
  </si>
  <si>
    <t>Manual Operativo</t>
  </si>
  <si>
    <t>SecretarÍa General</t>
  </si>
  <si>
    <t xml:space="preserve"> Oficina de Planeación</t>
  </si>
  <si>
    <t>Mónica Monje</t>
  </si>
  <si>
    <t>monica.monje@adr.gov.co</t>
  </si>
  <si>
    <t>6.2.4</t>
  </si>
  <si>
    <t>Articulación del Subsistema de Gestión Documental al SIG</t>
  </si>
  <si>
    <t>Porcentaje de avance en la articulación del Subsistema de Gestión Documental al SIG.  El avance se medirá bajo los siguientes Hitos:
Hito1: Realizar el Diagnóstico - 30%
Hito 2: Revisar Requisitos legales - 30%
Hito 3: Elaboración Manual Operativo - 40%</t>
  </si>
  <si>
    <t>6.2.5</t>
  </si>
  <si>
    <t>Articulación del Subsistema de SST al SIG</t>
  </si>
  <si>
    <t>Porcentaje de avance en la articulación del Subsistema de SST  al SIG.  El avance se medirá bajo los siguientes Hitos:
Hito1: Realizar el Diagnóstico - 30%
Hito 2: Revisar Requisitos legales - 30%
Hito 3: Elaboración Manual Operativo - 40%</t>
  </si>
  <si>
    <t>Dirección Talento Humano</t>
  </si>
  <si>
    <t>6.2.6</t>
  </si>
  <si>
    <t>Articulación del Subsistema de SI al SIG</t>
  </si>
  <si>
    <t>Porcentaje de avance en la articulación del Subsistema de SI  al SIG.  El avance se medirá bajo los siguientes Hitos:
Hito1: Realizar el Diagnóstico - 30%
Hito 2: Revisar Requisitos legales - 30%
Hito 3: Elaboración Manual Operativo - 40%</t>
  </si>
  <si>
    <t>Jorge Caro</t>
  </si>
  <si>
    <t xml:space="preserve">jorge.caro@adro.gov.co
</t>
  </si>
  <si>
    <t xml:space="preserve">Mantener la infraestructura física de la Agencia de Desarrollo Rural </t>
  </si>
  <si>
    <t>6.3.A</t>
  </si>
  <si>
    <t>Infraestructura de la Agencia de Desarrollo Rural mantenida</t>
  </si>
  <si>
    <t>Número de sedes mantenidas</t>
  </si>
  <si>
    <t>Informe</t>
  </si>
  <si>
    <t>Cuatrimestral</t>
  </si>
  <si>
    <t> Flujo </t>
  </si>
  <si>
    <t>Secretaría General (E)</t>
  </si>
  <si>
    <t xml:space="preserve">Ana Catalina Sarmiento </t>
  </si>
  <si>
    <t>secretariageneral@adr.gov.co</t>
  </si>
  <si>
    <t>Estrategia 1.19: Fortalecer los registros administrativos del sector agropecuario
Estrategia 6.1: Implementar normas y estándares para mejorar la calidad de la información
Estrategia 6.2: Certificar las operaciones estadísticas del sector agropecuario</t>
  </si>
  <si>
    <t>1.Talento Humano
.Direccionamiento Estratégico</t>
  </si>
  <si>
    <t>1. Planeación Institucional
2. Gestión presupuestal y eficiencia del gasto público
3. Compras y Contratación Pública
4. Talento humano</t>
  </si>
  <si>
    <t>Porcentaje de avance en la ejecución de la construcción de SEDES</t>
  </si>
  <si>
    <t xml:space="preserve">Porcentaje de ejecución de obra </t>
  </si>
  <si>
    <t>Programa de trabajo</t>
  </si>
  <si>
    <t>Ana Catalina Sarmiento</t>
  </si>
  <si>
    <t>secretaria.general@adr.gov.co</t>
  </si>
  <si>
    <t>Fase de formulación</t>
  </si>
  <si>
    <t xml:space="preserve">Fortalecer el Sistema de Gestión Documental de la Agencia de Desarrollo Rural </t>
  </si>
  <si>
    <t>6.4.A</t>
  </si>
  <si>
    <t>Porcentaje de avance de actualización</t>
  </si>
  <si>
    <t>Evidencia de avance del programa de gestión documental</t>
  </si>
  <si>
    <t>Flujo</t>
  </si>
  <si>
    <t xml:space="preserve">Secretaría General </t>
  </si>
  <si>
    <t>Gestor T1 Grado 9</t>
  </si>
  <si>
    <t>Yalenis Agamez</t>
  </si>
  <si>
    <t>yalenis.agamez@adr.gov.co</t>
  </si>
  <si>
    <t xml:space="preserve">
Estrategia 1.19: Fortalecer los registros administrativos del sector agropecuario
Estrategia 6.1: Implementar normas y estándares para mejorar la calidad de la información
Estrategia 6.2: Certificar las operaciones estadísticas del sector agropecuario
</t>
  </si>
  <si>
    <t xml:space="preserve">5.Información y comunicación 
6.Gestión del conocimiento 
</t>
  </si>
  <si>
    <t xml:space="preserve">16. Gestión documental
18. Gestión del conocimiento
</t>
  </si>
  <si>
    <t>No Aplica</t>
  </si>
  <si>
    <t>6.4.1*</t>
  </si>
  <si>
    <t>Personas capacitadas en el marco de servicio de Educación informal para la gestión Administrativa</t>
  </si>
  <si>
    <t xml:space="preserve">Sumatoria de personas capacitadas </t>
  </si>
  <si>
    <t>202300000000120​ - Fortalecimiento de la Gestión Documental de la Agencia de Desarrollo Rural el Territorio Nacional  (Gestión documental)​</t>
  </si>
  <si>
    <t>Integrar a la plataforma Klic los trámites de pago de las cuentas por pagar a cargo de la Agencia de Desarrollo Rural</t>
  </si>
  <si>
    <t>6.5.A</t>
  </si>
  <si>
    <t>Trámites de pago integrados en Klic</t>
  </si>
  <si>
    <t>Número de trámites integrados / Número de trámites planificados en la vigencia</t>
  </si>
  <si>
    <t>Informe de seguimiento</t>
  </si>
  <si>
    <t>Dirección Administrativa y Financiera</t>
  </si>
  <si>
    <t>6.5.1</t>
  </si>
  <si>
    <t>Tramite de informe y cuenta de cobro de proveedores integrada en el aplicativo Klic</t>
  </si>
  <si>
    <t>La medición del porcentaje de avance de los siguientes hitos:
Hito 1: Solicitud y levantamiento de información - 20%
Hito 2: El desarrollo y pruebas en la plataforma - 50%
Hito 4: Producción en la plataforma Klic - 30%</t>
  </si>
  <si>
    <t>6.6</t>
  </si>
  <si>
    <t> Implementar la estrategia de Servicio al Ciudadano  </t>
  </si>
  <si>
    <t>6.6.A</t>
  </si>
  <si>
    <t> Estrategia  de Servicio al Ciudadano  Implementada </t>
  </si>
  <si>
    <t> Cumplimiento de las acciones ejecutadas / planeadas para la vigencia del documento Estrategia de Servicio al Ciudadano </t>
  </si>
  <si>
    <t> Informe de Avance </t>
  </si>
  <si>
    <t> Secretaría General - Servicio al ciudadano </t>
  </si>
  <si>
    <t> N/A </t>
  </si>
  <si>
    <t> Secretario General </t>
  </si>
  <si>
    <t> Hilda Ramírez </t>
  </si>
  <si>
    <t> hilda.ramirez@adr.gov.co </t>
  </si>
  <si>
    <t xml:space="preserve">3.Gestión con valores para resultados </t>
  </si>
  <si>
    <t>4. Atención al Ciudadano</t>
  </si>
  <si>
    <t>Servicio al ciudadano</t>
  </si>
  <si>
    <t>6.6.1</t>
  </si>
  <si>
    <t>Documentos de servicio al ciudadano actualizados para la vigencia</t>
  </si>
  <si>
    <t>Documento actualizados</t>
  </si>
  <si>
    <t>Documentos actualizados</t>
  </si>
  <si>
    <t>Secretaría General - Servicio al ciudadano</t>
  </si>
  <si>
    <t>Secretario General</t>
  </si>
  <si>
    <t>Hilda Ramírez</t>
  </si>
  <si>
    <t>6.7</t>
  </si>
  <si>
    <t>Implementar las estrategias de gestión y seguridad de la información apoyándose en la infraestructura tecnología para el fortalecimiento de procesos de la Agencia</t>
  </si>
  <si>
    <t>6.7.A</t>
  </si>
  <si>
    <t>Mejoramientos tecnológicos elaborados</t>
  </si>
  <si>
    <t>Porcentaje de acciones de actualización tecnológica en el PAA elaboradas</t>
  </si>
  <si>
    <t>Documentos, adquisiciones y/o actualizaciones de infraestructura de TI y sistemas de información implementados</t>
  </si>
  <si>
    <t>Todos los procesos</t>
  </si>
  <si>
    <t xml:space="preserve">Jefe Oficina Tecnologías de la Información </t>
  </si>
  <si>
    <t>Jorge Caro
Eleana Quintero
Fredy Ocampo</t>
  </si>
  <si>
    <t>jorge.caro@adro.gov.co
eleana.quintero@adr.gov.co
fredy.ocampo@adr.gov.co</t>
  </si>
  <si>
    <t>OBJETIVO 16</t>
  </si>
  <si>
    <t>NO</t>
  </si>
  <si>
    <t xml:space="preserve">3.Gestión con valores para resultados 
5.Información y comunicación </t>
  </si>
  <si>
    <t xml:space="preserve">6. Transparencia, acceso a la información pública y lucha contra la corrupción
11. Gobierno digital
12. Seguridad digital
15. Gestión del conocimiento y la innovación
</t>
  </si>
  <si>
    <t>Gestión de tecnologías de la información y las comunicaciones</t>
  </si>
  <si>
    <t>6.7.1</t>
  </si>
  <si>
    <t>Documentos para la planeación estratégica en TI  elaborado</t>
  </si>
  <si>
    <t>Numero de documentos elaborados</t>
  </si>
  <si>
    <t>Documentos elaborados</t>
  </si>
  <si>
    <t>2.5</t>
  </si>
  <si>
    <t>jorge.caro@adro.gov.co
eleana.quintero@adr.gov.co
fredy.ocampo@adr.gov.co</t>
  </si>
  <si>
    <t>Mejorar la gestión de capacidades tecnológicas que permitan la generación valor público en la ADR</t>
  </si>
  <si>
    <t>Facilitar la implementación de las políticas de gobierno Nacional con respecto a TI</t>
  </si>
  <si>
    <t xml:space="preserve"> Equivale al 25% del proyecto de inversión  que se encuentra definido a 4 años. Es decir  75% al total del proyecto que finaliza en el 2027 </t>
  </si>
  <si>
    <t>6.7.2</t>
  </si>
  <si>
    <t>Se medirá el porcentaje de avance en la implementación de los sistemas de información:
Hito 1: Levantamiento de requerimientos - 20%
Hito 2: Diseño de la solución - 20%
Hito 3: Desarrollo de la solución - 20%
Hito 4: Pruebas - 20%
Hito 5: Despliegue - 20%</t>
  </si>
  <si>
    <t>Sistemas de información implementados</t>
  </si>
  <si>
    <t>Olga Lucía Morales</t>
  </si>
  <si>
    <t> olga.morales@adr.gov.co</t>
  </si>
  <si>
    <t>6.7.3</t>
  </si>
  <si>
    <t xml:space="preserve">Adquisiciones </t>
  </si>
  <si>
    <t>Secretaría General
Contractual
Financiera</t>
  </si>
  <si>
    <t>Aumentar la disponibilidad de sistemas  de información y servicios de tecnológicos en la entidad.</t>
  </si>
  <si>
    <t>1. En relación con el indicador de producto Documentos para la planeación estratégica en TI nos permitimos indicar que teniendo en cuenta la meta de 4 documentos en la vigencia 2024, se definen los siguientes:
• Documento 1: el PETI
• Documento 2: el PESI
• Documento 3: Plan de tratamiento a riesgos
• Documento 4: Arquitectura de datos
         Es de indicar que la estimación en tiempos de entrega se determina así:
• Los documentos del PESI y el Plan de tratamiento a riesgos entregable en el mes de febrero
• PETI versión final entregable en el mes de marzo
• Un avance del 0,5 del documento de arquitectura de datos en el mes de mayo
• Un avance del 0,5 del documento de arquitectura de datos final en el mes de diciembre
2. En el ítem Copes desde la Oficina de tecnologías de la información acoge la sugerencia de la oficina asesora de planeación en registra que NO, sin embargo, a la OTI le aplican varios Copes del Gobierno nacional, tales como Seguridad, transformación digital y de datos entre otros.
3. En el ítem Dimensión MIPG se registra el campo en blanco, pero es de indicar que nos aplica el ítem 3. Gestión con valores para resultados.
4. De igual solicitamos por favor de su colaboración con aclaración en el ítem de información base, productos, acciones estratégicas, el campo solo nos permite registrar un solo indicador que agrupa los tres indicadores de productos definidos en el proyecto de inversión de la OTI, por lo cual no es viable el reporte del indicador unificado, dado que las tres mestas son totalmente independientes y se miden en equivalencias distintas.</t>
  </si>
  <si>
    <t>6.8</t>
  </si>
  <si>
    <t>Presentar reportes de seguimiento y evaluación elaborados por la Oficina de Control Interno</t>
  </si>
  <si>
    <t>6.8.A</t>
  </si>
  <si>
    <t xml:space="preserve">Documentos elaborados y comunicados de los productos intermedios </t>
  </si>
  <si>
    <t>Promedio simple del porcentaje de cumplimiento de indicadores de bienes intermedios</t>
  </si>
  <si>
    <t>Revisión de los productos intermedios.</t>
  </si>
  <si>
    <t>Oficina de Control Interno</t>
  </si>
  <si>
    <t>Jefe Oficina de Control Interno</t>
  </si>
  <si>
    <t>Wilson Patiño</t>
  </si>
  <si>
    <t>wilson.patino@adr.gov.co</t>
  </si>
  <si>
    <t xml:space="preserve">Estrategia 1.18: Fortalecer la información estadística del sector agropecuario
Estrategia 1.19: Fortalecer los registros administrativos del sector agropecuario
Estrategia 6.1: Implementar normas y estándares para mejorar la calidad de la información
Estrategia 6.2: Certificar las operaciones estadísticas del sector agropecuario
</t>
  </si>
  <si>
    <t>18. Seguimiento y evaluación del desempeño institucional 
19. Control Interno</t>
  </si>
  <si>
    <t>Evaluación independiente</t>
  </si>
  <si>
    <t>6.8.1</t>
  </si>
  <si>
    <t>Resultados de los procesos evaluativos comunicados a los responsables de las dependencias de las unidades auditadas</t>
  </si>
  <si>
    <t>Número de comunicados de seguimiento a resultados de los informes de auditoría y cumplimiento normativo realizados.</t>
  </si>
  <si>
    <t>Comunicados de seguimiento a resultados de informes de auditoría de cumplimiento normativo.</t>
  </si>
  <si>
    <t>202300000000141​ - Fortalecimiento del Sistema de Planeación y Gestión Institucional a nivel Nacional (Sistema de Planeación y Gestión Institucional )  ​</t>
  </si>
  <si>
    <t>La información consignada frente a valor de indicador y metas propuestas para el Hito 1, esta supeditada a la aprobación del proyecto de inversión del DNP, y por ende, a la disposición de la totalidad de recursos requeridos por la Oficina de Control Interno, aunado a que se logre contar con la totalidad de contrataciones de prestación de servicios requeridas en la siguiente vigencia.
Realizar seguimiento a los resultados de las evaluaciones realizadas por la Oficina de Control Interno en el marco de sus ejercicios auditores (informes de cumplimiento), a través de comunicados dirigidos a los responsables de las dependencias de las unidades auditadas, indicando situaciones relevantes, reiterativas y acciones de mejora frente a los informes del trimestre, con el objetivo de propender por la mejora continua del Sistema de Control Interno de la Entidad.</t>
  </si>
  <si>
    <t>CCSCI</t>
  </si>
  <si>
    <t>1.Talento Humano
2.Direccionamiento Estratégico
3.Gestión con valores para resultados 
4.Evaluación de resultados 
5.Información y comunicación 
6.Gestión del conocimiento 
7. Control Interno</t>
  </si>
  <si>
    <t>1. Planeación Institucional
2. Gestión presupuestal y eficiencia del gasto público
4. Talento humano
5. Integridad
6. Transparencia, acceso a la información pública y lucha contra la corrupción
7. Fortalecimiento organizacional y simplificación de procesos
15. Gestión del conocimiento y la innovación
17. Gestión de la información estadística
18. Seguimiento y evaluación del desempeño institucional 
19. Control Interno</t>
  </si>
  <si>
    <t>6.8.2</t>
  </si>
  <si>
    <t>Comunicar los avances derivados del seguimiento realizado a los integrantes del Comité de Coordinación del Sistema de Control Interno, con el fin de generar alertas frente a los aspectos que requieran mayor enfoque institucional.</t>
  </si>
  <si>
    <t>Número de comités en donde se presentan los comunicados  de seguimiento a resultados de informes de auditoría de cumplimiento normativo y demás situaciones de impacto.</t>
  </si>
  <si>
    <t>No aplica</t>
  </si>
  <si>
    <t>6.9</t>
  </si>
  <si>
    <t>Acompañar a las diferentes áreas de la ADR en las etapas precontractual, contractual y poscontractual de acuerdo con la normatividad legal vigente y los procedimientos establecidos en la entidad</t>
  </si>
  <si>
    <t>6.9.A</t>
  </si>
  <si>
    <t>Servicio de la gestión contractual realizado a todas las dependencias de la Agencia</t>
  </si>
  <si>
    <t>Solicitudes gestionadas / Solicitudes recibidas</t>
  </si>
  <si>
    <t>Informe de gestión contractual Anual</t>
  </si>
  <si>
    <t xml:space="preserve">Flujo </t>
  </si>
  <si>
    <t>VGC</t>
  </si>
  <si>
    <t>Áreas Técnicas (VP - VIP)</t>
  </si>
  <si>
    <t>Vicepresidente de Gestión Contractual
Profesionales - Asesores y Contratistas</t>
  </si>
  <si>
    <t>Alba Lucía Carrillo Salinas</t>
  </si>
  <si>
    <t>alba.carrillo@adr.gov.co</t>
  </si>
  <si>
    <t>2.Direccionamiento Estratégico</t>
  </si>
  <si>
    <t xml:space="preserve">1. Planeación Institucional
2. Gestión presupuestal y eficiencia del gasto público
3. Compras y Contratación Pública 
</t>
  </si>
  <si>
    <t>6.9.1</t>
  </si>
  <si>
    <t xml:space="preserve">Contratos celebrados, modificaciones contractuales (Adiciones, prórrogas, terminaciones anticipadas, cesiones, suspensiones, liquidaciones, entre otras)   </t>
  </si>
  <si>
    <t>Solicitudes de elaboración de contratos y modificaciones contractuales atendidas en la VGC con el cumplimiento de los requisitos legales y contractuales / Solicitudes de elaboración de contratos y modificaciones contractuales remitidas a la VGC por las dependencias a través del Sistema de Gestión  Documental establecido por la Entidad</t>
  </si>
  <si>
    <t>Legalización (aprobación de pólizas) y perfeccionamiento de trámites de minutas y otrosíes (modificaciones contractuales)</t>
  </si>
  <si>
    <t>6.9.2</t>
  </si>
  <si>
    <t>Actos administrativos sancionatorios ejecutoriados</t>
  </si>
  <si>
    <t>Número de actividades realizadas de presuntos incumplimientos contractuales durante el período  (Atendidos/solicitados)</t>
  </si>
  <si>
    <t>Actos administrativos que decide de fondo el proceso sancionatorio (cierre, archivo o declaratoria de incumplimiento)</t>
  </si>
  <si>
    <t>6.9.3</t>
  </si>
  <si>
    <t>Trámite de revisión jurídica de documentos precontractuales de los procesos de selección en la plataforma transaccional de SECOP</t>
  </si>
  <si>
    <t>Acompañamiento jurídico en la revisión de los procesos de selección desde la publicación en SECOP II hasta su adjudicación (Atendidos/solicitados)</t>
  </si>
  <si>
    <t>Documentos precontractuales revisados en SECOP II</t>
  </si>
  <si>
    <t>6.10</t>
  </si>
  <si>
    <t xml:space="preserve">Implementar las acciones jurídicas y legales relacionadas con el accionar de la Agencia </t>
  </si>
  <si>
    <t>6.10.A</t>
  </si>
  <si>
    <t xml:space="preserve"> Cumplimiento de las acciones jurídicas de acuerdo a las peticiones y necesidades de la Agencia </t>
  </si>
  <si>
    <t xml:space="preserve"> Porcentaje de acciones cumplidas </t>
  </si>
  <si>
    <t xml:space="preserve"> REPORTE  </t>
  </si>
  <si>
    <t xml:space="preserve"> Mantener  </t>
  </si>
  <si>
    <t xml:space="preserve"> Oficina Jurídica </t>
  </si>
  <si>
    <t xml:space="preserve"> Contratista </t>
  </si>
  <si>
    <t xml:space="preserve"> Rosa Padrón </t>
  </si>
  <si>
    <t xml:space="preserve"> rosa.padron@adr.gov.co </t>
  </si>
  <si>
    <t xml:space="preserve">13. Defensa jurídica
</t>
  </si>
  <si>
    <t xml:space="preserve"> Asesoría y Defensa Jurídica </t>
  </si>
  <si>
    <t>6.10.1</t>
  </si>
  <si>
    <t>Número de procesos iniciados durante el año que cumplen con los requisitos del título del año del curso / Número de procesos de cobro coactivo iniciados</t>
  </si>
  <si>
    <t>Reporte</t>
  </si>
  <si>
    <t>Vicepresidencia de Integración Productiva
Asociaciones de usuario
UTT</t>
  </si>
  <si>
    <t>Diana Díaz</t>
  </si>
  <si>
    <t>diana.diaz@adr.gov.co</t>
  </si>
  <si>
    <t>Se dejan los hitos en observaciones.
Hito 1: Análisis de las solicitudes de cobro coactivo
Hito 2:  Inicio de procesos de cobro coactivo de solicitudes con  titulo que cumple con los requisitos
Hito 3: Medición del indicador</t>
  </si>
  <si>
    <t>6.10.2</t>
  </si>
  <si>
    <t xml:space="preserve">Procesos de cobro Coactivo Terminados </t>
  </si>
  <si>
    <t xml:space="preserve">Sumatoria procesos Terminados durante el año: </t>
  </si>
  <si>
    <t>número</t>
  </si>
  <si>
    <t xml:space="preserve">semestral </t>
  </si>
  <si>
    <t>Se dejan los hitos como observaciones:
Hito 1: Plan de trabajo para la terminación  de los procesos de cobro coactivo
Hito 2: Implementación del Plan de trabajo
Hito 3: Medición del indicador</t>
  </si>
  <si>
    <t>6.10.3</t>
  </si>
  <si>
    <t>Sumatoria de las demandas contestadas oportunamente, conforme a los siguientes hitos:</t>
  </si>
  <si>
    <t xml:space="preserve">Rosa Padrón </t>
  </si>
  <si>
    <t>rosa.padron@ader.gov.co</t>
  </si>
  <si>
    <t xml:space="preserve">Se dejan los hitos en observaciones:
Hito 1: -Informe de autos admisorios de demanda notificados y de demandas contestadas.
Hito 2: Informe revisado y aprobado por el supervisor del contrato de representación judicial.
Hito 3: Mapa de Riesgos </t>
  </si>
  <si>
    <t>6.10.4</t>
  </si>
  <si>
    <t>Solicitudes de Conciliación analizadas por el Comité de Conciliación</t>
  </si>
  <si>
    <t>Número de solicitudes de conciliación analizadas por el Comité de Conciliación dentro del término legal / Número de solicitudes de conciliación recibidas.</t>
  </si>
  <si>
    <t>Jackson Martínez</t>
  </si>
  <si>
    <t>jackson.martinez@adr.gov.co</t>
  </si>
  <si>
    <t xml:space="preserve">Se deja los hitos en observaciones: 
Hito 1: -Informe de solicitudes de conciliación radicadas en la ADR y de las analizadas por el Comité de Conciliación en el término legal.
Hito 2: Informe revisado y aprobado por el supervisor del contrato de representación judicial.
Hito 3: Mapa de Riesgos </t>
  </si>
  <si>
    <t>6.10.5</t>
  </si>
  <si>
    <t xml:space="preserve">Hito: Sumatoria de los conceptos y orientaciones jurídicas para la gestión institucional emitidos por la Oficina Jurídica, conforme a los siguientes Hitos:
Hito 1. Informe de conceptos y orientaciones jurídicas para la gestión institucional emitidos por la Oficina Jurídica
</t>
  </si>
  <si>
    <t>Maria Fernanda Santa Cruz</t>
  </si>
  <si>
    <t>maria.santacruz@adr.gov.co</t>
  </si>
  <si>
    <t>6.10.6</t>
  </si>
  <si>
    <t>Requerimientos Respondidos</t>
  </si>
  <si>
    <t xml:space="preserve">Hitos: Sumatoria de los requerimientos radicados en la Oficina Jurídica que fueron respondidos, conforme a los siguientes hitos:
Hito 1: - Reporte de requerimientos radicados y contestados oportunamente por la Oficina Jurídica. 
Hito 2: Informe PQRSD de Secretaría General
</t>
  </si>
  <si>
    <t>Luis Carlos Jojoa</t>
  </si>
  <si>
    <t>luis.jojoa@adr.gov.co</t>
  </si>
  <si>
    <t>6.11</t>
  </si>
  <si>
    <t>Plan PAAC implementado</t>
  </si>
  <si>
    <t>6.11.A</t>
  </si>
  <si>
    <t>Porcentaje del PAAC implementado (Actividades ejecutadas/actividades planeadas)</t>
  </si>
  <si>
    <t xml:space="preserve">Secretaria General 
UTTs 
Vicepresidencia Gestión Contractual
Oficina Jurídica </t>
  </si>
  <si>
    <t>Jefe de Oficina de Planeación</t>
  </si>
  <si>
    <t xml:space="preserve">5.Información y comunicación 
</t>
  </si>
  <si>
    <t xml:space="preserve">6. Transparencia, acceso a la información pública y lucha contra la corrupción
</t>
  </si>
  <si>
    <t>1. Estrategia de riesgos
2. Racionalización de trámites
3. Rendición de cuentas
4. Atención al ciudadano
5. Transparencia 
6. Iniciativas</t>
  </si>
  <si>
    <t>6.12</t>
  </si>
  <si>
    <t>Implementar el Plan Institucional de Archivos de la Entidad – PINAR</t>
  </si>
  <si>
    <t>6.12.A</t>
  </si>
  <si>
    <t>Plan Institucional de Archivos de la Entidad – PINAR implementado</t>
  </si>
  <si>
    <t>Actividades ejecutadas / Actividades planeadas en el Plan</t>
  </si>
  <si>
    <t>Informe de ejecución PINAR</t>
  </si>
  <si>
    <t>Secretaría General - Gestión documental</t>
  </si>
  <si>
    <t>Líder de proceso</t>
  </si>
  <si>
    <t xml:space="preserve">16. Gestión documental
</t>
  </si>
  <si>
    <t>6.13</t>
  </si>
  <si>
    <t>Implementar el Plan Anual de Adquisiciones</t>
  </si>
  <si>
    <t>6.13.A</t>
  </si>
  <si>
    <t>Plan Anual de Adquisiciones implementado</t>
  </si>
  <si>
    <t>Adquisiciones ejecutadas en el periodo / Adquisiciones planeadas en el periodo</t>
  </si>
  <si>
    <t>Adquisiciones</t>
  </si>
  <si>
    <t xml:space="preserve">Contratos en ejecución </t>
  </si>
  <si>
    <t>VGC
Oficina de Planeación
Secretaría General</t>
  </si>
  <si>
    <t xml:space="preserve">2.Direccionamiento Estratégico
</t>
  </si>
  <si>
    <t>6.14</t>
  </si>
  <si>
    <t>Implementar el Plan Anual de Vacantes y el Plan de Previsión de Recursos Humanos</t>
  </si>
  <si>
    <t>6.14.A</t>
  </si>
  <si>
    <t>Plan Anual de Vacantes implementado y Plan de Previsión de Recursos Humanos implementado</t>
  </si>
  <si>
    <t xml:space="preserve"> Número de cargos provistos/número de cargos de planta *100 </t>
  </si>
  <si>
    <t>Informe de gestión del número de vacantes gestionadas sobre el número de vacantes generadas confirmadas</t>
  </si>
  <si>
    <t>Gestor T1 Grado 10</t>
  </si>
  <si>
    <t>Angélica Gutiérrez</t>
  </si>
  <si>
    <t>angelica.gutierrez@adr.gov.co</t>
  </si>
  <si>
    <t>1.Talento Humano</t>
  </si>
  <si>
    <t>4. Talento humano
5. Integridad</t>
  </si>
  <si>
    <t>No Aplica  </t>
  </si>
  <si>
    <t>Gestión del Talento Humano</t>
  </si>
  <si>
    <t>6.15</t>
  </si>
  <si>
    <t>Implementar el Plan Institucional de Capacitación</t>
  </si>
  <si>
    <t>6.15.A</t>
  </si>
  <si>
    <t>Plan Institucional de Capacitación ejecutado</t>
  </si>
  <si>
    <t>Porcentaje de ejecución de las actividades del PIFC (Actividades ejecutadas/actividades programadas *100)</t>
  </si>
  <si>
    <t>Contratistas</t>
  </si>
  <si>
    <t>Adriana Garzón</t>
  </si>
  <si>
    <t>adriana.garzon@adr.gov.co</t>
  </si>
  <si>
    <t>6.15.1</t>
  </si>
  <si>
    <t>Actividades de capacitación con intensidad horaria mayor a 16 horas realizadas</t>
  </si>
  <si>
    <t>Número de informe de adquisición de conocimientos por actividad de capacitación con evaluación pre y post elaborado</t>
  </si>
  <si>
    <t>Informe de adquisición de conocimientos por actividad de capacitación con evaluación pre y post elaborado</t>
  </si>
  <si>
    <t xml:space="preserve">Dirección de Talento Humano </t>
  </si>
  <si>
    <t>6.16</t>
  </si>
  <si>
    <t>Programa de bienestar social e incentivos</t>
  </si>
  <si>
    <t>6.16.A</t>
  </si>
  <si>
    <t xml:space="preserve">Porcentaje de ejecución de las actividades del programa de bienestar social e incentivos (Actividades ejecutadas/actividades programadas*100). </t>
  </si>
  <si>
    <t>Programa de bienestar social e incentivos ejecutado</t>
  </si>
  <si>
    <t>Judith Tejada</t>
  </si>
  <si>
    <t>Judith.tejada@adr.gov.co</t>
  </si>
  <si>
    <t>6.16.1</t>
  </si>
  <si>
    <t>Encuesta de Satisfacción realizadas</t>
  </si>
  <si>
    <t>Número de encuesta de satisfacción realizadas</t>
  </si>
  <si>
    <t>Informe con resultados de la encuesta de satisfacción</t>
  </si>
  <si>
    <t>6.17</t>
  </si>
  <si>
    <t>Implementar el Plan de trabajo anual en Seguridad y Salud en el Trabajo</t>
  </si>
  <si>
    <t>6.17.A</t>
  </si>
  <si>
    <t>Plan de trabajo anual en Seguridad y Salud en el Trabajo implementado</t>
  </si>
  <si>
    <t>Porcentaje de ejecución del Plan Anual de Trabajo a la fecha de medición (Actividades realizadas en el periodo/ Actividades Planeadas para el periodo de evaluación) *100</t>
  </si>
  <si>
    <t>Autoevaluación resolución 0312 del 2019 (Única entrega a final de año)</t>
  </si>
  <si>
    <t>Mantener</t>
  </si>
  <si>
    <t>Contratista</t>
  </si>
  <si>
    <t>Gustavo Gutiérrez</t>
  </si>
  <si>
    <t>gustavo.gutierrez@adr.gov.co</t>
  </si>
  <si>
    <t>6.17.1</t>
  </si>
  <si>
    <t>Programa de seguridad industrial implementado</t>
  </si>
  <si>
    <t>Actividades realizadas / Actividades planeadas</t>
  </si>
  <si>
    <t>Resultado de auditoría anual (única entrega a final de año)</t>
  </si>
  <si>
    <t>6.17.2</t>
  </si>
  <si>
    <t>Programa de vigilancia epidemiológica implementado</t>
  </si>
  <si>
    <t>6.17.3</t>
  </si>
  <si>
    <t xml:space="preserve">Plan de emergencias implementado </t>
  </si>
  <si>
    <t>6.18</t>
  </si>
  <si>
    <t xml:space="preserve"> Implementar acciones para posicionar en la opinión pública a la Agencia de Desarrollo Rural como catalizadora del derecho a la alimentación, desde un enfoque de soberanía alimentaria, cuyos sujetos políticos son el campesinado, los pueblos indígenas y las comunidades afro.</t>
  </si>
  <si>
    <t>6.18 A</t>
  </si>
  <si>
    <t>Plan de Redes Sociales corporativas en sinergia con el sector y el movimiento social afín</t>
  </si>
  <si>
    <t>Sumatoria de usuarios de la comunidad digital de la Agencia</t>
  </si>
  <si>
    <t>Número de interacciones</t>
  </si>
  <si>
    <t>Informe de métricas periódicas</t>
  </si>
  <si>
    <t>Áreas Misionales</t>
  </si>
  <si>
    <t>Jefe de Oficina de Comunicaciones</t>
  </si>
  <si>
    <t>Angélica Chaparro</t>
  </si>
  <si>
    <t>angelica.chaparro@adr.gov.co</t>
  </si>
  <si>
    <t>6.18.1</t>
  </si>
  <si>
    <t>Comunidad digital alcanzada</t>
  </si>
  <si>
    <t>Número de usuarios</t>
  </si>
  <si>
    <t>Informe de métricas</t>
  </si>
  <si>
    <t xml:space="preserve">Oficina Comunicaciones </t>
  </si>
  <si>
    <t>6.18.2</t>
  </si>
  <si>
    <t>Interacciones alcanzadas (Reach)</t>
  </si>
  <si>
    <t>Sumatoria de interacciones en redes</t>
  </si>
  <si>
    <t>6.18 B</t>
  </si>
  <si>
    <t>Plan de prensa y relaciones públicas con medios y líderes de opinión</t>
  </si>
  <si>
    <t>Sumatoria de publicaciones en medios</t>
  </si>
  <si>
    <t>Número de publicaciones</t>
  </si>
  <si>
    <t>Informe de Material audiovisual, Boletines, comunicados, fulles</t>
  </si>
  <si>
    <t>6.18.3</t>
  </si>
  <si>
    <t>Registros de prensa publicados</t>
  </si>
  <si>
    <t xml:space="preserve">Sumatoria de publicaciones en medios </t>
  </si>
  <si>
    <t>Informe de prensa</t>
  </si>
  <si>
    <t>6.18.4</t>
  </si>
  <si>
    <t>Productos audiovisuales realizados</t>
  </si>
  <si>
    <t>Sumatoria de productos audiovisuales realizados</t>
  </si>
  <si>
    <t>Número de productos realizados</t>
  </si>
  <si>
    <t>Informe de productos audiovisuales generados</t>
  </si>
  <si>
    <t>6.18.5</t>
  </si>
  <si>
    <t>Reproducciones de material audiovisual alcanzadas</t>
  </si>
  <si>
    <t>6.18 C</t>
  </si>
  <si>
    <t>Plan integral de comunicación Interna con colaboradores del nivel central y de UTT, para fortalecer la apropiación de la misionalidad e impulsar nuevos canales</t>
  </si>
  <si>
    <t>Sumatoria de colaboradoras y colaboradores activos en la comunicación de la misionalidad institucional en nivel central y UTT</t>
  </si>
  <si>
    <t>Número de registros en bases de datos depuradas</t>
  </si>
  <si>
    <t>Informe de requerimientos atendidos y productos realizados</t>
  </si>
  <si>
    <t>6.18.6</t>
  </si>
  <si>
    <t>Solicitudes tramitadas</t>
  </si>
  <si>
    <t>Sumatoria de requerimientos atendidos</t>
  </si>
  <si>
    <t>Número de requerimientos atendidos</t>
  </si>
  <si>
    <t>Informe de requerimientos atendidos</t>
  </si>
  <si>
    <t>6.18 D</t>
  </si>
  <si>
    <t>Plan de comunicación institucional y de logística para impulsar áreas misionales en grupos de interés y mercados específicos</t>
  </si>
  <si>
    <t xml:space="preserve">Sumatoria de requerimientos orgánicos atendidos </t>
  </si>
  <si>
    <t>Número de campañas por servicios y entregas por cada área misional.</t>
  </si>
  <si>
    <t>Informe de Publicaciones, impresos, eventos y campañas difundidas</t>
  </si>
  <si>
    <t>6.18.7</t>
  </si>
  <si>
    <t>Logística de eventos: Lanzamientos , entregas, fechas conmemorativas, y resultados en territorios, mercados, circuitos cortos de comercialización, ruedas de negocios</t>
  </si>
  <si>
    <t xml:space="preserve">Sumatoria de eventos realizados por la Entidad </t>
  </si>
  <si>
    <t>Número de eventos</t>
  </si>
  <si>
    <t>Informe de eventos realizados</t>
  </si>
  <si>
    <t xml:space="preserve">Código </t>
  </si>
  <si>
    <t>Indicador/Bien/Servicio</t>
  </si>
  <si>
    <t>Nota</t>
  </si>
  <si>
    <t>Le meta 2024 se definó con la proyección que se tiene para este año. Sin embargo el cumplimiento está sujeto a la construcción y validación de la ruta de atención individual.
La meta 2025 y 2026 aún no se tiene proyectada.</t>
  </si>
  <si>
    <t xml:space="preserve">Este indicador es un indicador del PMI que está pendiente. Una vez se tenga la ficha técnica lista se procederá a actualizar las metas en el PAI. Se deja como muestra del compromiso de la ADR en sacar este indicador en el 2024. </t>
  </si>
  <si>
    <t>Las metas del presente indicador responden a las metas Plan Nacional de Desarrollo 2022 - 2026. En el proyecto de inversión la meta para el 2024 es menor, y como agencia se tiene en consideración que se requeriran esfuerzos de otras fuentes de financiación para su cumplimiento. Adicionalmente, en el proyecto de inversión las metas 2025 y 2026 proyectadas no coinciden con el Plan Nacional de Desarrollo ya que se proyectaron contando el rezago de años pasados, por lo que las metas superan considerablemente la meta. Se bucará hacer la actualización del Proyecto de Inversión para que refleje las metas del PND 2022 - 2026.</t>
  </si>
  <si>
    <t>El PAI tienen la meta total de usuarios atendidos en el indicador 3.1.A1*. Está pendiente la definición de la relación de este número con el "Porcentaje de usuarios registrados" según la metodología del indicador A.78 del PMI.</t>
  </si>
  <si>
    <t>El PAI tienen la meta total de usuarios atendidos en el indicador 3.1.A1*. Está pendiente la definición de la relación de este número con el "Porcentaje de usuarios registrados" según la metodología del indicador A.78P del PMI.</t>
  </si>
  <si>
    <t>Información base productos intermedios</t>
  </si>
  <si>
    <t>Meta Indicador Objetivo</t>
  </si>
  <si>
    <t>Formula de Cálculo Indicador Objetivo</t>
  </si>
  <si>
    <t>Servició o bien entregado (producto)</t>
  </si>
  <si>
    <t>Valor total del producto</t>
  </si>
  <si>
    <t>Área rural agropecuaria con cobertura de distritos de riego o soluciones alternativas</t>
  </si>
  <si>
    <t>Acceso a agua en armonía con la vida - Prestar el servicio de administración, operación y conservación de los distritos de adecuación de tierras de propiedad del estado en las condiciones optimas y favorables para las comunidades.</t>
  </si>
  <si>
    <t>Servicio contratado</t>
  </si>
  <si>
    <t>Contratos elaborados</t>
  </si>
  <si>
    <t>Servicio de educación informal para la administración, operación y conservación de los distritos de adecuación de tierras</t>
  </si>
  <si>
    <t>Infomre publicado</t>
  </si>
  <si>
    <t>Acceso a agua en armonía con la vida - Desarrollar las soluciones de riego y drenaje en concordancia con las disposiciones ambientales y sociales para mejorar la producción agrícola de la Agricultura Campesina, Familiar, Étnica y Comunitaria.</t>
  </si>
  <si>
    <t>Área con estudios de reinversión</t>
  </si>
  <si>
    <t>Desarrollar las soluciones de riego y drenaje intrapredial por fuera de los distritos de riego en concordancia con las disposiciones ambientales y sociales para mejorar la producción agrícola de la Agricultura Campesina, Familiar, Étnica y Comunitaria.</t>
  </si>
  <si>
    <t>Modernizar y rehabilitar la infraestructura de riego y drenaje del estado para cumplir con los requerimientos ambientales y de uso adecuado del Agua</t>
  </si>
  <si>
    <t>Área rehabilitada de distritos de riego de pequeña escala</t>
  </si>
  <si>
    <t>Apoyar la estrategia de acceso y formalización  de tierras de la Reforma Rural Integral con proyectos productivos a beneficiarios directos</t>
  </si>
  <si>
    <t>Porcentaje de productoras en el registro de Usuarios que reciben el Servicio Público de Extensión Agropecuaria</t>
  </si>
  <si>
    <t>Fomentar el desarrollo de EPSEAS con un enfoque territorial que reconozca las diferentes formas de  el desarrollo y fortalecimiento de las capacidades del campesinado, incluyendo los saberes propios.</t>
  </si>
  <si>
    <t>Planes Departamentales de Extensión Agropecuaria apoyados</t>
  </si>
  <si>
    <t>Aumento en la venta de los productores beneficiarios o Valor total de venta d de los productores</t>
  </si>
  <si>
    <t>Presta los servicio de apoyo a la comercialización en manos de la Agencia para fomentar el aumento de ingresos a través de mecanismos que aumenten las ventas de los productos agropecuarios a precios justos y transparentes</t>
  </si>
  <si>
    <t>Personas capacitadas con educación informal sobre los procesos de comercialización</t>
  </si>
  <si>
    <t>Grupos y asociaciones fortalecidos  en comercialización</t>
  </si>
  <si>
    <t>Fortalecer las capacidades técnicas, estratégicas y financieras del campesinado para el desarrollo rural y agropecuario</t>
  </si>
  <si>
    <t>Por definir</t>
  </si>
  <si>
    <t>Apoyar a las asociaciones campesinas y rurales en el fomento, consolidación y sostenibilidad de los procesos asociativos y participativos relacionados con los procesos productivos agropecuarios de la economía campesina, familiar étnica y comunitaria.</t>
  </si>
  <si>
    <t>Actualizar el Sistema Integrado de Gestión</t>
  </si>
  <si>
    <t>Sistema Integrado de Gestión Actualizado</t>
  </si>
  <si>
    <t>Documentos de planeación elaborados</t>
  </si>
  <si>
    <t>Oficina de planeación</t>
  </si>
  <si>
    <t>Secretaría General y Oficina de Planeación</t>
  </si>
  <si>
    <t>Personas capacitadas en el marco de ervicio de Educación informal para la gestión Administrativa</t>
  </si>
  <si>
    <t>Actualización tecnológica</t>
  </si>
  <si>
    <t>Actualización tecnológica elaborada</t>
  </si>
  <si>
    <t>Porcentaje de acciones de actualización técnológica elaboradas</t>
  </si>
  <si>
    <t>Acciones jurídicas y relacionadas</t>
  </si>
  <si>
    <t>Cumplimiento de las acciones jurídicas de acuerdo a las peticiones y necesidades de la agencia</t>
  </si>
  <si>
    <t>Porcentaje de acciones cumplidas</t>
  </si>
  <si>
    <t>PAAC implementado</t>
  </si>
  <si>
    <t>Porcentaje del PAAZ implmentado</t>
  </si>
  <si>
    <t>VIP</t>
  </si>
  <si>
    <t xml:space="preserve">Nueva área con acceso a agua para riego
Nuevos beneficiarios que acceden al agua para riego </t>
  </si>
  <si>
    <t>30.186
45.300</t>
  </si>
  <si>
    <t>Sumatoria de nuevas héctareas que acceden a agua para riego 
Número de nuevos  beneficiarios que acceden al agua para riego</t>
  </si>
  <si>
    <t>Acceso a agua en armonía con la vida - Recuperación de distritos de adecuación de tierras que estan en manos de grandes agronegocios para la producción agrícola de la Agricultura Campesina, Familiar, Étnica y Comunitaria.</t>
  </si>
  <si>
    <t>1.1.A</t>
  </si>
  <si>
    <t xml:space="preserve">Distritos de adecuación de tierras de propiedad del estado con servicio de administración, operación y conservación </t>
  </si>
  <si>
    <t>Informes de AOC-AOM elaborados</t>
  </si>
  <si>
    <t xml:space="preserve">Secretaria General 
UTTs 
Vicepresidencia Gestión Contractual
Oficina Juridica </t>
  </si>
  <si>
    <t xml:space="preserve">Vicepresidente de Integrapación Productiva </t>
  </si>
  <si>
    <t xml:space="preserve">Inversión </t>
  </si>
  <si>
    <t xml:space="preserve">Coresponde al servcio de AOC-AOM que se debe ejecutar en los Distritos y Proyectos Estratégicos de propiedad de la ADR que se encuentran en operación, corresponden a 56 distritos y proyectos tanto de pequeña, mediana y gran escala, ya sea administrados directamente por la ADR y/o mediante convenio y/o contrato o mediante contrato con Asociación de Usuarios o directamente por la Asociacion de Usuarios </t>
  </si>
  <si>
    <t>30.186
45.301</t>
  </si>
  <si>
    <t>30.186
45.302</t>
  </si>
  <si>
    <t>Distrtos con facturación  del servicio público de ADT realizada</t>
  </si>
  <si>
    <t>30.186
45.303</t>
  </si>
  <si>
    <t>30.186
45.304</t>
  </si>
  <si>
    <t>1.1.B</t>
  </si>
  <si>
    <t xml:space="preserve">Asociaciones Capacitdas </t>
  </si>
  <si>
    <t xml:space="preserve">Eventos de capacitación realizados </t>
  </si>
  <si>
    <t xml:space="preserve">Acumulado </t>
  </si>
  <si>
    <t>Dirección Participación y Asociatividad
UTTs 
Vicepresidencia Gestión Contractual</t>
  </si>
  <si>
    <t xml:space="preserve">Servicio de apoyo logistico contratado </t>
  </si>
  <si>
    <t>Contrato suscrito</t>
  </si>
  <si>
    <t xml:space="preserve">Cooresponde a brindar capacitación mediante educación informal a las Asociaciones de Usuarios de Distritos de ADT mediante eventos de capacitación según meta definida en el proyecto de inversión de 220 asociaciones capacitadas. </t>
  </si>
  <si>
    <t>30.186
45.305</t>
  </si>
  <si>
    <t>30.186
45.306</t>
  </si>
  <si>
    <t>1.1.C</t>
  </si>
  <si>
    <t xml:space="preserve">Cooresponde a brindar asesoria y acompañamiento a los Distritos de ADT existentes en todos los temas relacionados con AOC, según el proyecto de inversión la meta minimo son los 56 distritos de propiedad de la ADR que estan en operación, sin embargo, se brinda asesoria y acompañamiento a todo Distrito que lo solicite en las sedes de la ADR. </t>
  </si>
  <si>
    <t>1.1.D</t>
  </si>
  <si>
    <t>Oficios de respuestas</t>
  </si>
  <si>
    <t>30.186
45.307</t>
  </si>
  <si>
    <t>Oficios de respuestas a tramites de asociaciones elaborados</t>
  </si>
  <si>
    <t>Oficios de respuesta elaborado</t>
  </si>
  <si>
    <t xml:space="preserve">Oficio </t>
  </si>
  <si>
    <t xml:space="preserve">Corresponde a los trámites legaldes de las Asociaciones de Usuarios relacionados con certificados de existencia, reformas de estatutos y personerías jurídicas, la meta de 320 corresponde a lo definido en el proyecto de inversión según el historico de trámites. </t>
  </si>
  <si>
    <t>30.186
45.308</t>
  </si>
  <si>
    <t>Acceso a agua en armonía con la vida - Reponer maquinaria pesada en distritos de adecuación de tierras existentes para mejorar la producción agrícola de la Agricultura Campesina, Familiar, Étnica y Comunitaria.</t>
  </si>
  <si>
    <t xml:space="preserve">Proyecto </t>
  </si>
  <si>
    <t xml:space="preserve">Presidencia 
Vicepresidencia de Gestión Contractual 
Oficina de Planeación </t>
  </si>
  <si>
    <t xml:space="preserve">Priorización de proyectos reposición maquinaria </t>
  </si>
  <si>
    <t>Cooresponde a inversiones en reposición de maquinaria para los Distritos de ADT existentes que tienen necesidad de reponer su parque de maquinaria de forma total o por etapas, la meta prevista en el proyecto de inversión es de minimo 4 Distritos beneficiados con 4 proyectos. (No requiere vigencia futura para su ejecución)</t>
  </si>
  <si>
    <t>30.186
45.309</t>
  </si>
  <si>
    <t xml:space="preserve">Maquinaria pesada entregada </t>
  </si>
  <si>
    <t xml:space="preserve">Maquinas </t>
  </si>
  <si>
    <t>Vicepresidencia de Gestión Contractual 
Secretaria General
UTTs</t>
  </si>
  <si>
    <t>1.2.2</t>
  </si>
  <si>
    <t xml:space="preserve">Maquinaria contratada </t>
  </si>
  <si>
    <t>Contrato -orden compra</t>
  </si>
  <si>
    <t xml:space="preserve">Cooresponde a la entrega de la reposición de maquinaria, se estima que mínimo se puedan adquirir y entregar 15 máquinas en los 4 proyectos o Distritos que se beneficien, se realiza mediante acuerdo marco de precios y se suscribe orden de compra por cada maquina. </t>
  </si>
  <si>
    <t>30.186
45.311</t>
  </si>
  <si>
    <t>Acceso a agua en armonía con la vida - Desarrollar distritos de adecuación de tierras en concordancia con las disposiciones ambientales y sociales para mejorar la producción agrícola de la Agricultura Campesina, Familiar, Étnica y Comunitaria.</t>
  </si>
  <si>
    <t xml:space="preserve">Servicio de apoyo financiero para proyectos de construcción de distritos de adecuación de tierras </t>
  </si>
  <si>
    <t xml:space="preserve">Priorización de proyectos construcción distritos ADT </t>
  </si>
  <si>
    <t xml:space="preserve">Corresponde a las inversiones para financiar proyectos de construcción de distritos de ADT que cuentan con estudios y diseños viables en departamentos como Nariño, Santander y Meta. Le meta es financiar mínimo 4 proyectos de construcción de pequeña escala. Para su ejecución se requiere trámite de vigencia futura 2025 dado que los tiempos de ejecución a partir de la contratación superan la vigencia fiscal. </t>
  </si>
  <si>
    <t>30.186
45.312</t>
  </si>
  <si>
    <t>1.3.B</t>
  </si>
  <si>
    <t xml:space="preserve">Servicio de apoyo financiero para proyectos de estudios de preinversión de distritos de adecuación de tierras </t>
  </si>
  <si>
    <t>1.3.2</t>
  </si>
  <si>
    <t>Priorización de proyectos preinversón ADT</t>
  </si>
  <si>
    <t xml:space="preserve">Corresponde a las inversiones para financiar los estudios de preinversión de proyectos de distritos de pequeña escala, los estudios ambientales de proyectos estratégicos como Triángulo y Tesalia. La meta de las 600 ha corresponden a lo previsto en le PNS de Riego y Drenaje del Acuerdo de Paz para 2024 para pequeña escala. La meta es financiar mínimo 13 estudios de preinversión para 2024. Para su ejecución se requiere trámite de vigencia futura 2025 dado que los tiempos de ejecución a partir de la contratación superan la vigencia fiscal. </t>
  </si>
  <si>
    <t>30.186
45.313</t>
  </si>
  <si>
    <t>1.3.C</t>
  </si>
  <si>
    <t xml:space="preserve">Estudios de preinversión para distritos de adecuación de tierras elabadoros </t>
  </si>
  <si>
    <t>Área con estudios de preinversión para distritos de adecuación de tierras elabadora (identificación-perfil; prefactibilidad, factibilidad-diseños detallados)</t>
  </si>
  <si>
    <t>Estudio Elaborado</t>
  </si>
  <si>
    <t>Vicepresidencia de Gestión Contractual 
UTTs</t>
  </si>
  <si>
    <t>1.3.3</t>
  </si>
  <si>
    <t xml:space="preserve">Estudios de preinversión contratados </t>
  </si>
  <si>
    <t>Los estudios de preinversión se contratarán y ejecutarán a través de consultoria  que elabore estudios de perfil - identificación, prefactibilidad y factibilidad - diseños detallados. La ADR directamente con profesionales podrá elaborar estudios de perfil - identificación de proyectos. La meta de 600 ha elaboradas con estudios de preinversión corresponden a estudios de perfil o identificación que realice la ADR directamente o mediante consultoria contratada.</t>
  </si>
  <si>
    <t>30.186
45.315</t>
  </si>
  <si>
    <t>Área con distritos de adecuación de tierras de pequeña escala construida</t>
  </si>
  <si>
    <t xml:space="preserve">Distrito construido </t>
  </si>
  <si>
    <t>1.3.5</t>
  </si>
  <si>
    <t xml:space="preserve">Distritos de ADT contratados </t>
  </si>
  <si>
    <t>30.186
45.317</t>
  </si>
  <si>
    <t>Acceso a agua en armonía con la vida - Desarrollar soluciones de riego intrapredial por fuera de los distritos de adecuación de tierras y/o soluciones de acceso al agua para riego en concordancia con las disposiciones ambientales y sociales para mejorar la producción agrícola de la Agricultura Campesina, Familiar, Étnica y Comunitaria.</t>
  </si>
  <si>
    <t xml:space="preserve">Corresponde a las inversiones para financiar proyectos de soluciones de riego intrapredial y/o soluciones de acceso al agua para riego. La meta 8 proyectos  financiados corresponden al promedio de proyectos que se podrán financiar con los recursos asignados para contribuir al  cumplimiento del PND y el PNS de Riego y Drenaje del Acuerdo de Paz para 2024, inicialmente no se prevé el trámite de vigencia futura 2025 dado que las intervenciones se podrán culminar durante la vigencia. </t>
  </si>
  <si>
    <t>30.186
45.318</t>
  </si>
  <si>
    <t>1.4.B</t>
  </si>
  <si>
    <t xml:space="preserve">Estudios y diseños para soluciones de riego intrapredial y/o soluciones de acceso al agua para riego elaborados </t>
  </si>
  <si>
    <t>Área con estudios y diseños para soluciones de riego intrapredial y/o soluciones de acceso al agua para riego elaborados</t>
  </si>
  <si>
    <t>1.4.2</t>
  </si>
  <si>
    <t xml:space="preserve">Corresponde a la ejecución de la primera etapa de una solución de riego intrapredial y/o solución de acceso al agua para riego relacionada con los estudio sy diseños. La meta mínimo es de 300 ha, inicialmente no se prevé el trámite de vigencia futura 2025 dado que las intervenciones se podrán culminar durante la vigencia. </t>
  </si>
  <si>
    <t>30.186
45.320</t>
  </si>
  <si>
    <t>Área con soluciones de riego intrapredial construidas</t>
  </si>
  <si>
    <t>Solución de riego intrapredial construida</t>
  </si>
  <si>
    <t>1.4.4</t>
  </si>
  <si>
    <t xml:space="preserve">Corresponde a la ejecución de la segunda etapa de una solución de riego intrapredial y/o solución de acceso al agua para riego relacionada con la ejecución fisica para la construcción de la solución. La meta mínimo es de 300 ha, inicialmente no se prevé el trámite de vigencia futura 2025 dado que las intervenciones se podrán culminar durante la vigencia. </t>
  </si>
  <si>
    <t>30.186
45.323</t>
  </si>
  <si>
    <t xml:space="preserve">Priorización de proyectos modernización y/o rehabilitación de distritos </t>
  </si>
  <si>
    <t xml:space="preserve">Corresponde a las inversiones para financiar proyectos de modernización y/o rehabilitación de distritos de ADT priorizados en las zonas a intervenir en 2024 como nucleos de reforma agraria, municipios PDET y ZOMAC, distritos afectados por fenómeno del niño, entre otras. Le meta es financiar mínimo 34 proyectos de modernización y/o rehabilitación de distritos de pequeña, mediana y/o gran escala, 30 de pequeña escala y 4 de medianta y/o gran escala. Para su ejecución se requiere trámite de vigencia futura 2025 dado que los tiempos de ejecución a partir de la contratación superan la vigencia fiscal. </t>
  </si>
  <si>
    <t>30.186
45.324</t>
  </si>
  <si>
    <t>1.5.B</t>
  </si>
  <si>
    <t xml:space="preserve">Servicio de apoyo financiero para ajustes de proyectos de modernización y/o rehabilitación de distritos de adecuación de tierras en ejecución </t>
  </si>
  <si>
    <t xml:space="preserve">Priorización de ajustes de proyectos modernización y/o rehabilitación de distritos en ejecución </t>
  </si>
  <si>
    <t xml:space="preserve">Corresponde a las inversiones para financiar ajustes a proyectos de modernización y/o rehabilitación de distritos de ADT que se encuentran en ejecución y que requieren de recursos adicionales para terminar el alcance inicialmente previsto. </t>
  </si>
  <si>
    <t>30.186
45.325</t>
  </si>
  <si>
    <t>1.5.C</t>
  </si>
  <si>
    <t xml:space="preserve">Distritos de adecuación de tierras modernizados y/o rehabilitados </t>
  </si>
  <si>
    <t xml:space="preserve">Área de distritos de adecuación de tierras de pequeña escala modernizados y/o rehabilitados </t>
  </si>
  <si>
    <t>Distrito de adecuación de tierras de pequeña escala modernizado y/o rehabilitado</t>
  </si>
  <si>
    <t>1.5.3</t>
  </si>
  <si>
    <t xml:space="preserve">Modernización y/o rehabilitación de distritos de pequeña escala contratada </t>
  </si>
  <si>
    <t xml:space="preserve">Corresponden a hectáreas en 6 distritos de pequeña escala que están en ejecución, fuerón contratadas con recursos de 2023 en el segundo semestre , se terminan y se reciben a satisfacción en 2024. No se prevé inicialmente que hectáreas contratadas en 2024 sean terminadas en la misma vigencia dado que se usarán vigencias futuras. </t>
  </si>
  <si>
    <t>30.186
45.327</t>
  </si>
  <si>
    <t xml:space="preserve">Área de distritos de adecuación de tierras de mediana y/o gran escala modernizados y/o rehabilitados </t>
  </si>
  <si>
    <t>Distrito de adecuación de tierras de mediana y gran escala modernizado y/o rehabilitado</t>
  </si>
  <si>
    <t>1.5.5</t>
  </si>
  <si>
    <t xml:space="preserve">Modernización y/o rehabilitación de distritos de mediana y/gran escala contratada </t>
  </si>
  <si>
    <t xml:space="preserve">Corresponden a hectáreas en 7 distritos de mediana y/o gran escala que están en ejecución, fuerón contratadas con recursos de 2023 en el segundo semestre, se  terminan y reciben a satisfacción en 2024. No se prevé inicialmente que hectáreas contratadas en 2024 sean terminadas en la misma vigencia dado que se usarán vigencias futuras. </t>
  </si>
  <si>
    <t>VP</t>
  </si>
  <si>
    <t>2.1.A</t>
  </si>
  <si>
    <t>pendiente</t>
  </si>
  <si>
    <t xml:space="preserve">Monitoreo, seguimiento y Control al cierre de proyectos integrales de desarrollo agropecuario y rural
</t>
  </si>
  <si>
    <t xml:space="preserve">Proyectos Integrales de Desarrollo Agropecuario y Rural con cierre de  monitoreo, seguimiento y Control
</t>
  </si>
  <si>
    <t xml:space="preserve">Número de Proyectos Integrales de Desarrollo Agropecuario y Rural con cierre de  monitoreo, seguimiento y Control/ Número de cierres de seguimiento PIDAR realizados *(100)
</t>
  </si>
  <si>
    <t xml:space="preserve">Informe decierre de monitoreo, seguimiento y control a Proyectos Proyectos Integrales de Desarrollo Agropecuario y Rural </t>
  </si>
  <si>
    <t>Silverio José Calderòn Daza</t>
  </si>
  <si>
    <t>Inversión - Nación</t>
  </si>
  <si>
    <t>2.1.B</t>
  </si>
  <si>
    <t>2.1.C</t>
  </si>
  <si>
    <t>Diseñar las rutas de intervención integrales en territorio intra e intersectorial</t>
  </si>
  <si>
    <t>Sumatoria de Rutas de intervención de proyectos Líneas Estratégicas Nacionales elaboradas</t>
  </si>
  <si>
    <t xml:space="preserve">Numero
</t>
  </si>
  <si>
    <t>Informe de ruta de intervención Proyectos de Líneas Estratégicas Nacionales</t>
  </si>
  <si>
    <t xml:space="preserve">Informes de Avance </t>
  </si>
  <si>
    <t>2.1.D</t>
  </si>
  <si>
    <t xml:space="preserve">Eje estratégico 1: Fortalecer la información estadística del sector agropecuario y de desarrollo rural
Eje estratégico 2: Incluir información estadística sectorial con enfoque diferencial e interseccional
Eje estratégico 3: Disponer de financiación adecuada para la producción de información estadística del sector
Eje estratégico 4: Fortalecer la adecuada articulación entre los productores de información estadística
Eje estratégico 6: Adoptar estándares de calidad para la producción de estadísticas sectoriales
</t>
  </si>
  <si>
    <t xml:space="preserve">
3 Gestión con valores para resultados 
4 Evaluación de resultados 
5 Información y comunicación 
6 Gestión del conocimiento 
</t>
  </si>
  <si>
    <t>2.1.6</t>
  </si>
  <si>
    <t xml:space="preserve">Informe de cierre de monitoreo, seguimiento y control a Proyectos Proyectos Integrales de Desarrollo Agropecuario y Rural </t>
  </si>
  <si>
    <t>2.1.7</t>
  </si>
  <si>
    <t>Ejecución de los Proyectos Integrales de Desarrollo Agropecuario y Rural</t>
  </si>
  <si>
    <t>No de informes de ejecución/ Total de informes (12)</t>
  </si>
  <si>
    <t xml:space="preserve">Informe mensual de avance a la estructuración </t>
  </si>
  <si>
    <t>Bimensual</t>
  </si>
  <si>
    <t>2.1.8</t>
  </si>
  <si>
    <t xml:space="preserve">Cierre financiero de los Proyectos Integrales de Desarrollo Agropecuario y Rural </t>
  </si>
  <si>
    <t>Informes de cierre mensual   / total de proyectos de la meta</t>
  </si>
  <si>
    <t>Informes de cierre de PIDAR</t>
  </si>
  <si>
    <t>2.1.9</t>
  </si>
  <si>
    <t>Vicepresidencia de Intragración Productiva-Dirección de  Acceso a Activos Productivos</t>
  </si>
  <si>
    <t xml:space="preserve">Estrategia 1.14: Definir los tipos de productores agropecuarios en Colombia
Estrategia 1.18: Fortalecer la información estadística del sector agropecuario
Estrategia 1.19: Fortalecer los registros administrativos del sector agropecuario
Estrategia 2.1: Integrar a la producción de información estadística del sector agropecuario el enfoque diferencial e interseccional
Estrategia 2.4: Sensibilizar y capacitar en enfoque diferencial e interseccional a las entidades que conforman el ecosistema de datos del sector agropecuario.
Estrategia 3.1 Gestionar fuentes alternativas de financiamiento para la producción estadística del sector
Estrategia 3.3 Visibilizar la importancia de la producción de información estadística del sector a largo plazo
Estrategia 4.1: Generar espacios que permitan el intercambio de conocimiento en temas estratégicos para el sector agropecuario y de desarrollo rural
Estrategia 6.1: Implementar normas y estándares para mejorar la calidad de la información
Estrategia 6.2: Certificar las operaciones estadísticas del sector agropecuario
</t>
  </si>
  <si>
    <t>Aprobar y adoptar el àcapite del reglamento para la cofinanciación de proyectos de capital semilla</t>
  </si>
  <si>
    <t>Ácapite del reglamento para la cofinanciación de proyectos de capital semilla</t>
  </si>
  <si>
    <t>Memorando de entendimiento y priorización de predios a intervenir de acuerdo con la información suministrada por la ANT</t>
  </si>
  <si>
    <t xml:space="preserve">Memorando de Entendimiento </t>
  </si>
  <si>
    <t xml:space="preserve">Ruta Operativa definida  </t>
  </si>
  <si>
    <t>Modelo de intervención  para la implementación del decreto 902</t>
  </si>
  <si>
    <t xml:space="preserve">Modelo de intervención </t>
  </si>
  <si>
    <t>2.2.B</t>
  </si>
  <si>
    <t>2.2.5</t>
  </si>
  <si>
    <t>3.1.A</t>
  </si>
  <si>
    <t>Usuarios que reciben la prestación del servicio público de extensión agropecuaria.</t>
  </si>
  <si>
    <t>Registro de usuarios que reciben el servicio publico de extensión agropecauria</t>
  </si>
  <si>
    <t>Dirección De asistencia Tecnica</t>
  </si>
  <si>
    <t>Director De asistencia Tecnica</t>
  </si>
  <si>
    <t>Direccion de asistencia tecnica</t>
  </si>
  <si>
    <t>2. Hambre Cero
13. Acción por el clima
8. Trabajo decente y crecimiento económico, 
9.  Industria, innovación e infraestructura, 
10.  Reducción de las desigualdades,  
16.  Paz, justicia e instituciones solidas, 
17 Alianzas para lograr los objetivos</t>
  </si>
  <si>
    <t>Hito 1: Realizar fase precontractual 
Hito 2: Realizar perfeccionamiento del contrato 
Hito 3: Seguimiento a la ejecución del proceso contractual</t>
  </si>
  <si>
    <t xml:space="preserve">Hito 1: Estudio previo elaborado 
Hito 2: Acta de inicio 
Hito 3: Bases de datos usuarios atendidos </t>
  </si>
  <si>
    <t xml:space="preserve">Trimestal </t>
  </si>
  <si>
    <t>Hito 1: 30%
Hito 2: 40%
Hito 3: 30%</t>
  </si>
  <si>
    <t xml:space="preserve">Dirección de Asistencia Tecnica </t>
  </si>
  <si>
    <t xml:space="preserve">Vicepresidencia contratual </t>
  </si>
  <si>
    <t>PGN</t>
  </si>
  <si>
    <t>1708 – Ciencia, Tecnología e Innovación Agropecuaria
1100- Intersubsectorial Agropecuario.</t>
  </si>
  <si>
    <t>3.1.B</t>
  </si>
  <si>
    <t>Mujeres que reciben la prestación del servicio público de extensión agropecuaria.</t>
  </si>
  <si>
    <r>
      <t xml:space="preserve">
</t>
    </r>
    <r>
      <rPr>
        <b/>
        <sz val="12"/>
        <color theme="1"/>
        <rFont val="Calibri Light"/>
        <family val="2"/>
        <scheme val="major"/>
      </rPr>
      <t>Estrategia 1.3:</t>
    </r>
    <r>
      <rPr>
        <sz val="12"/>
        <color theme="1"/>
        <rFont val="Calibri Light"/>
        <family val="2"/>
        <scheme val="major"/>
      </rPr>
      <t xml:space="preserve"> Jornadas de capacitación en la gestión y uso de la información contenida en las plataformas de Ciencia, Tecnología e Innovación Agropecuaria (CTIA)
</t>
    </r>
    <r>
      <rPr>
        <b/>
        <sz val="12"/>
        <color theme="1"/>
        <rFont val="Calibri Light"/>
        <family val="2"/>
        <scheme val="major"/>
      </rPr>
      <t>Estrategia 1.4:</t>
    </r>
    <r>
      <rPr>
        <sz val="12"/>
        <color theme="1"/>
        <rFont val="Calibri Light"/>
        <family val="2"/>
        <scheme val="major"/>
      </rPr>
      <t xml:space="preserve"> Gestionar la información e indicadores de las actividades de Investigación y desarrollo, innovación y capacitación del sector agropecuario
</t>
    </r>
    <r>
      <rPr>
        <b/>
        <sz val="12"/>
        <color theme="1"/>
        <rFont val="Calibri Light"/>
        <family val="2"/>
        <scheme val="major"/>
      </rPr>
      <t>Estrategia 1.14</t>
    </r>
    <r>
      <rPr>
        <sz val="12"/>
        <color theme="1"/>
        <rFont val="Calibri Light"/>
        <family val="2"/>
        <scheme val="major"/>
      </rPr>
      <t xml:space="preserve">: Definir los tipos de productores agropecuarios en Colombia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</si>
  <si>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 xml:space="preserve">2.Direccionamiento Estratégico
3.Gestión con valores para resultados 
4.Evaluación de resultados 
5.Información y comunicación 
6.Gestión del conocimiento 
</t>
  </si>
  <si>
    <t>Realizar proceso contractual para la prestación del SPEA</t>
  </si>
  <si>
    <t>3.1.C</t>
  </si>
  <si>
    <t>3.1.D</t>
  </si>
  <si>
    <t>Usuarios que reciben la prestación del servicio público de extensión agropecuaria atendidos en municpios PDET.</t>
  </si>
  <si>
    <t>3.1.E</t>
  </si>
  <si>
    <t>Jovenes que reciben la prestación del servicio público de extensión agropecuaria atendidos</t>
  </si>
  <si>
    <t>Numero</t>
  </si>
  <si>
    <t>2. Hambre Cero
13. A2. Hambre Cero
13. Acción por el clima
8. Trabajo decente y crecimiento económico, 
9.  Industria, innovación e infraestructura, 
10.  Reducción de las desigualdades,  
16.  Paz, justicia e instituciones solidas, 
17 Alianzas para lograr los objetivoscción por el clima</t>
  </si>
  <si>
    <t xml:space="preserve">2.Direccionamiento Estratégico
3.Gestión con valores para resultados 
4.Evaluación de resultados 
5.Información y comunicación 
6.Gestión del conocimiento </t>
  </si>
  <si>
    <t xml:space="preserve">
2. Gestión presupuestal y eficiencia del gasto público
3. Compras y Contratación Pública 
6. Transparencia, acceso a la información pública y lucha contra la corrupción
15. Gestión del conocimiento y la innovación
17. Gestión de la información estadística
18. Seguimiento y evaluación del desempeño institucional</t>
  </si>
  <si>
    <t>Hito 1: Realizar fase precontractual
Hito 2: Realizar perfeccionamiento del contrato
Hito 3: Seguimiento a la ejecución del proceso contractual</t>
  </si>
  <si>
    <t>Vicepresidencia contratual</t>
  </si>
  <si>
    <t>1708 – Ciencia, Tecnología e Innovación Agropecuaria
1100- Intersubsectorial Agropecuario</t>
  </si>
  <si>
    <t xml:space="preserve">No se cumplen hitos toda vez que se tiene un procedimiento de numero </t>
  </si>
  <si>
    <t>3.1.F</t>
  </si>
  <si>
    <t>Numero de EPSEA campesinas étnicas y populares (CEP) habilitadas</t>
  </si>
  <si>
    <t>Resolucion de Habilitacion de la EPSEA  (CEP)</t>
  </si>
  <si>
    <t>stock</t>
  </si>
  <si>
    <t>16.  Paz, justicia e instituciones solidas
8. Trabajo decente y crecimiento económico, 
12. Producción y consumo responsable 
13. Acción por el clima
10.  Reducción de las desigualdades,
17 Alianzas para lograr los objetivos</t>
  </si>
  <si>
    <t xml:space="preserve">1. Planeación Institucional
2. Gestión presupuestal y eficiencia del gasto público
3. Compras y Contratación Pública 
4. Talento humano
5. Integridad
6. Transparencia, acceso a la información pública y lucha contra la corrupción
7. Fortalecimiento organizacional y simplificación de procesos
8. Servicio al ciudadano
9. Participación ciudadana en la gestión pública
10. Racionalización de trámites
15. Gestión del conocimiento y la innovación
16. Gestión documental
17. Gestión de la información estadística5
</t>
  </si>
  <si>
    <t xml:space="preserve"> Plan de acompañamiento para la habilitación de las EPSEA campesinas, etnicas y populares </t>
  </si>
  <si>
    <t xml:space="preserve">Hito 1: Diseño del plan de acompañamiento 
Hito 2: Implementación del plan de acompañamiento 
</t>
  </si>
  <si>
    <t xml:space="preserve">Plan de acompañamiento </t>
  </si>
  <si>
    <t xml:space="preserve">Hito 1: Documento plan de acompañamiento 
Hito 2: Documento de seguimiento a la ejecución a habilitación de EPSEA (CEP) </t>
  </si>
  <si>
    <t xml:space="preserve">Hito 1: 50% 
Hito 2: 50% </t>
  </si>
  <si>
    <t>Dirección de Asistencia Tecnica</t>
  </si>
  <si>
    <t>Fomentar el desarrollo de EPSEAS con un enfoque territorial que reconozca las diferentes formas de el desarrollo y fortalecimiento de las capacidades del campesinado, incluyendo los saberes propios.</t>
  </si>
  <si>
    <t>Entidades Prestadoras del Servicio de Extensión Agropecuaria - EPSEA habilitadas.</t>
  </si>
  <si>
    <t>Procentaje</t>
  </si>
  <si>
    <t>Resolucion de Habilitacion de la EPSEA</t>
  </si>
  <si>
    <t>3.2.7</t>
  </si>
  <si>
    <t xml:space="preserve">Verificación de documentación de acuerdo a los requisitos de habilitación </t>
  </si>
  <si>
    <t xml:space="preserve">Hito 1: Revisión de documentación 
Hito 2: Evaluación de la documentación 
Hito 3: Resolución de habilitación </t>
  </si>
  <si>
    <t xml:space="preserve">Resoluciones </t>
  </si>
  <si>
    <t>Hito 1 y 2 : Comunicación de la verificación de requisitos   
Hito 3: Resoluciones de habilitación</t>
  </si>
  <si>
    <t>La habilitación de EPSEAS se da por demanda, por ende el bien intermedio se realiza mensualmente</t>
  </si>
  <si>
    <t>3.2.B</t>
  </si>
  <si>
    <t>Ejecutar eventos orientadas a la capacitación de extensionistas en el marco de la prestación del  Servicio público de Extensión Agropecuaria a través de tercero.</t>
  </si>
  <si>
    <t xml:space="preserve"> $2.552.217.017,00 </t>
  </si>
  <si>
    <t>Eventos de actualización y capacitación  de extensionistas en el marco de la prestación del  Servicio público de Extensión Agropecuaria cualificados.</t>
  </si>
  <si>
    <t xml:space="preserve">Actas de asistencia </t>
  </si>
  <si>
    <t>4. Educación de Calidad
 5. Igualdad de Género
8. Trabajo Decente y Crecimiento Económico
13. Acción por el Clima
17. Alianzas para Lograr los Objetivos</t>
  </si>
  <si>
    <t>3. Derecho humano a la alimentación</t>
  </si>
  <si>
    <t>Estrategia 1.3: Jornadas de capacitación en la gestión y uso de la información contenida en las plataformas de Ciencia, Tecnología e Innovación Agropecuaria (CTIA)
Estrategia 1.4: Gestionar la información e indicadores de las actividades de Investigación y desarrollo, innovación y capacitación del sector agropecuario
Estrategia 1.14: Definir los tipos de productores agropecuarios en Colombia
Estrategia 1.18: Fortalecer la información estadística del sector agropecuario
Estrategia 1.19: Fortalecer los registros administrativos del sector agropecuario
Estrategia 6.1: Implementar normas y estándares para mejorar la calidad de la información
Estrategia 6.2: Certificar las operaciones estadísticas del sector agropecuario</t>
  </si>
  <si>
    <t>1. Planeación Institucional
2. Gestión presupuestal y eficiencia del gasto público
3. Compras y Contratación Pública 
4. Talento humano
5. Integridad
6. Transparencia, acceso a la información pública y lucha contra la corrupción
7. Fortalecimiento organizacional y simplificación de procesos
8. Servicio al ciudadano
9. Participación ciudadana en la gestión pública
10. Racionalización de trámites
15. Gestión del conocimiento y la innovación
16. Gestión documental
17. Gestión de la información estadística5</t>
  </si>
  <si>
    <t>3.2.8</t>
  </si>
  <si>
    <t xml:space="preserve">Organización de los eventos de cualificación </t>
  </si>
  <si>
    <t xml:space="preserve">Hito 1: Publicidad de los eventos a realizar  
Hito 2: Convocatoria masiva  
Hito 3: Acompañamiento de los eventos </t>
  </si>
  <si>
    <t xml:space="preserve">Numero de eventos </t>
  </si>
  <si>
    <t xml:space="preserve">Hito 1: Flayer o piezas de comunicación 
Hito 2: Publicaciones en medios de comunicación   
Hito 3: Listados de asistencia </t>
  </si>
  <si>
    <t xml:space="preserve">El bien intermedio se da de manera permanente a través de los meses de ejecución </t>
  </si>
  <si>
    <t>Numero de PDEA acompañados</t>
  </si>
  <si>
    <t xml:space="preserve">Documento preliminar del Plan Departamental de Extensión Agropecuaria </t>
  </si>
  <si>
    <t>Implementación de la estrategia de acompañamiento para la formulación de los PDEA</t>
  </si>
  <si>
    <t xml:space="preserve">Hito 1: Diseño de la estrategia de acompañamiento  
Hito 2: Implementación de la estrategia de acompañamiento 
</t>
  </si>
  <si>
    <t xml:space="preserve">Hito 1: Documento diseño de la estrategia de acompañamiento  
Hito 2: Actas de asistencias de acompñamientos </t>
  </si>
  <si>
    <t>Hito 1: 40%  
Hito 2: 60%</t>
  </si>
  <si>
    <t xml:space="preserve">Aumento en los ingresos por venta de los productos de la ACFC de productores beneficiarios </t>
  </si>
  <si>
    <t>(Valor venta final / valor venta inicial) - 1 (*100%)</t>
  </si>
  <si>
    <t>Prestar los servicio de apoyo a la comercialización en manos de la Agencia para fomentar el aumento de ingresos a través de mecanismos que aumenten las ventas de los productos agropecuarios a precios justos y transparentes</t>
  </si>
  <si>
    <t>4.1.A</t>
  </si>
  <si>
    <t>Lider de Componente Fortalecimiento</t>
  </si>
  <si>
    <t>Juan Guilermo Gaviria</t>
  </si>
  <si>
    <r>
      <rPr>
        <b/>
        <sz val="12"/>
        <color theme="1"/>
        <rFont val="Calibri Light"/>
        <family val="2"/>
        <scheme val="major"/>
      </rPr>
      <t>Estrategia 1.4:</t>
    </r>
    <r>
      <rPr>
        <sz val="12"/>
        <color theme="1"/>
        <rFont val="Calibri Light"/>
        <family val="2"/>
        <scheme val="major"/>
      </rPr>
      <t xml:space="preserve"> Gestionar la información e indicadores de las actividades de Investigación y desarrollo, innovación y capacitación del sector agropecuario
</t>
    </r>
    <r>
      <rPr>
        <b/>
        <sz val="12"/>
        <color theme="1"/>
        <rFont val="Calibri Light"/>
        <family val="2"/>
        <scheme val="major"/>
      </rPr>
      <t>Estrategia 1.11:</t>
    </r>
    <r>
      <rPr>
        <sz val="12"/>
        <color theme="1"/>
        <rFont val="Calibri Light"/>
        <family val="2"/>
        <scheme val="major"/>
      </rPr>
      <t xml:space="preserve"> Identificar y establecer los precios pagados a los productores agropecuarios (PPP)
</t>
    </r>
    <r>
      <rPr>
        <b/>
        <sz val="12"/>
        <color theme="1"/>
        <rFont val="Calibri Light"/>
        <family val="2"/>
        <scheme val="major"/>
      </rPr>
      <t>Estrategia 1.12</t>
    </r>
    <r>
      <rPr>
        <sz val="12"/>
        <color theme="1"/>
        <rFont val="Calibri Light"/>
        <family val="2"/>
        <scheme val="major"/>
      </rPr>
      <t xml:space="preserve">: Identificar y establecer los precios de los productos agropecuarios en cada eslabón de las cadenas productivas agropecuarias
</t>
    </r>
    <r>
      <rPr>
        <b/>
        <sz val="12"/>
        <color theme="1"/>
        <rFont val="Calibri Light"/>
        <family val="2"/>
        <scheme val="major"/>
      </rPr>
      <t>Estrategia 1.13:</t>
    </r>
    <r>
      <rPr>
        <sz val="12"/>
        <color theme="1"/>
        <rFont val="Calibri Light"/>
        <family val="2"/>
        <scheme val="major"/>
      </rPr>
      <t xml:space="preserve"> Conformar una red de articulación interinstitucional que permita compartir, armonizar y difundir la información estadística de estructuras de costos de producción del sector agropecuario
</t>
    </r>
    <r>
      <rPr>
        <b/>
        <sz val="12"/>
        <color theme="1"/>
        <rFont val="Calibri Light"/>
        <family val="2"/>
        <scheme val="major"/>
      </rPr>
      <t>Estrategia 1.18</t>
    </r>
    <r>
      <rPr>
        <sz val="12"/>
        <color theme="1"/>
        <rFont val="Calibri Light"/>
        <family val="2"/>
        <scheme val="major"/>
      </rPr>
      <t xml:space="preserve">: Fortalecer la información estadística del sector agropecuario
</t>
    </r>
    <r>
      <rPr>
        <b/>
        <sz val="12"/>
        <color theme="1"/>
        <rFont val="Calibri Light"/>
        <family val="2"/>
        <scheme val="major"/>
      </rPr>
      <t>Estrategia 1.19:</t>
    </r>
    <r>
      <rPr>
        <sz val="12"/>
        <color theme="1"/>
        <rFont val="Calibri Light"/>
        <family val="2"/>
        <scheme val="major"/>
      </rPr>
      <t xml:space="preserve"> Fortalecer los registros administrativos del sector agropecuario
</t>
    </r>
    <r>
      <rPr>
        <b/>
        <sz val="12"/>
        <color theme="1"/>
        <rFont val="Calibri Light"/>
        <family val="2"/>
        <scheme val="major"/>
      </rPr>
      <t>Estrategia 4.1:</t>
    </r>
    <r>
      <rPr>
        <sz val="12"/>
        <color theme="1"/>
        <rFont val="Calibri Light"/>
        <family val="2"/>
        <scheme val="major"/>
      </rPr>
      <t xml:space="preserve"> Generar espacios que permitan el intercambio de conocimiento en temas estratégicos para el sector agropecuario y de desarrollo rural
</t>
    </r>
    <r>
      <rPr>
        <b/>
        <sz val="12"/>
        <color theme="1"/>
        <rFont val="Calibri Light"/>
        <family val="2"/>
        <scheme val="major"/>
      </rPr>
      <t>Estrategia 6.1:</t>
    </r>
    <r>
      <rPr>
        <sz val="12"/>
        <color theme="1"/>
        <rFont val="Calibri Light"/>
        <family val="2"/>
        <scheme val="major"/>
      </rPr>
      <t xml:space="preserve"> Implementar normas y estándares para mejorar la calidad de la información
</t>
    </r>
    <r>
      <rPr>
        <b/>
        <sz val="12"/>
        <color theme="1"/>
        <rFont val="Calibri Light"/>
        <family val="2"/>
        <scheme val="major"/>
      </rPr>
      <t>Estrategia 6.2:</t>
    </r>
    <r>
      <rPr>
        <sz val="12"/>
        <color theme="1"/>
        <rFont val="Calibri Light"/>
        <family val="2"/>
        <scheme val="major"/>
      </rPr>
      <t xml:space="preserve"> Certificar las operaciones estadísticas del sector agropecuario
</t>
    </r>
  </si>
  <si>
    <t>Cesar Muñoz</t>
  </si>
  <si>
    <t>Inversión</t>
  </si>
  <si>
    <t>4.1.F</t>
  </si>
  <si>
    <t>4.1.10</t>
  </si>
  <si>
    <t>4.1.B</t>
  </si>
  <si>
    <t>Portafolio de contenidos especializados</t>
  </si>
  <si>
    <t xml:space="preserve">
3.Gestión con valores para resultados 
4.Evaluación de resultados 
5.Información y comunicación 
6.Gestión del conocimiento 
</t>
  </si>
  <si>
    <t xml:space="preserve">1. Planeación Institucional
2. Gestión presupuestal y eficiencia del gasto público
3. Compras y Contratación Pública 
6. Transparencia, acceso a la información pública y lucha contra la corrupción
15. Gestión del conocimiento y la innovación
17. Gestión de la información estadística
18. Seguimiento y evaluación del desempeño institucional
</t>
  </si>
  <si>
    <t>Revisión del Modelo de Atención y prestación de servicios de apoyo a la comercialización</t>
  </si>
  <si>
    <t>Documento revisión del modelo</t>
  </si>
  <si>
    <t>German Ñanes</t>
  </si>
  <si>
    <t>Diseño de Metodologias de apoyo en el marco del modelo de atención y prestaciuón de serivios de apoyo a la comercialización</t>
  </si>
  <si>
    <t>Metodologias elaboradas</t>
  </si>
  <si>
    <t>Metodologías elaboradas</t>
  </si>
  <si>
    <t>4.1.C</t>
  </si>
  <si>
    <t>Base de datos de mercado</t>
  </si>
  <si>
    <t xml:space="preserve">Sistema de información </t>
  </si>
  <si>
    <t>Base de datos de Comercialización Actualización</t>
  </si>
  <si>
    <t>Base de datos actualizada</t>
  </si>
  <si>
    <t>4.1.D</t>
  </si>
  <si>
    <t>Lider en Gestión Documental</t>
  </si>
  <si>
    <t>Personas Certificadas en Habilidades Blandas en procesos de fortalecimieto comercial</t>
  </si>
  <si>
    <t>Personas Certificadas a través del Fortalecimiento de capacidades técnicas en base al indicador A93 (Compras Públicas)</t>
  </si>
  <si>
    <t>4.1.E</t>
  </si>
  <si>
    <t>Documento de  Estrategia</t>
  </si>
  <si>
    <t>No disponible</t>
  </si>
  <si>
    <t>4.1.9</t>
  </si>
  <si>
    <t>Fomentar circuitos cortos de comercialización en territorios priorizados como estratégias de aproximación comercial efectiva entre oferta y demanda para promover el desarrollo productivo y comercial de los productores de la ACFC, y fortalecer el tejido social</t>
  </si>
  <si>
    <t>Porpuestas para contratación del operador logístico revisadas y seleccionada</t>
  </si>
  <si>
    <t>Propuesta seleccionada</t>
  </si>
  <si>
    <t>Propuesta</t>
  </si>
  <si>
    <t>4.2.E</t>
  </si>
  <si>
    <t>Encuentros Comercialiales (Encadenamientos Privados) realizados</t>
  </si>
  <si>
    <t xml:space="preserve">
3.Gestión con valores para resultados 
4.Evaluación de resultados 
5.Información y comunicación 
6.Gestión del conocimiento </t>
  </si>
  <si>
    <t>1. Planeación Institucional
2. Gestión presupuestal y eficiencia del gasto público
3. Compras y Contratación Pública 
6. Transparencia, acceso a la información pública y lucha contra la corrupción
15. Gestión del conocimiento y la innovación
17. Gestión de la información estadística
18. Seguimiento y evaluación del desempeño institucional</t>
  </si>
  <si>
    <t>4.2.10</t>
  </si>
  <si>
    <t xml:space="preserve">Estudios previos y documentos contractuales presentados </t>
  </si>
  <si>
    <t>Contratación formalizada</t>
  </si>
  <si>
    <t>Contrato con operador logístico</t>
  </si>
  <si>
    <t>Francisco Montoya</t>
  </si>
  <si>
    <t xml:space="preserve">Agroferias desarrolladas en municipios </t>
  </si>
  <si>
    <t>Agroferias desarrolladas</t>
  </si>
  <si>
    <t>Ricardo Salazar</t>
  </si>
  <si>
    <t>4.2.6</t>
  </si>
  <si>
    <t>4.2.7</t>
  </si>
  <si>
    <t>La selección de estos municipios en ZRC y/o NRA estará inmerza en el proceso de selección de municipios en los que se desarrollarán circuitos cortos de comercialización</t>
  </si>
  <si>
    <t>4.2.8</t>
  </si>
  <si>
    <t>La selección de estos municipios PDET estará inmerza en el proceso de selección de municipios en los que se desarrollarán circuitos cortos de comercialización</t>
  </si>
  <si>
    <t>4.2.D</t>
  </si>
  <si>
    <t>4.2.9</t>
  </si>
  <si>
    <t>La selección de estas organizaciones estará inmerza en el proceso de selección de municipios y organizaciones vinculadas en circuitos cortos de comercialización</t>
  </si>
  <si>
    <t>4.3</t>
  </si>
  <si>
    <t>Promover la Red de Tiendas Campesinas (Anitas) como estrategia particular y específica en función de promover la participación de jóvenes y mujeres para una comercialización directa, bajo un formato de unidades comerciales en capacidad de competir con plataformas y puntos de venta de alimentos que reporten beneficio a las familias de productores campesinos.</t>
  </si>
  <si>
    <t>4.3.A</t>
  </si>
  <si>
    <t xml:space="preserve">Tiendas Campesinas implementadas </t>
  </si>
  <si>
    <t xml:space="preserve">Tiendas Campesinas implementadas para circuitos cortos de comercialziación </t>
  </si>
  <si>
    <t>Informe de seguimiento, registro fotográfico con verificación de avances</t>
  </si>
  <si>
    <t>Líder componente Tiendas Campesinas</t>
  </si>
  <si>
    <t xml:space="preserve">2. Gestión presupuestal y eficiencia del gasto público
3. Compras y Contratación Pública 
6. Transparencia, acceso a la información pública y lucha contra la corrupción
7. Fortalecimiento organizacional y simplificación de procesos
8. Servicio al ciudadano
9. Participación ciudadana en la gestión pública
10. Racionalización de trámites
15. Gestión del conocimiento y la innovación
17. Gestión de la información estadística
18. Seguimiento y evaluación del desempeño institucional
</t>
  </si>
  <si>
    <t>4.3.1</t>
  </si>
  <si>
    <t>Modelo de tienda campesina (Anita) diseñado y socializado</t>
  </si>
  <si>
    <t>Modelo/estrategia de tienda campesina diseñado/a</t>
  </si>
  <si>
    <t xml:space="preserve">Por definir </t>
  </si>
  <si>
    <t>4.3.2</t>
  </si>
  <si>
    <t xml:space="preserve">Activos productivos y/o bienes inmuebles identificados y seleccionados </t>
  </si>
  <si>
    <t xml:space="preserve">Activos productivos identificados y seleccionados </t>
  </si>
  <si>
    <t xml:space="preserve">Acto jurídico que soporte la entrega del activo productivo </t>
  </si>
  <si>
    <t>4.3.3</t>
  </si>
  <si>
    <t>Activos productivos y/o bienes inmuebles adecuados</t>
  </si>
  <si>
    <t>Bienes inmuebles adecuados</t>
  </si>
  <si>
    <t>Informe de seguimiento con registro fotográfico de verificación de avances</t>
  </si>
  <si>
    <t>4.3.4</t>
  </si>
  <si>
    <t>Pilotos de tiendas campesinas (Anitas) implementados</t>
  </si>
  <si>
    <t xml:space="preserve">Pilotos implementados </t>
  </si>
  <si>
    <t>4.3.5</t>
  </si>
  <si>
    <t>Modelo de tienda campesina (Anita) re estructurado a partir de la experiencia de los pilotos</t>
  </si>
  <si>
    <t>Modelo de tienda campesina (Anita) actualizado</t>
  </si>
  <si>
    <t>Modelo/estrategia de tienda campesina actualizado</t>
  </si>
  <si>
    <t xml:space="preserve">Vicepresidencia de Integración Productiva </t>
  </si>
  <si>
    <t>Número de productores con acceso a contenidos de fomento, fortalecimiento asociativo y formulación de estrategias de sostenibilidad productiva.</t>
  </si>
  <si>
    <t>Sumatoria de productores atendidos con el servicio de asesoría para la sostenibilidad de apuestas de desarrollo rural, el servicio de asesoría para el fortalecimiento de la asociatividad y el servicio de fomento a la asociatividad</t>
  </si>
  <si>
    <t>5.1.A</t>
  </si>
  <si>
    <t>POR DEFINIR</t>
  </si>
  <si>
    <t>5.1.C</t>
  </si>
  <si>
    <t>OCI</t>
  </si>
  <si>
    <t>Proceso Oficina Control Interno</t>
  </si>
  <si>
    <t>Plan de acción elebarodo</t>
  </si>
  <si>
    <t>Cumplimiento de las acciones planteadas</t>
  </si>
  <si>
    <r>
      <t xml:space="preserve">Resultados de procesos evaluativos comunicados a la alta dirección.
</t>
    </r>
    <r>
      <rPr>
        <b/>
        <sz val="12"/>
        <color rgb="FF002060"/>
        <rFont val="Calibri Light"/>
        <family val="2"/>
        <scheme val="major"/>
      </rPr>
      <t>Hito 1:</t>
    </r>
    <r>
      <rPr>
        <sz val="12"/>
        <color rgb="FF002060"/>
        <rFont val="Calibri Light"/>
        <family val="2"/>
        <scheme val="major"/>
      </rPr>
      <t xml:space="preserve"> Realizar seguimiento a los resultados de las evaluaciones realizadas por la Oficina de Control Interno en el marco de sus ejercicios auditores (informes de cumplimiento), a través de comunicados dirigidos a los responsables de las dependencias de las unidades auditadas, indicando situaciones relevantes, reiterativas y mejoras frente al informe inmediatamente anterior, con el objetivo de proponeder por la mejora continua del sistema de control interno de la Entidad.</t>
    </r>
  </si>
  <si>
    <t>Comunicados</t>
  </si>
  <si>
    <t>La información consignada frente a valor de indicador y metas propuestas para el Hito 1, esta supeditada a la aprobación del proyecto de inversión del DNP, y por ende, a la disposición de la totalidad de recursos requeridos por la Oficina de Control Interno, aunado a que se logre contar con la totalidad de contrataciones de prestación de servicios requeridas en la siguiente vigencia.</t>
  </si>
  <si>
    <r>
      <t xml:space="preserve">Presentaciones (Informes de avance) elaboradas.
</t>
    </r>
    <r>
      <rPr>
        <b/>
        <sz val="12"/>
        <color rgb="FF002060"/>
        <rFont val="Calibri Light"/>
        <family val="2"/>
        <scheme val="major"/>
      </rPr>
      <t xml:space="preserve">Hito 2: </t>
    </r>
    <r>
      <rPr>
        <sz val="12"/>
        <color rgb="FF002060"/>
        <rFont val="Calibri Light"/>
        <family val="2"/>
        <scheme val="major"/>
      </rPr>
      <t xml:space="preserve">Comunicar los avances derivados del seguimiento realizado a los integrantes del Comité de Coordinación del Sistema de Control Interno, con el fin de generar alertas frente a los aspectos que requieran mayor enfoque institucional. </t>
    </r>
  </si>
  <si>
    <t>Administrativa y documental</t>
  </si>
  <si>
    <t xml:space="preserve">Adquirir, mejorar y dotar la infraestructura fisica de la  Agencia de Desarrollo Rural </t>
  </si>
  <si>
    <r>
      <t xml:space="preserve">Mejorar la infraestrura de la Agencia de Desarrollo Rural
</t>
    </r>
    <r>
      <rPr>
        <sz val="12"/>
        <color rgb="FFFF0000"/>
        <rFont val="Calibri Light"/>
        <family val="2"/>
        <scheme val="major"/>
      </rPr>
      <t>Infraestructura de la Agencia de Desarrollo Rural mejorada</t>
    </r>
  </si>
  <si>
    <t>Número de sedes Aquiridas, mejoradas y dotadas</t>
  </si>
  <si>
    <t xml:space="preserve">Ingreso efectivo del inmueble en los inventarios, regsitro fotografico de sedes dotadas y mejoradas del antes y despues mediante informe.
</t>
  </si>
  <si>
    <t>Secretaria General</t>
  </si>
  <si>
    <t>Javier Alex Hurtado</t>
  </si>
  <si>
    <t xml:space="preserve">Estrategia 1.19: Fortalecer los registros administrativos del sector agropecuario
Estrategia 6.1: Implementar normas y estándares para mejorar la calidad de la información
Estrategia 6.2: Certificar las operaciones estadísticas del sector agropecuario
</t>
  </si>
  <si>
    <t xml:space="preserve">2.Direccionamiento Estratégico
</t>
  </si>
  <si>
    <t>Sedes Adquiridas</t>
  </si>
  <si>
    <t>Sede</t>
  </si>
  <si>
    <t>semestral</t>
  </si>
  <si>
    <t>Sedes Adecuadas</t>
  </si>
  <si>
    <t>Sedes Mantenidas</t>
  </si>
  <si>
    <t xml:space="preserve">
16. Gestión documental
</t>
  </si>
  <si>
    <t xml:space="preserve">personas capacitadas </t>
  </si>
  <si>
    <t>Implementar las estrategias de seguridad de la información  y de infraestructura tecnologiá de la Agencia</t>
  </si>
  <si>
    <t>Porcentaje de acciones de actualización tecnológica elaboradas</t>
  </si>
  <si>
    <t>documentos, adquisiciones y/o actualizaciones de infraestructura de TI y sistemas de informacion implementados</t>
  </si>
  <si>
    <t>Anual - equivvale al 25% del proyecto de inversion  que se encuengtra definido a 4 años</t>
  </si>
  <si>
    <t>75% al total del proyecto que finaliza en el 2027</t>
  </si>
  <si>
    <t xml:space="preserve">Jefe Oficina Tecnologias de la Infomacion </t>
  </si>
  <si>
    <t xml:space="preserve">jorge.caro@adro.gov.co
eleana.quintero@adr.gov.co
fredy.ocampo@adr.gov.co
</t>
  </si>
  <si>
    <t>Gobierno digital
Seguridad digital</t>
  </si>
  <si>
    <t>0.5</t>
  </si>
  <si>
    <t xml:space="preserve">jorge.caro@adro.gov.co
eleana.quintero@adr.gov.co
fredy.ocampo@adr.gov.co
</t>
  </si>
  <si>
    <t>Facilitar la implementacion de las politicas de gobierno Nacional con respecto a TI</t>
  </si>
  <si>
    <t>INVERSION</t>
  </si>
  <si>
    <t>Numero sistemas Implementados</t>
  </si>
  <si>
    <t>Sistemas de informacion implementados</t>
  </si>
  <si>
    <t>Todos procesos</t>
  </si>
  <si>
    <t>Secretaria general
Contractual
Financiera</t>
  </si>
  <si>
    <t xml:space="preserve">1.	En relación con el indicador de producto Documentos para la planeación estratégica en TI nos permitimos indicar que teniendo en cuenta la meta de 4 documentos en la vigencia 2024, se definen los siguientes:
•	Documento 1: el PETI
•	Documento 2: el PESI
•	Documento 3: Plan de tratamiento a riesgos
•	Documento 4: Arquitectura de datos
         Es de indicar que la estimación en tiempos de entrega se determina así:
•	Los documentos del PESI y el Plan de tratamiento a riesgos entregable en el mes de febrero
•	PETI versión final entregable en el mes de marzo
•	Un avance del 0,5 del documento de arquitectura de datos en el mes de mayo
•	Un avance del 0,5 del documento de arquitectura de datos final en el mes de diciembre
2.	En el ítem Conpes desde la Oficina de tecnologías de la información acoge la sugerencia de la oficina asesora de planeación en registra que NO, sin embargo, a la OTI le aplican varios Conpes del Gobierno nacional, tales como Seguridad, transformación digital y de datos entre otros.
3.	En el ítem Dimensión MIPG se registra el campo en blanco, pero es de indicar que nos aplica el ítem 3. Gestión con valores para resultados.
4.	De igual solicitamos por favor de su colaboración con aclaración en el ítem de información base, productos, acciones estratégicas, el campo solo nos permite registrar un solo indicador que agrupa los tres indicadores de productos definidos en el proyecto de inversión de la OTI, por lo cual no es viable el reporte del indicador unificado, dado que las tres mestas son totalmente independientes y se miden en equivalencias distintas. 
</t>
  </si>
  <si>
    <t>Acompañar a las diferentes áreas de la ADR en las etapas precontractual, contractual y poscontractual de acuerdo con la normatividad legal vigente y los procedimientos establecidos en la entidad.</t>
  </si>
  <si>
    <t>Areas Técnicas (VP - VIP)</t>
  </si>
  <si>
    <t>Gestión con valores para resultados</t>
  </si>
  <si>
    <t>Compras y Contratación pública</t>
  </si>
  <si>
    <t>Componente 5. Mecanismos para la transparencia y Acceso a la información Públcia</t>
  </si>
  <si>
    <t>Solicitudes de elaboración de contratos y modificaciones contractuales atendidas en la VGC con el cumplimiento de los requistos legales y contractuales / Solicitudes de elaboración de contratos y modificaciones contractuales remitidas a la VGC por las dependencias a través del Sistema de Gestión  Documental establecido por la Entidad</t>
  </si>
  <si>
    <t>Legalización (aprobación de pólizas) y perfeccionamiento de trámites de minutas y otrosís (modificaciones contractuales).</t>
  </si>
  <si>
    <t>Actos administrativos sancionatorios ejecutoriados.</t>
  </si>
  <si>
    <t>Número de actividades realizadas de presuntos incumplimientos contractuales durante el período</t>
  </si>
  <si>
    <t>Numérico</t>
  </si>
  <si>
    <t>Actos administrativos que decide de fondo el proceso sancionatorio (cierre, archivo o declaratoria de incumplimiento).</t>
  </si>
  <si>
    <t>Por demanda</t>
  </si>
  <si>
    <t>Acompañamiento jurídico en la revisión de los procesos de selección desde la publicación en SECOP II hasta su adjudicación</t>
  </si>
  <si>
    <r>
      <t xml:space="preserve">Actualizar el Sistema Integrado de Gestión
</t>
    </r>
    <r>
      <rPr>
        <b/>
        <u/>
        <sz val="12"/>
        <color rgb="FF00B050"/>
        <rFont val="Calibri Light"/>
        <family val="2"/>
        <scheme val="major"/>
      </rPr>
      <t xml:space="preserve">Fortalecer el Modelo de Planeación y Gestión Institucional de la Agencia de Desarrollo Rural articulado con Sistema Ingerado de Gestión </t>
    </r>
  </si>
  <si>
    <t>Modelo de Planeación y Gestion Estructurado e Implementado</t>
  </si>
  <si>
    <t>Porcentaje de avance de Estructuración e implementación</t>
  </si>
  <si>
    <t>1. Documento de Diagnostico
2. Proyectos de Inversión formulados o actualizados 
3. Documento metodologico de articulación 
4. Modelo de Operación por procesos documentado e implementado</t>
  </si>
  <si>
    <t>Acumulada</t>
  </si>
  <si>
    <t>Ana Maria Hernandez</t>
  </si>
  <si>
    <t>ana.hernandez@adr.gov.co</t>
  </si>
  <si>
    <t xml:space="preserve">
2.Direccionamiento Estratégico
3.Gestión con valores para resultados 
4.Evaluación de resultados 
5.Información y comunicación 
6.Gestión del conocimiento </t>
  </si>
  <si>
    <t xml:space="preserve">Sistema Inegrado de Gestión Actualizado </t>
  </si>
  <si>
    <t>Porcentaje de avance en la actualización</t>
  </si>
  <si>
    <t>1, Documento de Diagnostico
2, Documentos  Transversales del SIG</t>
  </si>
  <si>
    <t>Lideres de sistemas de Gestión</t>
  </si>
  <si>
    <t>Estrategia de Coperación estructurada e implementada</t>
  </si>
  <si>
    <t>Estrategia de Coperación</t>
  </si>
  <si>
    <t>3.2.9</t>
  </si>
  <si>
    <t>4.1.11</t>
  </si>
  <si>
    <t>4.1.12</t>
  </si>
  <si>
    <t>OP</t>
  </si>
  <si>
    <t>6.5.2</t>
  </si>
  <si>
    <t>6.6.2</t>
  </si>
  <si>
    <t>6.6.3</t>
  </si>
  <si>
    <t>Objetivo</t>
  </si>
  <si>
    <t>Código Línea de acción</t>
  </si>
  <si>
    <t>Línea de acción</t>
  </si>
  <si>
    <t>General</t>
  </si>
  <si>
    <t>Proyecto por formular</t>
  </si>
  <si>
    <t>Acción estratégica 1</t>
  </si>
  <si>
    <t>Servicio finales (producto1.1.1)</t>
  </si>
  <si>
    <t>Productos intermedios y gestión 1.1.1.1</t>
  </si>
  <si>
    <t>Productos intermedios y gestión 1.1.1.2</t>
  </si>
  <si>
    <t>Servicio finales (producto1.1.2)</t>
  </si>
  <si>
    <t>Productos intermedios y gestión 1.1.2.1</t>
  </si>
  <si>
    <t>Productos intermedios y gestión 1.1.2.2</t>
  </si>
  <si>
    <t>PIDAR cofinanciado</t>
  </si>
  <si>
    <t>Convocatoria elaborada</t>
  </si>
  <si>
    <t>Acción estratégica 2</t>
  </si>
  <si>
    <t>Perfiles estructurados</t>
  </si>
  <si>
    <t>Indicador de obteivo</t>
  </si>
  <si>
    <t>Servicio finales (producto1.2.1)</t>
  </si>
  <si>
    <t>Servicio finales (producto1.2.2)</t>
  </si>
  <si>
    <t>Acción estratégica 3</t>
  </si>
  <si>
    <t xml:space="preserve">Desagragrcion (genero Jóvenes, paz Nucleos </t>
  </si>
  <si>
    <t>Fomula</t>
  </si>
  <si>
    <t>Metas</t>
  </si>
  <si>
    <t>Desagregación</t>
  </si>
  <si>
    <t>Documentos de planeación asociados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</si>
</sst>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quot;$&quot;\ #,##0"/>
    <numFmt numFmtId="166" formatCode="_-* #,##0_-;\-* #,##0_-;_-* &quot;-&quot;??_-;_-@_-"/>
    <numFmt numFmtId="167" formatCode="&quot;$&quot;#,##0;[Red]\-&quot;$&quot;#,##0"/>
    <numFmt numFmtId="168" formatCode="_-&quot;$&quot;\ * #,##0_-;\-&quot;$&quot;\ * #,##0_-;_-&quot;$&quot;\ * &quot;-&quot;??_-;_-@_-"/>
    <numFmt numFmtId="169" formatCode="0.0%"/>
  </numFmts>
  <fonts count="64"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1"/>
      <name val="Calibri Light"/>
      <family val="2"/>
      <scheme val="major"/>
    </font>
    <font>
      <sz val="10"/>
      <name val="Arial"/>
      <family val="2"/>
    </font>
    <font>
      <sz val="12"/>
      <color theme="1"/>
      <name val="Calibri Light"/>
      <family val="2"/>
      <scheme val="major"/>
    </font>
    <font>
      <sz val="12"/>
      <name val="Calibri Light"/>
      <family val="2"/>
      <scheme val="major"/>
    </font>
    <font>
      <b/>
      <sz val="12"/>
      <color theme="1"/>
      <name val="Calibri Light"/>
      <family val="2"/>
      <scheme val="major"/>
    </font>
    <font>
      <sz val="12"/>
      <color theme="4" tint="-0.499984740745262"/>
      <name val="Calibri Light"/>
      <family val="2"/>
      <scheme val="major"/>
    </font>
    <font>
      <sz val="12"/>
      <color rgb="FF002060"/>
      <name val="Calibri Light"/>
      <family val="2"/>
      <scheme val="major"/>
    </font>
    <font>
      <b/>
      <sz val="12"/>
      <name val="Calibri Light"/>
      <family val="2"/>
      <scheme val="major"/>
    </font>
    <font>
      <sz val="12"/>
      <color rgb="FF002060"/>
      <name val="Calibri Light"/>
      <family val="2"/>
    </font>
    <font>
      <b/>
      <sz val="16"/>
      <name val="Calibri Light"/>
      <family val="2"/>
      <scheme val="major"/>
    </font>
    <font>
      <b/>
      <sz val="16"/>
      <color theme="1"/>
      <name val="Calibri Light"/>
      <family val="2"/>
      <scheme val="major"/>
    </font>
    <font>
      <b/>
      <sz val="10"/>
      <color rgb="FFFF0000"/>
      <name val="Calibri Light"/>
      <family val="2"/>
      <scheme val="major"/>
    </font>
    <font>
      <sz val="10"/>
      <color rgb="FF000000"/>
      <name val="Arial"/>
      <family val="2"/>
    </font>
    <font>
      <sz val="10"/>
      <color rgb="FF002060"/>
      <name val="Calibri Light"/>
      <family val="2"/>
      <scheme val="major"/>
    </font>
    <font>
      <b/>
      <sz val="10"/>
      <color rgb="FFC00000"/>
      <name val="Arial"/>
      <family val="2"/>
    </font>
    <font>
      <sz val="10"/>
      <color rgb="FFC00000"/>
      <name val="Arial"/>
      <family val="2"/>
    </font>
    <font>
      <sz val="11"/>
      <color rgb="FF444444"/>
      <name val="Calibri"/>
      <family val="2"/>
      <scheme val="minor"/>
    </font>
    <font>
      <b/>
      <sz val="14"/>
      <name val="Calibri Light"/>
      <family val="2"/>
      <scheme val="major"/>
    </font>
    <font>
      <b/>
      <sz val="16"/>
      <color theme="0"/>
      <name val="Calibri Light"/>
      <family val="2"/>
      <scheme val="major"/>
    </font>
    <font>
      <sz val="10"/>
      <color rgb="FFFF0000"/>
      <name val="Calibri Light"/>
      <family val="2"/>
      <scheme val="major"/>
    </font>
    <font>
      <sz val="11"/>
      <color rgb="FF000000"/>
      <name val="Calibri Light"/>
      <family val="2"/>
    </font>
    <font>
      <sz val="11"/>
      <name val="Calibri"/>
      <family val="2"/>
      <scheme val="minor"/>
    </font>
    <font>
      <sz val="11"/>
      <color rgb="FFFF0000"/>
      <name val="Calibri"/>
      <family val="2"/>
      <scheme val="minor"/>
    </font>
    <font>
      <sz val="9"/>
      <color theme="1"/>
      <name val="Calibri"/>
      <family val="2"/>
      <scheme val="minor"/>
    </font>
    <font>
      <sz val="8"/>
      <name val="Calibri"/>
      <family val="2"/>
      <scheme val="minor"/>
    </font>
    <font>
      <sz val="11"/>
      <color theme="0"/>
      <name val="Calibri"/>
      <family val="2"/>
      <scheme val="minor"/>
    </font>
    <font>
      <sz val="10"/>
      <name val="Calibri Light"/>
      <family val="2"/>
      <scheme val="major"/>
    </font>
    <font>
      <sz val="10"/>
      <color theme="1"/>
      <name val="Calibri Light"/>
      <family val="2"/>
      <scheme val="major"/>
    </font>
    <font>
      <sz val="12"/>
      <name val="Calibri Light"/>
      <family val="2"/>
    </font>
    <font>
      <sz val="10"/>
      <color theme="1"/>
      <name val="Arial"/>
      <family val="2"/>
    </font>
    <font>
      <sz val="10"/>
      <color rgb="FF000000"/>
      <name val="Calibri Light"/>
      <family val="2"/>
      <scheme val="major"/>
    </font>
    <font>
      <sz val="10"/>
      <color rgb="FF000000"/>
      <name val="Calibri"/>
      <family val="2"/>
      <scheme val="minor"/>
    </font>
    <font>
      <b/>
      <sz val="20"/>
      <color theme="0"/>
      <name val="Calibri Light"/>
      <family val="2"/>
      <scheme val="major"/>
    </font>
    <font>
      <b/>
      <sz val="10"/>
      <color theme="1"/>
      <name val="Arial"/>
      <family val="2"/>
    </font>
    <font>
      <u/>
      <sz val="12"/>
      <name val="Calibri Light"/>
      <family val="2"/>
      <scheme val="major"/>
    </font>
    <font>
      <u/>
      <sz val="12"/>
      <color theme="1"/>
      <name val="Calibri Light"/>
      <family val="2"/>
      <scheme val="major"/>
    </font>
    <font>
      <u/>
      <sz val="11"/>
      <color theme="10"/>
      <name val="Calibri"/>
      <family val="2"/>
      <scheme val="minor"/>
    </font>
    <font>
      <b/>
      <sz val="12"/>
      <color rgb="FF002060"/>
      <name val="Calibri Light"/>
      <family val="2"/>
      <scheme val="major"/>
    </font>
    <font>
      <u/>
      <sz val="11"/>
      <name val="Calibri"/>
      <family val="2"/>
      <scheme val="minor"/>
    </font>
    <font>
      <sz val="10"/>
      <color rgb="FFFF0000"/>
      <name val="Arial"/>
      <family val="2"/>
    </font>
    <font>
      <b/>
      <sz val="9"/>
      <color indexed="81"/>
      <name val="Tahoma"/>
      <family val="2"/>
    </font>
    <font>
      <sz val="9"/>
      <color indexed="81"/>
      <name val="Tahoma"/>
      <family val="2"/>
    </font>
    <font>
      <sz val="12"/>
      <color rgb="FFFF0000"/>
      <name val="Calibri Light"/>
      <family val="2"/>
      <scheme val="major"/>
    </font>
    <font>
      <sz val="11"/>
      <color rgb="FF000000"/>
      <name val="Calibri"/>
      <family val="2"/>
    </font>
    <font>
      <sz val="12"/>
      <name val="Arial"/>
      <family val="2"/>
    </font>
    <font>
      <u/>
      <sz val="12"/>
      <color theme="10"/>
      <name val="Calibri"/>
      <family val="2"/>
      <scheme val="minor"/>
    </font>
    <font>
      <sz val="12"/>
      <color rgb="FF444444"/>
      <name val="Calibri"/>
      <family val="2"/>
      <scheme val="minor"/>
    </font>
    <font>
      <sz val="11"/>
      <name val="Arial"/>
      <family val="2"/>
    </font>
    <font>
      <sz val="11"/>
      <color rgb="FFFF0000"/>
      <name val="Arial"/>
      <family val="2"/>
    </font>
    <font>
      <b/>
      <u/>
      <sz val="12"/>
      <color rgb="FF00B050"/>
      <name val="Calibri Light"/>
      <family val="2"/>
      <scheme val="major"/>
    </font>
    <font>
      <b/>
      <sz val="12"/>
      <color rgb="FF00B050"/>
      <name val="Calibri Light"/>
      <family val="2"/>
      <scheme val="major"/>
    </font>
    <font>
      <sz val="12"/>
      <color rgb="FF00B050"/>
      <name val="Calibri Light"/>
      <family val="2"/>
      <scheme val="major"/>
    </font>
    <font>
      <sz val="12"/>
      <color theme="0"/>
      <name val="Calibri Light"/>
      <family val="2"/>
      <scheme val="major"/>
    </font>
    <font>
      <sz val="10"/>
      <color theme="0"/>
      <name val="Arial"/>
      <family val="2"/>
    </font>
    <font>
      <sz val="12"/>
      <color rgb="FF000000"/>
      <name val="Calibri Light"/>
      <family val="2"/>
    </font>
    <font>
      <b/>
      <sz val="12"/>
      <color theme="0"/>
      <name val="Calibri Light"/>
      <family val="2"/>
      <scheme val="major"/>
    </font>
    <font>
      <sz val="12"/>
      <name val="Calibri"/>
      <family val="2"/>
      <scheme val="minor"/>
    </font>
    <font>
      <sz val="11"/>
      <name val="Calibri Light"/>
      <family val="2"/>
    </font>
    <font>
      <b/>
      <sz val="22"/>
      <name val="Calibri Light"/>
      <family val="2"/>
      <scheme val="major"/>
    </font>
    <font>
      <b/>
      <sz val="24"/>
      <name val="Calibri Light"/>
      <family val="2"/>
      <scheme val="major"/>
    </font>
  </fonts>
  <fills count="53">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004755"/>
        <bgColor indexed="64"/>
      </patternFill>
    </fill>
    <fill>
      <patternFill patternType="solid">
        <fgColor rgb="FF099396"/>
        <bgColor indexed="64"/>
      </patternFill>
    </fill>
    <fill>
      <patternFill patternType="solid">
        <fgColor rgb="FF94D2BD"/>
        <bgColor indexed="64"/>
      </patternFill>
    </fill>
    <fill>
      <patternFill patternType="solid">
        <fgColor rgb="FFCA6702"/>
        <bgColor indexed="64"/>
      </patternFill>
    </fill>
    <fill>
      <patternFill patternType="solid">
        <fgColor rgb="FFBB3F03"/>
        <bgColor indexed="64"/>
      </patternFill>
    </fill>
    <fill>
      <patternFill patternType="solid">
        <fgColor rgb="FF55B997"/>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rgb="FFEEEEAA"/>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92D050"/>
        <bgColor indexed="64"/>
      </patternFill>
    </fill>
    <fill>
      <patternFill patternType="solid">
        <fgColor theme="8"/>
        <bgColor indexed="64"/>
      </patternFill>
    </fill>
    <fill>
      <patternFill patternType="solid">
        <fgColor rgb="FFFFCCCC"/>
        <bgColor indexed="64"/>
      </patternFill>
    </fill>
    <fill>
      <patternFill patternType="solid">
        <fgColor rgb="FFFF0000"/>
        <bgColor indexed="64"/>
      </patternFill>
    </fill>
    <fill>
      <patternFill patternType="solid">
        <fgColor rgb="FFFFF2CC"/>
        <bgColor rgb="FF000000"/>
      </patternFill>
    </fill>
    <fill>
      <patternFill patternType="solid">
        <fgColor theme="5" tint="0.39997558519241921"/>
        <bgColor indexed="64"/>
      </patternFill>
    </fill>
    <fill>
      <patternFill patternType="solid">
        <fgColor theme="4"/>
        <bgColor indexed="64"/>
      </patternFill>
    </fill>
    <fill>
      <patternFill patternType="solid">
        <fgColor rgb="FF7030A0"/>
        <bgColor indexed="64"/>
      </patternFill>
    </fill>
    <fill>
      <patternFill patternType="solid">
        <fgColor rgb="FFC00000"/>
        <bgColor indexed="64"/>
      </patternFill>
    </fill>
    <fill>
      <patternFill patternType="solid">
        <fgColor rgb="FFD9E1F2"/>
        <bgColor rgb="FF000000"/>
      </patternFill>
    </fill>
    <fill>
      <patternFill patternType="solid">
        <fgColor rgb="FFE2EFDA"/>
        <bgColor rgb="FF000000"/>
      </patternFill>
    </fill>
    <fill>
      <patternFill patternType="solid">
        <fgColor theme="4" tint="0.79998168889431442"/>
        <bgColor rgb="FF000000"/>
      </patternFill>
    </fill>
    <fill>
      <patternFill patternType="solid">
        <fgColor theme="7"/>
        <bgColor rgb="FF000000"/>
      </patternFill>
    </fill>
    <fill>
      <patternFill patternType="solid">
        <fgColor theme="7" tint="0.79998168889431442"/>
        <bgColor rgb="FF000000"/>
      </patternFill>
    </fill>
    <fill>
      <patternFill patternType="solid">
        <fgColor theme="0"/>
        <bgColor rgb="FF000000"/>
      </patternFill>
    </fill>
    <fill>
      <patternFill patternType="solid">
        <fgColor rgb="FFFFFFFF"/>
        <bgColor rgb="FF000000"/>
      </patternFill>
    </fill>
    <fill>
      <patternFill patternType="solid">
        <fgColor theme="5"/>
        <bgColor indexed="64"/>
      </patternFill>
    </fill>
    <fill>
      <patternFill patternType="solid">
        <fgColor theme="2"/>
        <bgColor indexed="64"/>
      </patternFill>
    </fill>
    <fill>
      <patternFill patternType="solid">
        <fgColor theme="4"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4">
    <xf numFmtId="0" fontId="0" fillId="0" borderId="0"/>
    <xf numFmtId="0" fontId="3" fillId="0" borderId="0"/>
    <xf numFmtId="0" fontId="2" fillId="0" borderId="0"/>
    <xf numFmtId="0" fontId="5" fillId="0" borderId="0"/>
    <xf numFmtId="44" fontId="2" fillId="0" borderId="0" applyFont="0" applyFill="0" applyBorder="0" applyAlignment="0" applyProtection="0"/>
    <xf numFmtId="164" fontId="2" fillId="0" borderId="0" applyFont="0" applyFill="0" applyBorder="0" applyAlignment="0" applyProtection="0"/>
    <xf numFmtId="0" fontId="5" fillId="0" borderId="0"/>
    <xf numFmtId="43"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cellStyleXfs>
  <cellXfs count="888">
    <xf numFmtId="0" fontId="0" fillId="0" borderId="0" xfId="0"/>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6" fillId="0" borderId="0" xfId="0" applyFont="1" applyAlignment="1">
      <alignment vertical="center" wrapText="1"/>
    </xf>
    <xf numFmtId="0" fontId="1" fillId="0" borderId="0" xfId="0" applyFont="1"/>
    <xf numFmtId="0" fontId="6" fillId="0" borderId="0" xfId="0" applyFont="1" applyAlignment="1">
      <alignment horizontal="left" vertical="center" wrapText="1"/>
    </xf>
    <xf numFmtId="0" fontId="13" fillId="2" borderId="0" xfId="0" applyFont="1" applyFill="1" applyAlignment="1">
      <alignment vertical="center" wrapText="1"/>
    </xf>
    <xf numFmtId="0" fontId="0" fillId="0" borderId="0" xfId="0" applyAlignment="1">
      <alignment horizontal="left" vertical="center" wrapText="1"/>
    </xf>
    <xf numFmtId="0" fontId="6" fillId="0" borderId="1" xfId="0" applyFont="1" applyBorder="1" applyAlignment="1">
      <alignment vertical="center" wrapText="1"/>
    </xf>
    <xf numFmtId="0" fontId="6" fillId="2" borderId="0" xfId="0" applyFont="1" applyFill="1" applyAlignment="1">
      <alignment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10" fillId="0" borderId="11" xfId="3" applyFont="1" applyBorder="1" applyAlignment="1">
      <alignment horizontal="left" vertical="center" wrapText="1"/>
    </xf>
    <xf numFmtId="0" fontId="10" fillId="0" borderId="13" xfId="3" applyFont="1" applyBorder="1" applyAlignment="1">
      <alignment horizontal="left" vertical="center" wrapText="1"/>
    </xf>
    <xf numFmtId="0" fontId="10" fillId="0" borderId="9" xfId="3" applyFont="1" applyBorder="1" applyAlignment="1">
      <alignment horizontal="center" vertical="center" wrapText="1"/>
    </xf>
    <xf numFmtId="0" fontId="10" fillId="0" borderId="9" xfId="0" applyFont="1" applyBorder="1" applyAlignment="1">
      <alignment horizontal="left" vertical="top" wrapText="1"/>
    </xf>
    <xf numFmtId="0" fontId="17" fillId="0" borderId="1" xfId="0" applyFont="1" applyBorder="1" applyAlignment="1">
      <alignment vertical="center" wrapText="1"/>
    </xf>
    <xf numFmtId="0" fontId="10" fillId="0" borderId="7" xfId="0" applyFont="1" applyBorder="1" applyAlignment="1">
      <alignment horizontal="center" vertical="center" wrapText="1"/>
    </xf>
    <xf numFmtId="0" fontId="10" fillId="0" borderId="9" xfId="0" applyFont="1" applyBorder="1" applyAlignment="1">
      <alignment vertical="center" wrapText="1"/>
    </xf>
    <xf numFmtId="0" fontId="0" fillId="2" borderId="1" xfId="0" applyFill="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1" fillId="2" borderId="0" xfId="0" applyFont="1" applyFill="1" applyAlignment="1">
      <alignment vertical="center"/>
    </xf>
    <xf numFmtId="0" fontId="0" fillId="2" borderId="0" xfId="0" applyFill="1" applyAlignment="1">
      <alignment vertical="center"/>
    </xf>
    <xf numFmtId="0" fontId="26" fillId="14" borderId="1" xfId="0" applyFont="1" applyFill="1" applyBorder="1" applyAlignment="1">
      <alignment vertical="center" wrapText="1"/>
    </xf>
    <xf numFmtId="0" fontId="0" fillId="14" borderId="1" xfId="0" applyFill="1" applyBorder="1" applyAlignment="1">
      <alignment vertical="center" wrapText="1"/>
    </xf>
    <xf numFmtId="0" fontId="0" fillId="2" borderId="0" xfId="0" applyFill="1" applyAlignment="1">
      <alignment vertical="center" wrapText="1"/>
    </xf>
    <xf numFmtId="0" fontId="24" fillId="0" borderId="0" xfId="0" applyFont="1" applyAlignment="1">
      <alignment vertical="center" wrapText="1"/>
    </xf>
    <xf numFmtId="0" fontId="25" fillId="13" borderId="1" xfId="0" applyFont="1" applyFill="1" applyBorder="1" applyAlignment="1">
      <alignment horizontal="justify" vertical="center" wrapText="1"/>
    </xf>
    <xf numFmtId="0" fontId="0" fillId="2" borderId="0" xfId="0" applyFill="1" applyAlignment="1">
      <alignment horizontal="justify" vertical="center" wrapText="1"/>
    </xf>
    <xf numFmtId="0" fontId="27" fillId="18" borderId="1" xfId="0" applyFont="1" applyFill="1" applyBorder="1" applyAlignment="1">
      <alignment horizontal="justify" vertical="center" textRotation="90"/>
    </xf>
    <xf numFmtId="0" fontId="25" fillId="18" borderId="1" xfId="0" applyFont="1" applyFill="1" applyBorder="1" applyAlignment="1">
      <alignment horizontal="justify" vertical="center" wrapText="1"/>
    </xf>
    <xf numFmtId="0" fontId="25" fillId="20" borderId="1" xfId="0" applyFont="1" applyFill="1" applyBorder="1" applyAlignment="1">
      <alignment horizontal="justify" vertical="center" wrapText="1"/>
    </xf>
    <xf numFmtId="0" fontId="0" fillId="2" borderId="0" xfId="0" applyFill="1" applyAlignment="1">
      <alignment horizontal="center" vertical="center"/>
    </xf>
    <xf numFmtId="0" fontId="10" fillId="19" borderId="1" xfId="0" applyFont="1" applyFill="1" applyBorder="1" applyAlignment="1">
      <alignment horizontal="left" vertical="center" wrapText="1"/>
    </xf>
    <xf numFmtId="0" fontId="12" fillId="19" borderId="1" xfId="0" applyFont="1" applyFill="1" applyBorder="1" applyAlignment="1">
      <alignment horizontal="left" vertical="center" wrapText="1"/>
    </xf>
    <xf numFmtId="0" fontId="10" fillId="19" borderId="1" xfId="0" applyFont="1" applyFill="1" applyBorder="1" applyAlignment="1">
      <alignment horizontal="center" vertical="center" wrapText="1"/>
    </xf>
    <xf numFmtId="0" fontId="0" fillId="0" borderId="9" xfId="0" applyBorder="1" applyAlignment="1">
      <alignment vertical="center" wrapText="1"/>
    </xf>
    <xf numFmtId="0" fontId="17" fillId="2" borderId="1" xfId="0" applyFont="1" applyFill="1" applyBorder="1" applyAlignment="1">
      <alignment vertical="center" wrapText="1"/>
    </xf>
    <xf numFmtId="0" fontId="10" fillId="2" borderId="1" xfId="0" applyFont="1" applyFill="1" applyBorder="1" applyAlignment="1">
      <alignment vertical="center" wrapText="1"/>
    </xf>
    <xf numFmtId="0" fontId="0" fillId="2" borderId="0" xfId="0" applyFill="1" applyAlignment="1">
      <alignment wrapText="1"/>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 xfId="3" applyFont="1" applyFill="1" applyBorder="1" applyAlignment="1">
      <alignment horizontal="left" vertical="center" wrapText="1"/>
    </xf>
    <xf numFmtId="0" fontId="10" fillId="2" borderId="13" xfId="3" applyFont="1" applyFill="1" applyBorder="1" applyAlignment="1">
      <alignment horizontal="left" vertical="center" wrapText="1"/>
    </xf>
    <xf numFmtId="0" fontId="10" fillId="2" borderId="9" xfId="3" applyFont="1" applyFill="1" applyBorder="1" applyAlignment="1">
      <alignment horizontal="center" vertical="center" wrapText="1"/>
    </xf>
    <xf numFmtId="0" fontId="10" fillId="2" borderId="9" xfId="0" applyFont="1" applyFill="1" applyBorder="1" applyAlignment="1">
      <alignment vertical="center" wrapText="1"/>
    </xf>
    <xf numFmtId="0" fontId="0" fillId="2" borderId="9" xfId="0" applyFill="1" applyBorder="1" applyAlignment="1">
      <alignment vertical="center" wrapText="1"/>
    </xf>
    <xf numFmtId="0" fontId="6" fillId="2" borderId="0" xfId="0" applyFont="1" applyFill="1" applyAlignment="1">
      <alignment horizontal="left" vertical="center" wrapText="1"/>
    </xf>
    <xf numFmtId="0" fontId="10" fillId="2" borderId="9" xfId="0" applyFont="1" applyFill="1" applyBorder="1" applyAlignment="1">
      <alignment horizontal="left" vertical="center" wrapText="1"/>
    </xf>
    <xf numFmtId="0" fontId="10" fillId="2" borderId="9" xfId="0" applyFont="1" applyFill="1" applyBorder="1" applyAlignment="1">
      <alignment horizontal="left" vertical="top"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0" fillId="2" borderId="9" xfId="0" applyFont="1" applyFill="1" applyBorder="1" applyAlignment="1">
      <alignment vertical="center"/>
    </xf>
    <xf numFmtId="0" fontId="17" fillId="2" borderId="1" xfId="0" applyFont="1" applyFill="1" applyBorder="1" applyAlignment="1">
      <alignment horizontal="center" vertical="center" wrapText="1"/>
    </xf>
    <xf numFmtId="0" fontId="10" fillId="2" borderId="0" xfId="0" applyFont="1" applyFill="1" applyAlignment="1">
      <alignment horizontal="left" vertical="center" wrapText="1"/>
    </xf>
    <xf numFmtId="0" fontId="7" fillId="0" borderId="1" xfId="0" applyFont="1" applyBorder="1" applyAlignment="1">
      <alignment vertical="center" wrapText="1"/>
    </xf>
    <xf numFmtId="0" fontId="7" fillId="2" borderId="1" xfId="0" applyFont="1" applyFill="1" applyBorder="1" applyAlignment="1">
      <alignment vertical="center" wrapText="1"/>
    </xf>
    <xf numFmtId="0" fontId="30"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6" fillId="2" borderId="1" xfId="0" applyFont="1" applyFill="1" applyBorder="1" applyAlignment="1">
      <alignment vertical="center" wrapText="1"/>
    </xf>
    <xf numFmtId="0" fontId="31"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1" xfId="3" applyFont="1" applyFill="1" applyBorder="1" applyAlignment="1">
      <alignment horizontal="left" vertical="center" wrapText="1"/>
    </xf>
    <xf numFmtId="0" fontId="6" fillId="2" borderId="9" xfId="0" applyFont="1" applyFill="1" applyBorder="1" applyAlignment="1">
      <alignment vertical="center" wrapText="1"/>
    </xf>
    <xf numFmtId="0" fontId="6" fillId="2" borderId="9" xfId="0" applyFont="1" applyFill="1" applyBorder="1" applyAlignment="1">
      <alignment horizontal="left" vertical="center" wrapText="1"/>
    </xf>
    <xf numFmtId="0" fontId="6" fillId="2" borderId="9" xfId="0" applyFont="1" applyFill="1" applyBorder="1" applyAlignment="1">
      <alignment horizontal="left" vertical="top" wrapText="1"/>
    </xf>
    <xf numFmtId="0" fontId="6" fillId="2" borderId="9" xfId="0" applyFont="1" applyFill="1" applyBorder="1" applyAlignment="1">
      <alignment horizontal="center" vertical="center" wrapText="1"/>
    </xf>
    <xf numFmtId="0" fontId="7"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5" fillId="2" borderId="1" xfId="0" applyFont="1" applyFill="1" applyBorder="1" applyAlignment="1">
      <alignment vertical="center" wrapText="1"/>
    </xf>
    <xf numFmtId="165" fontId="7" fillId="0" borderId="1" xfId="0" applyNumberFormat="1" applyFont="1" applyBorder="1" applyAlignment="1">
      <alignment vertical="center" wrapText="1"/>
    </xf>
    <xf numFmtId="44" fontId="5" fillId="2" borderId="1" xfId="4" applyFont="1" applyFill="1" applyBorder="1" applyAlignment="1">
      <alignment vertical="center" wrapText="1"/>
    </xf>
    <xf numFmtId="165" fontId="7" fillId="2" borderId="1" xfId="0" applyNumberFormat="1" applyFont="1" applyFill="1" applyBorder="1" applyAlignment="1">
      <alignment vertical="center" wrapText="1"/>
    </xf>
    <xf numFmtId="165" fontId="7" fillId="0" borderId="0" xfId="0" applyNumberFormat="1" applyFont="1" applyAlignment="1">
      <alignment vertical="center" wrapText="1"/>
    </xf>
    <xf numFmtId="0" fontId="25" fillId="2" borderId="1" xfId="0" applyFont="1" applyFill="1" applyBorder="1" applyAlignment="1">
      <alignment vertical="center"/>
    </xf>
    <xf numFmtId="0" fontId="0" fillId="2" borderId="9" xfId="0" applyFill="1" applyBorder="1" applyAlignment="1">
      <alignment horizontal="left" vertical="center" wrapText="1"/>
    </xf>
    <xf numFmtId="0" fontId="10" fillId="2" borderId="10" xfId="0" applyFont="1" applyFill="1" applyBorder="1" applyAlignment="1">
      <alignment horizontal="center" vertical="center" wrapText="1"/>
    </xf>
    <xf numFmtId="0" fontId="1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20" fillId="2" borderId="1" xfId="0" applyFont="1" applyFill="1" applyBorder="1" applyAlignment="1">
      <alignment vertical="center" wrapText="1"/>
    </xf>
    <xf numFmtId="0" fontId="25" fillId="2" borderId="1" xfId="0" applyFont="1" applyFill="1" applyBorder="1" applyAlignment="1">
      <alignment vertical="center" wrapText="1"/>
    </xf>
    <xf numFmtId="0" fontId="6" fillId="2" borderId="0" xfId="0" applyFont="1" applyFill="1" applyAlignment="1">
      <alignment horizontal="center" vertical="center" wrapText="1"/>
    </xf>
    <xf numFmtId="165" fontId="9" fillId="2" borderId="0" xfId="0" applyNumberFormat="1" applyFont="1" applyFill="1" applyAlignment="1">
      <alignment vertical="center" wrapText="1"/>
    </xf>
    <xf numFmtId="14" fontId="10" fillId="2" borderId="1" xfId="0" applyNumberFormat="1" applyFont="1" applyFill="1" applyBorder="1" applyAlignment="1">
      <alignment horizontal="center" vertical="center" wrapText="1"/>
    </xf>
    <xf numFmtId="9" fontId="10" fillId="19"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0" fillId="2" borderId="1" xfId="0" applyFill="1" applyBorder="1" applyAlignment="1">
      <alignment horizontal="justify" wrapText="1"/>
    </xf>
    <xf numFmtId="0" fontId="10" fillId="2" borderId="1" xfId="0" applyFont="1" applyFill="1" applyBorder="1" applyAlignment="1">
      <alignment horizontal="justify" vertical="center" wrapText="1"/>
    </xf>
    <xf numFmtId="14" fontId="10" fillId="2" borderId="1" xfId="0" applyNumberFormat="1" applyFont="1" applyFill="1" applyBorder="1" applyAlignment="1">
      <alignment vertical="center" wrapText="1"/>
    </xf>
    <xf numFmtId="0" fontId="10" fillId="14" borderId="1" xfId="0" applyFont="1" applyFill="1" applyBorder="1" applyAlignment="1">
      <alignment vertical="center" wrapText="1"/>
    </xf>
    <xf numFmtId="0" fontId="10" fillId="14" borderId="1" xfId="0" applyFont="1" applyFill="1" applyBorder="1" applyAlignment="1">
      <alignment horizontal="center" vertical="center" wrapText="1"/>
    </xf>
    <xf numFmtId="0" fontId="33" fillId="0" borderId="1" xfId="0" applyFont="1" applyBorder="1" applyAlignment="1">
      <alignment wrapText="1"/>
    </xf>
    <xf numFmtId="0" fontId="35" fillId="0" borderId="0" xfId="0" applyFont="1" applyAlignment="1">
      <alignment horizontal="left" vertical="center" readingOrder="1"/>
    </xf>
    <xf numFmtId="0" fontId="0" fillId="0" borderId="0" xfId="0" applyAlignment="1">
      <alignment horizontal="center"/>
    </xf>
    <xf numFmtId="0" fontId="29" fillId="21" borderId="1" xfId="0" applyFont="1" applyFill="1" applyBorder="1" applyAlignment="1">
      <alignment wrapText="1"/>
    </xf>
    <xf numFmtId="0" fontId="10" fillId="2" borderId="2" xfId="0" applyFont="1" applyFill="1" applyBorder="1" applyAlignment="1">
      <alignment vertical="center" wrapText="1"/>
    </xf>
    <xf numFmtId="0" fontId="29" fillId="21" borderId="14" xfId="0" applyFont="1" applyFill="1" applyBorder="1" applyAlignment="1">
      <alignment wrapText="1"/>
    </xf>
    <xf numFmtId="0" fontId="7" fillId="22" borderId="1" xfId="0" applyFont="1" applyFill="1" applyBorder="1" applyAlignment="1">
      <alignment vertical="center" wrapText="1"/>
    </xf>
    <xf numFmtId="165" fontId="7" fillId="22" borderId="1" xfId="0" applyNumberFormat="1" applyFont="1" applyFill="1" applyBorder="1" applyAlignment="1">
      <alignment vertical="center" wrapText="1"/>
    </xf>
    <xf numFmtId="0" fontId="20" fillId="22" borderId="1" xfId="0" applyFont="1" applyFill="1" applyBorder="1" applyAlignment="1">
      <alignment vertical="center" wrapText="1"/>
    </xf>
    <xf numFmtId="0" fontId="10" fillId="22" borderId="1" xfId="0" applyFont="1" applyFill="1" applyBorder="1" applyAlignment="1">
      <alignment horizontal="center" vertical="center" wrapText="1"/>
    </xf>
    <xf numFmtId="0" fontId="10" fillId="22" borderId="1" xfId="0" applyFont="1" applyFill="1" applyBorder="1" applyAlignment="1">
      <alignment vertical="center" wrapText="1"/>
    </xf>
    <xf numFmtId="0" fontId="10" fillId="22" borderId="2" xfId="0" applyFont="1" applyFill="1" applyBorder="1" applyAlignment="1">
      <alignment vertical="center" wrapText="1"/>
    </xf>
    <xf numFmtId="0" fontId="17" fillId="22" borderId="2" xfId="0" applyFont="1" applyFill="1" applyBorder="1" applyAlignment="1">
      <alignment vertical="center" wrapText="1"/>
    </xf>
    <xf numFmtId="0" fontId="7" fillId="22" borderId="2" xfId="0" applyFont="1" applyFill="1" applyBorder="1" applyAlignment="1">
      <alignment horizontal="left" vertical="center" wrapText="1"/>
    </xf>
    <xf numFmtId="0" fontId="6" fillId="22" borderId="1" xfId="0" applyFont="1" applyFill="1" applyBorder="1" applyAlignment="1">
      <alignment vertical="center" wrapText="1"/>
    </xf>
    <xf numFmtId="0" fontId="10" fillId="22" borderId="11" xfId="3" applyFont="1" applyFill="1" applyBorder="1" applyAlignment="1">
      <alignment horizontal="left" vertical="center" wrapText="1"/>
    </xf>
    <xf numFmtId="0" fontId="10" fillId="22" borderId="13" xfId="3" applyFont="1" applyFill="1" applyBorder="1" applyAlignment="1">
      <alignment horizontal="left" vertical="center" wrapText="1"/>
    </xf>
    <xf numFmtId="0" fontId="10" fillId="22" borderId="9" xfId="3" applyFont="1" applyFill="1" applyBorder="1" applyAlignment="1">
      <alignment horizontal="center" vertical="center" wrapText="1"/>
    </xf>
    <xf numFmtId="0" fontId="10" fillId="22" borderId="9" xfId="0" applyFont="1" applyFill="1" applyBorder="1" applyAlignment="1">
      <alignment horizontal="center" vertical="center" wrapText="1"/>
    </xf>
    <xf numFmtId="0" fontId="0" fillId="22" borderId="0" xfId="0" applyFill="1" applyAlignment="1">
      <alignment wrapText="1"/>
    </xf>
    <xf numFmtId="0" fontId="6" fillId="22" borderId="0" xfId="0" applyFont="1" applyFill="1" applyAlignment="1">
      <alignment horizontal="left" vertical="center" wrapText="1"/>
    </xf>
    <xf numFmtId="0" fontId="10" fillId="22" borderId="9" xfId="0" applyFont="1" applyFill="1" applyBorder="1" applyAlignment="1">
      <alignment horizontal="left" vertical="center" wrapText="1"/>
    </xf>
    <xf numFmtId="0" fontId="10" fillId="22" borderId="9" xfId="0" applyFont="1" applyFill="1" applyBorder="1" applyAlignment="1">
      <alignment horizontal="left" vertical="top" wrapText="1"/>
    </xf>
    <xf numFmtId="0" fontId="10" fillId="22" borderId="10" xfId="0" applyFont="1" applyFill="1" applyBorder="1" applyAlignment="1">
      <alignment horizontal="center" vertical="center" wrapText="1"/>
    </xf>
    <xf numFmtId="0" fontId="7" fillId="23" borderId="1" xfId="0" applyFont="1" applyFill="1" applyBorder="1" applyAlignment="1">
      <alignment vertical="center" wrapText="1"/>
    </xf>
    <xf numFmtId="165" fontId="7" fillId="23" borderId="1" xfId="0" applyNumberFormat="1" applyFont="1" applyFill="1" applyBorder="1" applyAlignment="1">
      <alignment vertical="center" wrapText="1"/>
    </xf>
    <xf numFmtId="0" fontId="25" fillId="23" borderId="1" xfId="0" applyFont="1" applyFill="1" applyBorder="1" applyAlignment="1">
      <alignment vertical="center" wrapText="1"/>
    </xf>
    <xf numFmtId="0" fontId="20" fillId="23" borderId="1" xfId="0" applyFont="1" applyFill="1" applyBorder="1" applyAlignment="1">
      <alignment vertical="center" wrapText="1"/>
    </xf>
    <xf numFmtId="0" fontId="10" fillId="23" borderId="1" xfId="0" applyFont="1" applyFill="1" applyBorder="1" applyAlignment="1">
      <alignment horizontal="center" vertical="center" wrapText="1"/>
    </xf>
    <xf numFmtId="0" fontId="10" fillId="23" borderId="1" xfId="0" applyFont="1" applyFill="1" applyBorder="1" applyAlignment="1">
      <alignment vertical="center" wrapText="1"/>
    </xf>
    <xf numFmtId="0" fontId="10" fillId="23" borderId="2" xfId="0" applyFont="1" applyFill="1" applyBorder="1" applyAlignment="1">
      <alignment vertical="center" wrapText="1"/>
    </xf>
    <xf numFmtId="0" fontId="17" fillId="23" borderId="2" xfId="0" applyFont="1" applyFill="1" applyBorder="1" applyAlignment="1">
      <alignment vertical="center" wrapText="1"/>
    </xf>
    <xf numFmtId="0" fontId="7" fillId="23" borderId="2" xfId="0" applyFont="1" applyFill="1" applyBorder="1" applyAlignment="1">
      <alignment horizontal="left" vertical="center" wrapText="1"/>
    </xf>
    <xf numFmtId="0" fontId="6" fillId="23" borderId="1" xfId="0" applyFont="1" applyFill="1" applyBorder="1" applyAlignment="1">
      <alignment vertical="center" wrapText="1"/>
    </xf>
    <xf numFmtId="0" fontId="10" fillId="23" borderId="11" xfId="3" applyFont="1" applyFill="1" applyBorder="1" applyAlignment="1">
      <alignment horizontal="left" vertical="center" wrapText="1"/>
    </xf>
    <xf numFmtId="0" fontId="10" fillId="23" borderId="13" xfId="3" applyFont="1" applyFill="1" applyBorder="1" applyAlignment="1">
      <alignment horizontal="left" vertical="center" wrapText="1"/>
    </xf>
    <xf numFmtId="0" fontId="10" fillId="23" borderId="9" xfId="3" applyFont="1" applyFill="1" applyBorder="1" applyAlignment="1">
      <alignment horizontal="center" vertical="center" wrapText="1"/>
    </xf>
    <xf numFmtId="0" fontId="10" fillId="23" borderId="9" xfId="0" applyFont="1" applyFill="1" applyBorder="1" applyAlignment="1">
      <alignment horizontal="center" vertical="center" wrapText="1"/>
    </xf>
    <xf numFmtId="0" fontId="0" fillId="23" borderId="0" xfId="0" applyFill="1" applyAlignment="1">
      <alignment wrapText="1"/>
    </xf>
    <xf numFmtId="0" fontId="6" fillId="23" borderId="0" xfId="0" applyFont="1" applyFill="1" applyAlignment="1">
      <alignment horizontal="left" vertical="center" wrapText="1"/>
    </xf>
    <xf numFmtId="0" fontId="10" fillId="23" borderId="9" xfId="0" applyFont="1" applyFill="1" applyBorder="1" applyAlignment="1">
      <alignment horizontal="left" vertical="center" wrapText="1"/>
    </xf>
    <xf numFmtId="0" fontId="10" fillId="23" borderId="9" xfId="0" applyFont="1" applyFill="1" applyBorder="1" applyAlignment="1">
      <alignment horizontal="left" vertical="top" wrapText="1"/>
    </xf>
    <xf numFmtId="0" fontId="10" fillId="23" borderId="10" xfId="0" applyFont="1" applyFill="1" applyBorder="1" applyAlignment="1">
      <alignment horizontal="center" vertical="center" wrapText="1"/>
    </xf>
    <xf numFmtId="0" fontId="31" fillId="2" borderId="2" xfId="0" applyFont="1" applyFill="1" applyBorder="1" applyAlignment="1">
      <alignment vertical="center" wrapText="1"/>
    </xf>
    <xf numFmtId="0" fontId="6" fillId="2" borderId="10" xfId="0" applyFont="1" applyFill="1" applyBorder="1" applyAlignment="1">
      <alignment horizontal="center" vertical="center" wrapText="1"/>
    </xf>
    <xf numFmtId="0" fontId="30" fillId="2" borderId="2" xfId="0" applyFont="1" applyFill="1" applyBorder="1" applyAlignment="1">
      <alignment horizontal="left" vertical="center" wrapText="1"/>
    </xf>
    <xf numFmtId="44" fontId="5" fillId="2" borderId="9" xfId="4" applyFont="1" applyFill="1" applyBorder="1" applyAlignment="1">
      <alignment vertical="center" wrapText="1"/>
    </xf>
    <xf numFmtId="44" fontId="5" fillId="2" borderId="2" xfId="4" applyFont="1" applyFill="1" applyBorder="1" applyAlignment="1">
      <alignment vertical="center" wrapText="1"/>
    </xf>
    <xf numFmtId="0" fontId="33" fillId="22" borderId="1" xfId="0" applyFont="1" applyFill="1" applyBorder="1" applyAlignment="1">
      <alignment wrapText="1"/>
    </xf>
    <xf numFmtId="0" fontId="25" fillId="2" borderId="0" xfId="0" applyFont="1" applyFill="1" applyAlignment="1">
      <alignment vertical="center"/>
    </xf>
    <xf numFmtId="0" fontId="0" fillId="0" borderId="1" xfId="0" applyBorder="1" applyAlignment="1">
      <alignment horizontal="justify" vertical="center" wrapText="1"/>
    </xf>
    <xf numFmtId="0" fontId="10" fillId="2" borderId="16" xfId="0" applyFont="1" applyFill="1" applyBorder="1" applyAlignment="1">
      <alignment horizontal="center" vertical="center" wrapText="1"/>
    </xf>
    <xf numFmtId="0" fontId="17" fillId="0" borderId="2" xfId="0" applyFont="1" applyBorder="1" applyAlignment="1">
      <alignment vertical="center" wrapText="1"/>
    </xf>
    <xf numFmtId="0" fontId="5" fillId="2" borderId="2" xfId="0" applyFont="1" applyFill="1" applyBorder="1" applyAlignment="1">
      <alignment horizontal="left" vertical="center" wrapText="1"/>
    </xf>
    <xf numFmtId="0" fontId="7" fillId="0" borderId="2" xfId="0" applyFont="1" applyBorder="1" applyAlignment="1">
      <alignment horizontal="left" vertical="center" wrapText="1"/>
    </xf>
    <xf numFmtId="0" fontId="0" fillId="2" borderId="9" xfId="0" applyFill="1" applyBorder="1" applyAlignment="1">
      <alignment wrapText="1"/>
    </xf>
    <xf numFmtId="0" fontId="10" fillId="2" borderId="7" xfId="0" applyFont="1" applyFill="1" applyBorder="1" applyAlignment="1">
      <alignment horizontal="left" vertical="center" wrapText="1"/>
    </xf>
    <xf numFmtId="0" fontId="10" fillId="0" borderId="10" xfId="0" applyFont="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14" borderId="2" xfId="0" applyFont="1" applyFill="1" applyBorder="1" applyAlignment="1">
      <alignment vertical="center" wrapText="1"/>
    </xf>
    <xf numFmtId="0" fontId="34" fillId="15" borderId="2" xfId="0" applyFont="1" applyFill="1" applyBorder="1" applyAlignment="1">
      <alignment horizontal="center" vertical="center" wrapText="1"/>
    </xf>
    <xf numFmtId="0" fontId="10" fillId="19" borderId="2" xfId="0" applyFont="1" applyFill="1" applyBorder="1" applyAlignment="1">
      <alignment horizontal="center" vertical="center" wrapText="1"/>
    </xf>
    <xf numFmtId="0" fontId="10" fillId="14" borderId="2" xfId="0" applyFont="1" applyFill="1" applyBorder="1" applyAlignment="1">
      <alignment horizontal="center" vertical="center" wrapText="1"/>
    </xf>
    <xf numFmtId="9" fontId="10" fillId="19"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2" borderId="1" xfId="0" applyFont="1" applyFill="1" applyBorder="1" applyAlignment="1">
      <alignment horizontal="left" vertical="center" wrapText="1"/>
    </xf>
    <xf numFmtId="0" fontId="10" fillId="23" borderId="1" xfId="0" applyFont="1" applyFill="1" applyBorder="1" applyAlignment="1">
      <alignment horizontal="left" vertical="center" wrapText="1"/>
    </xf>
    <xf numFmtId="0" fontId="10" fillId="23" borderId="2" xfId="0" applyFont="1" applyFill="1" applyBorder="1" applyAlignment="1">
      <alignment horizontal="center" vertical="center" wrapText="1"/>
    </xf>
    <xf numFmtId="0" fontId="7" fillId="3" borderId="1" xfId="0" applyFont="1" applyFill="1" applyBorder="1" applyAlignment="1">
      <alignment vertical="center" wrapText="1"/>
    </xf>
    <xf numFmtId="165" fontId="7" fillId="3" borderId="1" xfId="0" applyNumberFormat="1" applyFont="1" applyFill="1" applyBorder="1" applyAlignment="1">
      <alignment vertical="center" wrapText="1"/>
    </xf>
    <xf numFmtId="0" fontId="25" fillId="3" borderId="1" xfId="0" applyFont="1" applyFill="1" applyBorder="1" applyAlignment="1">
      <alignment vertical="center" wrapText="1"/>
    </xf>
    <xf numFmtId="0" fontId="10" fillId="3" borderId="1" xfId="0" applyFont="1" applyFill="1" applyBorder="1" applyAlignment="1">
      <alignment vertical="center" wrapText="1"/>
    </xf>
    <xf numFmtId="0" fontId="2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vertical="center" wrapText="1"/>
    </xf>
    <xf numFmtId="0" fontId="17" fillId="3" borderId="2" xfId="0" applyFont="1" applyFill="1" applyBorder="1" applyAlignment="1">
      <alignment vertical="center" wrapText="1"/>
    </xf>
    <xf numFmtId="0" fontId="7" fillId="3" borderId="2" xfId="0" applyFont="1" applyFill="1" applyBorder="1" applyAlignment="1">
      <alignment horizontal="left" vertical="center" wrapText="1"/>
    </xf>
    <xf numFmtId="0" fontId="6" fillId="3" borderId="1" xfId="0" applyFont="1" applyFill="1" applyBorder="1" applyAlignment="1">
      <alignment vertical="center" wrapText="1"/>
    </xf>
    <xf numFmtId="0" fontId="10" fillId="3" borderId="11" xfId="3" applyFont="1" applyFill="1" applyBorder="1" applyAlignment="1">
      <alignment horizontal="left" vertical="center" wrapText="1"/>
    </xf>
    <xf numFmtId="0" fontId="10" fillId="3" borderId="13" xfId="3" applyFont="1" applyFill="1" applyBorder="1" applyAlignment="1">
      <alignment horizontal="left" vertical="center" wrapText="1"/>
    </xf>
    <xf numFmtId="0" fontId="10" fillId="3" borderId="9" xfId="3"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0" xfId="0" applyFill="1" applyAlignment="1">
      <alignment wrapText="1"/>
    </xf>
    <xf numFmtId="0" fontId="6" fillId="3" borderId="0" xfId="0" applyFont="1" applyFill="1" applyAlignment="1">
      <alignment horizontal="left" vertical="center" wrapText="1"/>
    </xf>
    <xf numFmtId="0" fontId="10" fillId="3" borderId="9" xfId="0" applyFont="1" applyFill="1" applyBorder="1" applyAlignment="1">
      <alignment horizontal="left" vertical="center" wrapText="1"/>
    </xf>
    <xf numFmtId="0" fontId="10" fillId="3" borderId="9" xfId="0" applyFont="1" applyFill="1" applyBorder="1" applyAlignment="1">
      <alignment horizontal="left" vertical="top" wrapText="1"/>
    </xf>
    <xf numFmtId="0" fontId="10" fillId="3" borderId="10" xfId="0" applyFont="1" applyFill="1" applyBorder="1" applyAlignment="1">
      <alignment horizontal="center" vertical="center" wrapText="1"/>
    </xf>
    <xf numFmtId="0" fontId="13" fillId="13" borderId="1" xfId="0" applyFont="1" applyFill="1" applyBorder="1" applyAlignment="1">
      <alignment horizontal="center" vertical="center"/>
    </xf>
    <xf numFmtId="0" fontId="21" fillId="13" borderId="1" xfId="0" applyFont="1" applyFill="1" applyBorder="1" applyAlignment="1">
      <alignment horizontal="center" vertical="center"/>
    </xf>
    <xf numFmtId="0" fontId="10" fillId="0" borderId="9" xfId="3" applyFont="1" applyBorder="1" applyAlignment="1">
      <alignment horizontal="left" vertical="center" wrapText="1"/>
    </xf>
    <xf numFmtId="0" fontId="10" fillId="0" borderId="17" xfId="0" applyFont="1" applyBorder="1" applyAlignment="1">
      <alignment horizontal="center" vertical="center" wrapText="1"/>
    </xf>
    <xf numFmtId="0" fontId="10" fillId="0" borderId="1" xfId="3"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3" applyFont="1" applyBorder="1" applyAlignment="1">
      <alignment horizontal="left" vertical="center" wrapText="1"/>
    </xf>
    <xf numFmtId="0" fontId="10" fillId="0" borderId="20" xfId="0" applyFont="1" applyBorder="1" applyAlignment="1">
      <alignment horizontal="center" vertical="center" wrapText="1"/>
    </xf>
    <xf numFmtId="0" fontId="11" fillId="10" borderId="5" xfId="0" applyFont="1" applyFill="1" applyBorder="1" applyAlignment="1">
      <alignment horizontal="center" vertical="center" wrapText="1"/>
    </xf>
    <xf numFmtId="0" fontId="35" fillId="0" borderId="0" xfId="0" applyFont="1" applyAlignment="1">
      <alignment horizontal="left" vertical="center" wrapText="1" readingOrder="1"/>
    </xf>
    <xf numFmtId="165" fontId="7" fillId="24" borderId="1" xfId="0" applyNumberFormat="1" applyFont="1" applyFill="1" applyBorder="1" applyAlignment="1">
      <alignment vertical="center" wrapText="1"/>
    </xf>
    <xf numFmtId="0" fontId="29" fillId="24" borderId="0" xfId="0" applyFont="1" applyFill="1" applyAlignment="1">
      <alignment vertical="center"/>
    </xf>
    <xf numFmtId="0" fontId="0" fillId="26" borderId="0" xfId="0" applyFill="1" applyAlignment="1">
      <alignment horizontal="center"/>
    </xf>
    <xf numFmtId="0" fontId="0" fillId="7" borderId="0" xfId="0" applyFill="1"/>
    <xf numFmtId="0" fontId="25" fillId="27" borderId="0" xfId="0" applyFont="1" applyFill="1" applyAlignment="1">
      <alignment horizontal="center" vertical="center"/>
    </xf>
    <xf numFmtId="0" fontId="0" fillId="2" borderId="1" xfId="0" applyFill="1" applyBorder="1" applyAlignment="1">
      <alignment horizontal="center"/>
    </xf>
    <xf numFmtId="0" fontId="14" fillId="2" borderId="0" xfId="0" applyFont="1" applyFill="1" applyAlignment="1">
      <alignment vertical="center" wrapText="1"/>
    </xf>
    <xf numFmtId="0" fontId="14" fillId="2" borderId="0" xfId="0" applyFont="1" applyFill="1" applyAlignment="1">
      <alignment vertical="center"/>
    </xf>
    <xf numFmtId="0" fontId="11" fillId="6" borderId="1" xfId="0" applyFont="1" applyFill="1" applyBorder="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165" fontId="7" fillId="0" borderId="0" xfId="0" applyNumberFormat="1" applyFont="1" applyAlignment="1">
      <alignment vertical="center"/>
    </xf>
    <xf numFmtId="0" fontId="7" fillId="0" borderId="0" xfId="0" applyFont="1" applyAlignment="1">
      <alignment horizontal="left" vertical="center"/>
    </xf>
    <xf numFmtId="0" fontId="6" fillId="2" borderId="0" xfId="0" applyFont="1" applyFill="1" applyAlignment="1">
      <alignment horizontal="center" vertical="center"/>
    </xf>
    <xf numFmtId="165" fontId="9" fillId="2" borderId="0" xfId="0" applyNumberFormat="1" applyFont="1" applyFill="1" applyAlignment="1">
      <alignment vertical="center"/>
    </xf>
    <xf numFmtId="0" fontId="8" fillId="6" borderId="1" xfId="0" applyFont="1" applyFill="1" applyBorder="1" applyAlignment="1">
      <alignment horizontal="center" vertical="center"/>
    </xf>
    <xf numFmtId="0" fontId="13" fillId="2" borderId="0" xfId="0" applyFont="1" applyFill="1" applyAlignment="1">
      <alignment vertical="top" wrapText="1"/>
    </xf>
    <xf numFmtId="0" fontId="6" fillId="0" borderId="0" xfId="0" applyFont="1" applyAlignment="1">
      <alignment vertical="top" wrapText="1"/>
    </xf>
    <xf numFmtId="0" fontId="10" fillId="32" borderId="1" xfId="0" applyFont="1" applyFill="1" applyBorder="1" applyAlignment="1">
      <alignment horizontal="center" vertical="center" wrapText="1"/>
    </xf>
    <xf numFmtId="0" fontId="6" fillId="32" borderId="1" xfId="0" applyFont="1" applyFill="1" applyBorder="1" applyAlignment="1">
      <alignment vertical="center" wrapText="1"/>
    </xf>
    <xf numFmtId="0" fontId="10" fillId="32" borderId="1" xfId="0" applyFont="1" applyFill="1" applyBorder="1" applyAlignment="1">
      <alignment vertical="center" wrapText="1"/>
    </xf>
    <xf numFmtId="0" fontId="6" fillId="32" borderId="1" xfId="0" applyFont="1" applyFill="1" applyBorder="1" applyAlignment="1">
      <alignment horizontal="center" vertical="center" wrapText="1"/>
    </xf>
    <xf numFmtId="0" fontId="17" fillId="32" borderId="1" xfId="0" applyFont="1" applyFill="1" applyBorder="1" applyAlignment="1">
      <alignment vertical="center" wrapText="1"/>
    </xf>
    <xf numFmtId="0" fontId="31" fillId="32" borderId="1" xfId="0" applyFont="1" applyFill="1" applyBorder="1" applyAlignment="1">
      <alignment vertical="center" wrapText="1"/>
    </xf>
    <xf numFmtId="0" fontId="7" fillId="32" borderId="1" xfId="0" applyFont="1" applyFill="1" applyBorder="1" applyAlignment="1">
      <alignment horizontal="left" vertical="center" wrapText="1"/>
    </xf>
    <xf numFmtId="9" fontId="10" fillId="32" borderId="1" xfId="0" applyNumberFormat="1" applyFont="1" applyFill="1" applyBorder="1" applyAlignment="1">
      <alignment horizontal="center" vertical="center" wrapText="1"/>
    </xf>
    <xf numFmtId="0" fontId="16" fillId="32" borderId="1" xfId="0" applyFont="1" applyFill="1" applyBorder="1" applyAlignment="1">
      <alignment horizontal="center" vertical="center" wrapText="1"/>
    </xf>
    <xf numFmtId="0" fontId="6" fillId="32" borderId="1" xfId="0" applyFont="1" applyFill="1" applyBorder="1" applyAlignment="1">
      <alignment horizontal="left" vertical="center" wrapText="1"/>
    </xf>
    <xf numFmtId="0" fontId="7" fillId="32" borderId="1" xfId="0" applyFont="1" applyFill="1" applyBorder="1" applyAlignment="1">
      <alignment horizontal="center" vertical="center" wrapText="1"/>
    </xf>
    <xf numFmtId="0" fontId="9" fillId="32" borderId="1" xfId="0" applyFont="1" applyFill="1" applyBorder="1" applyAlignment="1">
      <alignment horizontal="center" vertical="center" wrapText="1"/>
    </xf>
    <xf numFmtId="0" fontId="0" fillId="32" borderId="1" xfId="0" applyFill="1" applyBorder="1" applyAlignment="1">
      <alignment horizontal="justify" wrapText="1"/>
    </xf>
    <xf numFmtId="0" fontId="10" fillId="32" borderId="1" xfId="0" applyFont="1" applyFill="1" applyBorder="1" applyAlignment="1">
      <alignment horizontal="left" vertical="center" wrapText="1"/>
    </xf>
    <xf numFmtId="14" fontId="10" fillId="32" borderId="1" xfId="0" applyNumberFormat="1" applyFont="1" applyFill="1" applyBorder="1" applyAlignment="1">
      <alignment horizontal="center" vertical="center" wrapText="1"/>
    </xf>
    <xf numFmtId="0" fontId="5" fillId="32" borderId="1" xfId="0" applyFont="1" applyFill="1" applyBorder="1" applyAlignment="1">
      <alignment horizontal="left" vertical="center" wrapText="1"/>
    </xf>
    <xf numFmtId="0" fontId="30" fillId="32" borderId="1" xfId="0" applyFont="1" applyFill="1" applyBorder="1" applyAlignment="1">
      <alignment horizontal="left" vertical="center" wrapText="1"/>
    </xf>
    <xf numFmtId="165" fontId="9" fillId="32" borderId="1" xfId="0" applyNumberFormat="1" applyFont="1" applyFill="1" applyBorder="1" applyAlignment="1">
      <alignment vertical="center" wrapText="1"/>
    </xf>
    <xf numFmtId="0" fontId="20" fillId="32" borderId="1" xfId="0" applyFont="1" applyFill="1" applyBorder="1" applyAlignment="1">
      <alignment vertical="center" wrapText="1"/>
    </xf>
    <xf numFmtId="0" fontId="0" fillId="32" borderId="1" xfId="0" applyFill="1" applyBorder="1" applyAlignment="1">
      <alignment wrapText="1"/>
    </xf>
    <xf numFmtId="0" fontId="17" fillId="32" borderId="1" xfId="0" applyFont="1" applyFill="1" applyBorder="1" applyAlignment="1">
      <alignment horizontal="center" vertical="center" wrapText="1"/>
    </xf>
    <xf numFmtId="0" fontId="0" fillId="32" borderId="1" xfId="0" applyFill="1" applyBorder="1" applyAlignment="1">
      <alignment horizontal="justify" vertical="center" wrapText="1"/>
    </xf>
    <xf numFmtId="0" fontId="34" fillId="32" borderId="1" xfId="0" applyFont="1" applyFill="1" applyBorder="1" applyAlignment="1">
      <alignment horizontal="center" vertical="center" wrapText="1"/>
    </xf>
    <xf numFmtId="0" fontId="12" fillId="32" borderId="1" xfId="0" applyFont="1" applyFill="1" applyBorder="1" applyAlignment="1">
      <alignment horizontal="left" vertical="center" wrapText="1"/>
    </xf>
    <xf numFmtId="0" fontId="11" fillId="6" borderId="5" xfId="0" applyFont="1" applyFill="1" applyBorder="1" applyAlignment="1">
      <alignment horizontal="center" vertical="top"/>
    </xf>
    <xf numFmtId="0" fontId="11" fillId="26" borderId="1" xfId="0" applyFont="1" applyFill="1" applyBorder="1" applyAlignment="1">
      <alignment horizontal="center" vertical="center"/>
    </xf>
    <xf numFmtId="0" fontId="5" fillId="23" borderId="1" xfId="0" applyFont="1" applyFill="1" applyBorder="1" applyAlignment="1">
      <alignment horizontal="left" vertical="center" wrapText="1"/>
    </xf>
    <xf numFmtId="0" fontId="5" fillId="23" borderId="1" xfId="0" applyFont="1" applyFill="1" applyBorder="1" applyAlignment="1">
      <alignment horizontal="center" vertical="center"/>
    </xf>
    <xf numFmtId="165" fontId="7" fillId="23" borderId="1" xfId="0" applyNumberFormat="1" applyFont="1" applyFill="1" applyBorder="1" applyAlignment="1">
      <alignment horizontal="left" vertical="center" wrapText="1"/>
    </xf>
    <xf numFmtId="9" fontId="7" fillId="23" borderId="1" xfId="8" applyFont="1" applyFill="1" applyBorder="1" applyAlignment="1">
      <alignment vertical="center" wrapText="1"/>
    </xf>
    <xf numFmtId="0" fontId="11" fillId="20" borderId="1" xfId="0" applyFont="1" applyFill="1" applyBorder="1" applyAlignment="1">
      <alignment vertical="center"/>
    </xf>
    <xf numFmtId="0" fontId="13" fillId="20" borderId="1" xfId="0" applyFont="1" applyFill="1" applyBorder="1" applyAlignment="1">
      <alignment horizontal="center" vertical="center"/>
    </xf>
    <xf numFmtId="0" fontId="21" fillId="20" borderId="1" xfId="0" applyFont="1" applyFill="1" applyBorder="1" applyAlignment="1">
      <alignment horizontal="center" vertical="center"/>
    </xf>
    <xf numFmtId="0" fontId="11" fillId="20" borderId="1" xfId="0" applyFont="1" applyFill="1" applyBorder="1" applyAlignment="1">
      <alignment horizontal="center" vertical="center"/>
    </xf>
    <xf numFmtId="0" fontId="11" fillId="6" borderId="21" xfId="0" applyFont="1" applyFill="1" applyBorder="1" applyAlignment="1">
      <alignment horizontal="center" vertical="center"/>
    </xf>
    <xf numFmtId="165" fontId="7" fillId="23" borderId="21" xfId="0" applyNumberFormat="1" applyFont="1" applyFill="1" applyBorder="1" applyAlignment="1">
      <alignment vertical="center" wrapText="1"/>
    </xf>
    <xf numFmtId="0" fontId="11" fillId="6" borderId="29" xfId="0" applyFont="1" applyFill="1" applyBorder="1" applyAlignment="1">
      <alignment horizontal="center" vertical="center"/>
    </xf>
    <xf numFmtId="0" fontId="11" fillId="6" borderId="7" xfId="0" applyFont="1" applyFill="1" applyBorder="1" applyAlignment="1">
      <alignment horizontal="center" vertical="center"/>
    </xf>
    <xf numFmtId="0" fontId="10" fillId="32" borderId="29" xfId="0" applyFont="1" applyFill="1" applyBorder="1" applyAlignment="1">
      <alignment horizontal="left" vertical="center" wrapText="1"/>
    </xf>
    <xf numFmtId="0" fontId="10" fillId="23"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32" borderId="29" xfId="0" applyFont="1" applyFill="1" applyBorder="1" applyAlignment="1">
      <alignment vertical="center" wrapText="1"/>
    </xf>
    <xf numFmtId="0" fontId="10" fillId="3" borderId="7" xfId="0" applyFont="1" applyFill="1" applyBorder="1" applyAlignment="1">
      <alignment horizontal="center" vertical="center" wrapText="1"/>
    </xf>
    <xf numFmtId="0" fontId="0" fillId="32" borderId="29" xfId="0" applyFill="1" applyBorder="1" applyAlignment="1">
      <alignment wrapText="1"/>
    </xf>
    <xf numFmtId="0" fontId="0" fillId="0" borderId="7" xfId="0" applyBorder="1"/>
    <xf numFmtId="165" fontId="7" fillId="32" borderId="29" xfId="0" applyNumberFormat="1" applyFont="1" applyFill="1" applyBorder="1" applyAlignment="1">
      <alignment vertical="center" wrapText="1"/>
    </xf>
    <xf numFmtId="0" fontId="10" fillId="22" borderId="7" xfId="0" applyFont="1" applyFill="1" applyBorder="1" applyAlignment="1">
      <alignment horizontal="center" vertical="center" wrapText="1"/>
    </xf>
    <xf numFmtId="0" fontId="0" fillId="32" borderId="29" xfId="0" applyFill="1" applyBorder="1" applyAlignment="1">
      <alignment horizontal="justify" vertical="center" wrapText="1"/>
    </xf>
    <xf numFmtId="0" fontId="7" fillId="32" borderId="29" xfId="0" applyFont="1" applyFill="1" applyBorder="1" applyAlignment="1">
      <alignment horizontal="left" vertical="center" wrapText="1"/>
    </xf>
    <xf numFmtId="0" fontId="32" fillId="32" borderId="29" xfId="0" applyFont="1" applyFill="1" applyBorder="1" applyAlignment="1">
      <alignment horizontal="left" vertical="center" wrapText="1"/>
    </xf>
    <xf numFmtId="0" fontId="7" fillId="32" borderId="29" xfId="0" applyFont="1" applyFill="1" applyBorder="1" applyAlignment="1">
      <alignment horizontal="center" vertical="center" wrapText="1"/>
    </xf>
    <xf numFmtId="0" fontId="10" fillId="2" borderId="7" xfId="0" applyFont="1" applyFill="1" applyBorder="1" applyAlignment="1">
      <alignment horizontal="center" vertical="center"/>
    </xf>
    <xf numFmtId="0" fontId="6" fillId="0" borderId="7" xfId="0" applyFont="1" applyBorder="1" applyAlignment="1">
      <alignment vertical="center" wrapText="1"/>
    </xf>
    <xf numFmtId="0" fontId="7" fillId="32" borderId="30" xfId="0" applyFont="1" applyFill="1" applyBorder="1" applyAlignment="1">
      <alignment horizontal="center" vertical="center" wrapText="1"/>
    </xf>
    <xf numFmtId="0" fontId="7" fillId="32" borderId="31" xfId="0" applyFont="1" applyFill="1" applyBorder="1" applyAlignment="1">
      <alignment horizontal="center" vertical="center" wrapText="1"/>
    </xf>
    <xf numFmtId="0" fontId="7" fillId="32" borderId="31" xfId="0" applyFont="1" applyFill="1" applyBorder="1" applyAlignment="1">
      <alignment horizontal="left" vertical="center" wrapText="1"/>
    </xf>
    <xf numFmtId="0" fontId="0" fillId="32" borderId="31" xfId="0" applyFill="1" applyBorder="1" applyAlignment="1">
      <alignment horizontal="justify" wrapText="1"/>
    </xf>
    <xf numFmtId="0" fontId="10" fillId="32" borderId="31" xfId="0" applyFont="1" applyFill="1" applyBorder="1" applyAlignment="1">
      <alignment horizontal="left" vertical="center" wrapText="1"/>
    </xf>
    <xf numFmtId="0" fontId="10" fillId="32" borderId="31" xfId="0" applyFont="1" applyFill="1" applyBorder="1" applyAlignment="1">
      <alignment horizontal="center" vertical="center" wrapText="1"/>
    </xf>
    <xf numFmtId="165" fontId="9" fillId="32" borderId="31" xfId="0" applyNumberFormat="1" applyFont="1" applyFill="1" applyBorder="1" applyAlignment="1">
      <alignment vertical="center" wrapText="1"/>
    </xf>
    <xf numFmtId="0" fontId="6" fillId="32" borderId="31" xfId="0" applyFont="1" applyFill="1" applyBorder="1" applyAlignment="1">
      <alignment horizontal="center" vertical="center" wrapText="1"/>
    </xf>
    <xf numFmtId="0" fontId="6" fillId="32" borderId="31" xfId="0" applyFont="1" applyFill="1" applyBorder="1" applyAlignment="1">
      <alignment vertical="center" wrapText="1"/>
    </xf>
    <xf numFmtId="0" fontId="6" fillId="0" borderId="32" xfId="0" applyFont="1" applyBorder="1" applyAlignment="1">
      <alignment vertical="center" wrapText="1"/>
    </xf>
    <xf numFmtId="0" fontId="36" fillId="34" borderId="6" xfId="0" applyFont="1" applyFill="1" applyBorder="1" applyAlignment="1">
      <alignment horizontal="center" vertical="center" wrapText="1"/>
    </xf>
    <xf numFmtId="0" fontId="13" fillId="20" borderId="1" xfId="0" applyFont="1" applyFill="1" applyBorder="1" applyAlignment="1">
      <alignment horizontal="center" vertical="center" wrapText="1"/>
    </xf>
    <xf numFmtId="0" fontId="36" fillId="35" borderId="0" xfId="0" applyFont="1" applyFill="1" applyAlignment="1">
      <alignment horizontal="center" vertical="center" wrapText="1"/>
    </xf>
    <xf numFmtId="0" fontId="36" fillId="35" borderId="6" xfId="0" applyFont="1" applyFill="1" applyBorder="1" applyAlignment="1">
      <alignment horizontal="center" vertical="center" wrapText="1"/>
    </xf>
    <xf numFmtId="0" fontId="5" fillId="23" borderId="1" xfId="0" applyFont="1" applyFill="1" applyBorder="1" applyAlignment="1">
      <alignment horizontal="center" vertical="center" wrapText="1"/>
    </xf>
    <xf numFmtId="165" fontId="7" fillId="23" borderId="1" xfId="0" applyNumberFormat="1" applyFont="1" applyFill="1" applyBorder="1" applyAlignment="1">
      <alignment horizontal="center" vertical="center" wrapText="1"/>
    </xf>
    <xf numFmtId="0" fontId="6" fillId="23" borderId="1" xfId="0" applyFont="1" applyFill="1" applyBorder="1" applyAlignment="1">
      <alignment horizontal="left" vertical="center" wrapText="1"/>
    </xf>
    <xf numFmtId="0" fontId="5" fillId="23" borderId="1" xfId="0" applyFont="1" applyFill="1" applyBorder="1" applyAlignment="1">
      <alignment vertical="center" wrapText="1"/>
    </xf>
    <xf numFmtId="0" fontId="5" fillId="23" borderId="1" xfId="0" applyFont="1" applyFill="1" applyBorder="1" applyAlignment="1">
      <alignment vertical="center"/>
    </xf>
    <xf numFmtId="0" fontId="5" fillId="23" borderId="1" xfId="0" applyFont="1" applyFill="1" applyBorder="1" applyAlignment="1">
      <alignment vertical="top" wrapText="1"/>
    </xf>
    <xf numFmtId="0" fontId="7" fillId="31" borderId="1" xfId="0" applyFont="1" applyFill="1" applyBorder="1" applyAlignment="1">
      <alignment vertical="top" wrapText="1"/>
    </xf>
    <xf numFmtId="165" fontId="7" fillId="31" borderId="1" xfId="0" applyNumberFormat="1" applyFont="1" applyFill="1" applyBorder="1" applyAlignment="1">
      <alignment vertical="top" wrapText="1"/>
    </xf>
    <xf numFmtId="0" fontId="6" fillId="14" borderId="1" xfId="0" applyFont="1" applyFill="1" applyBorder="1" applyAlignment="1">
      <alignment horizontal="center" vertical="center" wrapText="1"/>
    </xf>
    <xf numFmtId="0" fontId="6" fillId="14" borderId="1" xfId="0" applyFont="1" applyFill="1" applyBorder="1" applyAlignment="1">
      <alignment vertical="center"/>
    </xf>
    <xf numFmtId="0" fontId="10" fillId="14" borderId="1" xfId="0" applyFont="1" applyFill="1" applyBorder="1" applyAlignment="1">
      <alignment horizontal="left" vertical="center" wrapText="1"/>
    </xf>
    <xf numFmtId="0" fontId="10" fillId="14" borderId="1" xfId="0" applyFont="1" applyFill="1" applyBorder="1" applyAlignment="1">
      <alignment horizontal="center" vertical="center"/>
    </xf>
    <xf numFmtId="0" fontId="7" fillId="36" borderId="1" xfId="0" applyFont="1" applyFill="1" applyBorder="1" applyAlignment="1">
      <alignment horizontal="left" vertical="center"/>
    </xf>
    <xf numFmtId="0" fontId="6" fillId="0" borderId="1" xfId="0" applyFont="1" applyBorder="1" applyAlignment="1">
      <alignment vertical="center"/>
    </xf>
    <xf numFmtId="0" fontId="7" fillId="32" borderId="1" xfId="0" applyFont="1" applyFill="1" applyBorder="1" applyAlignment="1">
      <alignment horizontal="center" vertical="center"/>
    </xf>
    <xf numFmtId="0" fontId="7" fillId="32" borderId="1" xfId="0" applyFont="1" applyFill="1" applyBorder="1" applyAlignment="1">
      <alignment vertical="center"/>
    </xf>
    <xf numFmtId="0" fontId="7" fillId="37" borderId="1" xfId="0" applyFont="1" applyFill="1" applyBorder="1" applyAlignment="1">
      <alignment vertical="center" wrapText="1"/>
    </xf>
    <xf numFmtId="165" fontId="7" fillId="37" borderId="1" xfId="0" applyNumberFormat="1" applyFont="1" applyFill="1" applyBorder="1" applyAlignment="1">
      <alignment vertical="center" wrapText="1"/>
    </xf>
    <xf numFmtId="0" fontId="10" fillId="37" borderId="1" xfId="0" applyFont="1" applyFill="1" applyBorder="1" applyAlignment="1">
      <alignment horizontal="left" vertical="center" wrapText="1"/>
    </xf>
    <xf numFmtId="0" fontId="10" fillId="37" borderId="1" xfId="0" applyFont="1" applyFill="1" applyBorder="1" applyAlignment="1">
      <alignment vertical="center" wrapText="1"/>
    </xf>
    <xf numFmtId="0" fontId="7" fillId="37" borderId="1" xfId="0" applyFont="1" applyFill="1" applyBorder="1" applyAlignment="1">
      <alignment horizontal="left" vertical="center" wrapText="1"/>
    </xf>
    <xf numFmtId="0" fontId="36" fillId="34" borderId="0" xfId="0" applyFont="1" applyFill="1" applyAlignment="1">
      <alignment horizontal="center" vertical="center" wrapText="1"/>
    </xf>
    <xf numFmtId="166" fontId="7" fillId="31" borderId="1" xfId="7" applyNumberFormat="1" applyFont="1" applyFill="1" applyBorder="1" applyAlignment="1">
      <alignment vertical="top" wrapText="1"/>
    </xf>
    <xf numFmtId="167" fontId="5" fillId="23" borderId="1" xfId="0" applyNumberFormat="1" applyFont="1" applyFill="1" applyBorder="1" applyAlignment="1">
      <alignment vertical="center" wrapText="1"/>
    </xf>
    <xf numFmtId="0" fontId="40" fillId="23" borderId="1" xfId="23" applyFill="1" applyBorder="1" applyAlignment="1">
      <alignment vertical="center" wrapText="1"/>
    </xf>
    <xf numFmtId="42" fontId="10" fillId="32" borderId="1" xfId="9" applyFont="1" applyFill="1" applyBorder="1" applyAlignment="1">
      <alignment horizontal="center" vertical="center" wrapText="1"/>
    </xf>
    <xf numFmtId="3" fontId="5" fillId="23" borderId="1" xfId="0" applyNumberFormat="1" applyFont="1" applyFill="1" applyBorder="1" applyAlignment="1">
      <alignment vertical="center" wrapText="1"/>
    </xf>
    <xf numFmtId="166" fontId="7" fillId="31" borderId="1" xfId="10" applyNumberFormat="1" applyFont="1" applyFill="1" applyBorder="1" applyAlignment="1">
      <alignment vertical="center" wrapText="1"/>
    </xf>
    <xf numFmtId="168" fontId="5" fillId="23" borderId="1" xfId="4" applyNumberFormat="1" applyFont="1" applyFill="1" applyBorder="1" applyAlignment="1">
      <alignment vertical="top" wrapText="1"/>
    </xf>
    <xf numFmtId="0" fontId="0" fillId="32" borderId="1" xfId="0" applyFill="1" applyBorder="1" applyAlignment="1">
      <alignment vertical="center" wrapText="1"/>
    </xf>
    <xf numFmtId="0" fontId="0" fillId="32" borderId="1" xfId="0" applyFill="1" applyBorder="1" applyAlignment="1">
      <alignment horizontal="left" vertical="center" wrapText="1"/>
    </xf>
    <xf numFmtId="0" fontId="0" fillId="32" borderId="1" xfId="0" applyFill="1" applyBorder="1" applyAlignment="1">
      <alignment horizontal="center" vertical="center" wrapText="1"/>
    </xf>
    <xf numFmtId="0" fontId="47" fillId="38" borderId="1" xfId="0" applyFont="1" applyFill="1" applyBorder="1" applyAlignment="1">
      <alignment wrapText="1"/>
    </xf>
    <xf numFmtId="0" fontId="0" fillId="32" borderId="1" xfId="0" applyFill="1" applyBorder="1" applyAlignment="1">
      <alignment horizontal="left" wrapText="1"/>
    </xf>
    <xf numFmtId="0" fontId="0" fillId="32" borderId="1" xfId="0" applyFill="1" applyBorder="1" applyAlignment="1">
      <alignment horizontal="center" wrapText="1"/>
    </xf>
    <xf numFmtId="44" fontId="5" fillId="23" borderId="1" xfId="4" applyFont="1" applyFill="1" applyBorder="1" applyAlignment="1">
      <alignment vertical="center" wrapText="1"/>
    </xf>
    <xf numFmtId="0" fontId="25" fillId="32" borderId="1" xfId="0" applyFont="1" applyFill="1" applyBorder="1" applyAlignment="1">
      <alignment vertical="center" wrapText="1"/>
    </xf>
    <xf numFmtId="0" fontId="25" fillId="32" borderId="1" xfId="0" applyFont="1" applyFill="1" applyBorder="1" applyAlignment="1">
      <alignment horizontal="center" vertical="center" wrapText="1"/>
    </xf>
    <xf numFmtId="0" fontId="40" fillId="32" borderId="1" xfId="23" applyFill="1" applyBorder="1" applyAlignment="1">
      <alignment vertical="center" wrapText="1"/>
    </xf>
    <xf numFmtId="0" fontId="0" fillId="14" borderId="1" xfId="0" applyFill="1" applyBorder="1" applyAlignment="1">
      <alignment horizontal="center" vertical="center" wrapText="1"/>
    </xf>
    <xf numFmtId="0" fontId="40" fillId="32" borderId="1" xfId="23" applyFill="1" applyBorder="1" applyAlignment="1">
      <alignment wrapText="1"/>
    </xf>
    <xf numFmtId="165" fontId="38" fillId="23" borderId="5" xfId="0" applyNumberFormat="1" applyFont="1" applyFill="1" applyBorder="1" applyAlignment="1">
      <alignment vertical="center" wrapText="1"/>
    </xf>
    <xf numFmtId="166" fontId="7" fillId="31" borderId="1" xfId="10" applyNumberFormat="1" applyFont="1" applyFill="1" applyBorder="1" applyAlignment="1">
      <alignment vertical="top" wrapText="1"/>
    </xf>
    <xf numFmtId="44" fontId="5" fillId="23" borderId="1" xfId="11" applyFont="1" applyFill="1" applyBorder="1" applyAlignment="1">
      <alignment vertical="center" wrapText="1"/>
    </xf>
    <xf numFmtId="9" fontId="5" fillId="23" borderId="1" xfId="0" applyNumberFormat="1" applyFont="1" applyFill="1" applyBorder="1" applyAlignment="1">
      <alignment vertical="center"/>
    </xf>
    <xf numFmtId="0" fontId="7" fillId="32" borderId="1" xfId="0" applyFont="1" applyFill="1" applyBorder="1" applyAlignment="1">
      <alignment vertical="center" wrapText="1"/>
    </xf>
    <xf numFmtId="0" fontId="30" fillId="32" borderId="1" xfId="0" applyFont="1" applyFill="1" applyBorder="1" applyAlignment="1">
      <alignment horizontal="center" vertical="center" wrapText="1"/>
    </xf>
    <xf numFmtId="0" fontId="30" fillId="32" borderId="1" xfId="0" applyFont="1" applyFill="1" applyBorder="1" applyAlignment="1">
      <alignment vertical="center" wrapText="1"/>
    </xf>
    <xf numFmtId="165" fontId="7" fillId="32" borderId="1" xfId="0" applyNumberFormat="1" applyFont="1" applyFill="1" applyBorder="1" applyAlignment="1">
      <alignment vertical="center" wrapText="1"/>
    </xf>
    <xf numFmtId="0" fontId="25" fillId="32" borderId="1" xfId="0" applyFont="1" applyFill="1" applyBorder="1" applyAlignment="1">
      <alignment horizontal="justify" vertical="center" wrapText="1"/>
    </xf>
    <xf numFmtId="14" fontId="7" fillId="32" borderId="1" xfId="0" applyNumberFormat="1" applyFont="1" applyFill="1" applyBorder="1" applyAlignment="1">
      <alignment horizontal="center" vertical="center" wrapText="1"/>
    </xf>
    <xf numFmtId="0" fontId="43" fillId="23" borderId="1" xfId="0" applyFont="1" applyFill="1" applyBorder="1" applyAlignment="1">
      <alignment vertical="center"/>
    </xf>
    <xf numFmtId="0" fontId="43" fillId="23" borderId="1" xfId="0" applyFont="1" applyFill="1" applyBorder="1" applyAlignment="1">
      <alignment horizontal="center" vertical="center"/>
    </xf>
    <xf numFmtId="0" fontId="30" fillId="32" borderId="1" xfId="0" applyFont="1" applyFill="1" applyBorder="1" applyAlignment="1">
      <alignment horizontal="center" vertical="center"/>
    </xf>
    <xf numFmtId="9" fontId="5" fillId="23" borderId="1" xfId="0" applyNumberFormat="1" applyFont="1" applyFill="1" applyBorder="1" applyAlignment="1">
      <alignment horizontal="center" vertical="center"/>
    </xf>
    <xf numFmtId="0" fontId="6" fillId="14" borderId="1" xfId="0" applyFont="1" applyFill="1" applyBorder="1" applyAlignment="1">
      <alignment vertical="center" wrapText="1"/>
    </xf>
    <xf numFmtId="165" fontId="7" fillId="14" borderId="1" xfId="0" applyNumberFormat="1" applyFont="1" applyFill="1" applyBorder="1" applyAlignment="1">
      <alignment vertical="center" wrapText="1"/>
    </xf>
    <xf numFmtId="0" fontId="11" fillId="20" borderId="24"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21" fillId="20" borderId="1" xfId="0" applyFont="1" applyFill="1" applyBorder="1" applyAlignment="1">
      <alignment horizontal="center" vertical="center" wrapText="1"/>
    </xf>
    <xf numFmtId="0" fontId="11" fillId="20" borderId="1" xfId="0" applyFont="1" applyFill="1" applyBorder="1" applyAlignment="1">
      <alignment vertical="center" wrapText="1"/>
    </xf>
    <xf numFmtId="0" fontId="11" fillId="20" borderId="1" xfId="0" applyFont="1" applyFill="1" applyBorder="1" applyAlignment="1">
      <alignment horizontal="center" vertical="center" wrapText="1"/>
    </xf>
    <xf numFmtId="0" fontId="0" fillId="37" borderId="0" xfId="0" applyFill="1" applyAlignment="1">
      <alignment wrapText="1"/>
    </xf>
    <xf numFmtId="0" fontId="20" fillId="32" borderId="1" xfId="0" applyFont="1" applyFill="1" applyBorder="1" applyAlignment="1">
      <alignment horizontal="center" vertical="center" wrapText="1"/>
    </xf>
    <xf numFmtId="0" fontId="40" fillId="32" borderId="1" xfId="23" applyFill="1" applyBorder="1" applyAlignment="1">
      <alignment horizontal="center" vertical="center" wrapText="1"/>
    </xf>
    <xf numFmtId="165" fontId="46" fillId="14" borderId="1" xfId="0" applyNumberFormat="1" applyFont="1" applyFill="1" applyBorder="1" applyAlignment="1">
      <alignment vertical="center" wrapText="1"/>
    </xf>
    <xf numFmtId="0" fontId="46" fillId="14" borderId="1" xfId="0" applyFont="1" applyFill="1" applyBorder="1" applyAlignment="1">
      <alignment horizontal="center" vertical="center" wrapText="1"/>
    </xf>
    <xf numFmtId="0" fontId="6" fillId="14" borderId="1" xfId="0" applyFont="1" applyFill="1" applyBorder="1" applyAlignment="1">
      <alignment horizontal="left" vertical="center" wrapText="1"/>
    </xf>
    <xf numFmtId="165" fontId="9" fillId="14" borderId="1" xfId="0" applyNumberFormat="1" applyFont="1" applyFill="1" applyBorder="1" applyAlignment="1">
      <alignment vertical="center" wrapText="1"/>
    </xf>
    <xf numFmtId="0" fontId="40" fillId="14" borderId="1" xfId="23" applyFill="1" applyBorder="1" applyAlignment="1">
      <alignment horizontal="center" vertical="center" wrapText="1"/>
    </xf>
    <xf numFmtId="0" fontId="7" fillId="36" borderId="1" xfId="0" applyFont="1" applyFill="1" applyBorder="1" applyAlignment="1">
      <alignment vertical="center" wrapText="1"/>
    </xf>
    <xf numFmtId="0" fontId="42" fillId="36" borderId="1" xfId="23" applyFont="1" applyFill="1" applyBorder="1" applyAlignment="1">
      <alignment vertical="center" wrapText="1"/>
    </xf>
    <xf numFmtId="0" fontId="7" fillId="36" borderId="1" xfId="0" applyFont="1" applyFill="1" applyBorder="1" applyAlignment="1">
      <alignment horizontal="left" vertical="center" wrapText="1"/>
    </xf>
    <xf numFmtId="0" fontId="7" fillId="36" borderId="1" xfId="0" applyFont="1" applyFill="1" applyBorder="1" applyAlignment="1">
      <alignment horizontal="center" vertical="center" wrapText="1"/>
    </xf>
    <xf numFmtId="9" fontId="7" fillId="23" borderId="1" xfId="0" applyNumberFormat="1" applyFont="1" applyFill="1" applyBorder="1" applyAlignment="1">
      <alignment vertical="center" wrapText="1"/>
    </xf>
    <xf numFmtId="165" fontId="40" fillId="23" borderId="1" xfId="23" applyNumberFormat="1" applyFill="1" applyBorder="1" applyAlignment="1">
      <alignment vertical="center" wrapText="1"/>
    </xf>
    <xf numFmtId="9" fontId="6" fillId="2" borderId="1" xfId="8" applyFont="1" applyFill="1" applyBorder="1" applyAlignment="1">
      <alignment horizontal="left" vertical="center" wrapText="1"/>
    </xf>
    <xf numFmtId="165" fontId="40" fillId="0" borderId="1" xfId="23" applyNumberFormat="1" applyFill="1" applyBorder="1" applyAlignment="1">
      <alignment vertical="center" wrapText="1"/>
    </xf>
    <xf numFmtId="165" fontId="7" fillId="23" borderId="1" xfId="0" applyNumberFormat="1" applyFont="1" applyFill="1" applyBorder="1" applyAlignment="1">
      <alignment horizontal="justify" vertical="center" wrapText="1"/>
    </xf>
    <xf numFmtId="165" fontId="7" fillId="0" borderId="1" xfId="0" applyNumberFormat="1" applyFont="1" applyBorder="1" applyAlignment="1">
      <alignment horizontal="justify" vertical="center" wrapText="1"/>
    </xf>
    <xf numFmtId="166" fontId="7" fillId="31" borderId="1" xfId="7" applyNumberFormat="1" applyFont="1" applyFill="1" applyBorder="1" applyAlignment="1">
      <alignment vertical="center" wrapText="1"/>
    </xf>
    <xf numFmtId="0" fontId="42" fillId="32" borderId="1" xfId="23" applyFont="1" applyFill="1" applyBorder="1" applyAlignment="1">
      <alignment vertical="center" wrapText="1"/>
    </xf>
    <xf numFmtId="0" fontId="0" fillId="0" borderId="1" xfId="0" applyBorder="1" applyAlignment="1">
      <alignment wrapText="1"/>
    </xf>
    <xf numFmtId="0" fontId="50" fillId="32" borderId="1" xfId="0" applyFont="1" applyFill="1" applyBorder="1" applyAlignment="1">
      <alignment horizontal="center" vertical="center" wrapText="1"/>
    </xf>
    <xf numFmtId="9" fontId="50" fillId="32" borderId="1" xfId="0" applyNumberFormat="1" applyFont="1" applyFill="1" applyBorder="1" applyAlignment="1">
      <alignment horizontal="center" vertical="center" wrapText="1"/>
    </xf>
    <xf numFmtId="0" fontId="48" fillId="23" borderId="1" xfId="0" applyFont="1" applyFill="1" applyBorder="1" applyAlignment="1">
      <alignment vertical="center" wrapText="1"/>
    </xf>
    <xf numFmtId="9" fontId="48" fillId="23" borderId="1" xfId="8" applyFont="1" applyFill="1" applyBorder="1" applyAlignment="1">
      <alignment vertical="center" wrapText="1"/>
    </xf>
    <xf numFmtId="9" fontId="48" fillId="23" borderId="1" xfId="0" applyNumberFormat="1" applyFont="1" applyFill="1" applyBorder="1" applyAlignment="1">
      <alignment vertical="center" wrapText="1"/>
    </xf>
    <xf numFmtId="0" fontId="49" fillId="23" borderId="1" xfId="23" applyFont="1" applyFill="1" applyBorder="1" applyAlignment="1">
      <alignment vertical="center" wrapText="1"/>
    </xf>
    <xf numFmtId="1" fontId="48" fillId="23" borderId="1" xfId="0" applyNumberFormat="1" applyFont="1" applyFill="1" applyBorder="1" applyAlignment="1">
      <alignment vertical="center" wrapText="1"/>
    </xf>
    <xf numFmtId="0" fontId="48" fillId="23" borderId="1" xfId="0" applyFont="1" applyFill="1" applyBorder="1" applyAlignment="1">
      <alignment vertical="center"/>
    </xf>
    <xf numFmtId="44" fontId="48" fillId="23" borderId="1" xfId="0" applyNumberFormat="1" applyFont="1" applyFill="1" applyBorder="1" applyAlignment="1">
      <alignment vertical="center" wrapText="1"/>
    </xf>
    <xf numFmtId="1" fontId="48" fillId="23" borderId="1" xfId="4" applyNumberFormat="1" applyFont="1" applyFill="1" applyBorder="1" applyAlignment="1">
      <alignment vertical="center" wrapText="1"/>
    </xf>
    <xf numFmtId="9" fontId="48" fillId="23" borderId="1" xfId="4" applyNumberFormat="1" applyFont="1" applyFill="1" applyBorder="1" applyAlignment="1">
      <alignment vertical="center" wrapText="1"/>
    </xf>
    <xf numFmtId="0" fontId="7" fillId="37" borderId="1" xfId="0" applyFont="1" applyFill="1" applyBorder="1" applyAlignment="1">
      <alignment vertical="top" wrapText="1"/>
    </xf>
    <xf numFmtId="0" fontId="0" fillId="23" borderId="1" xfId="0" applyFill="1" applyBorder="1" applyAlignment="1">
      <alignment horizontal="justify" vertical="center" wrapText="1"/>
    </xf>
    <xf numFmtId="165" fontId="7" fillId="31" borderId="1" xfId="0" applyNumberFormat="1" applyFont="1" applyFill="1" applyBorder="1" applyAlignment="1">
      <alignment vertical="center" wrapText="1"/>
    </xf>
    <xf numFmtId="0" fontId="7" fillId="31" borderId="1" xfId="0" applyFont="1" applyFill="1" applyBorder="1" applyAlignment="1">
      <alignment vertical="center" wrapText="1"/>
    </xf>
    <xf numFmtId="3" fontId="7" fillId="31" borderId="1" xfId="0" applyNumberFormat="1" applyFont="1" applyFill="1" applyBorder="1" applyAlignment="1">
      <alignment vertical="top" wrapText="1"/>
    </xf>
    <xf numFmtId="10" fontId="7" fillId="31" borderId="1" xfId="11" applyNumberFormat="1" applyFont="1" applyFill="1" applyBorder="1" applyAlignment="1">
      <alignment vertical="center" wrapText="1"/>
    </xf>
    <xf numFmtId="0" fontId="7" fillId="14" borderId="1" xfId="0" applyFont="1" applyFill="1" applyBorder="1" applyAlignment="1">
      <alignment horizontal="center" vertical="center" wrapText="1"/>
    </xf>
    <xf numFmtId="0" fontId="7" fillId="23" borderId="1" xfId="0" applyFont="1" applyFill="1" applyBorder="1" applyAlignment="1">
      <alignment vertical="top" wrapText="1"/>
    </xf>
    <xf numFmtId="165" fontId="7" fillId="23" borderId="1" xfId="0" applyNumberFormat="1" applyFont="1" applyFill="1" applyBorder="1" applyAlignment="1">
      <alignment vertical="top" wrapText="1"/>
    </xf>
    <xf numFmtId="165" fontId="7" fillId="36" borderId="1" xfId="0" applyNumberFormat="1" applyFont="1" applyFill="1" applyBorder="1" applyAlignment="1">
      <alignment vertical="center" wrapText="1"/>
    </xf>
    <xf numFmtId="44" fontId="48" fillId="23" borderId="1" xfId="4" applyFont="1" applyFill="1" applyBorder="1" applyAlignment="1">
      <alignment vertical="center" wrapText="1"/>
    </xf>
    <xf numFmtId="44" fontId="7" fillId="23" borderId="1" xfId="4" applyFont="1" applyFill="1" applyBorder="1" applyAlignment="1">
      <alignment vertical="center" wrapText="1"/>
    </xf>
    <xf numFmtId="165" fontId="7" fillId="39" borderId="1" xfId="0" applyNumberFormat="1" applyFont="1" applyFill="1" applyBorder="1" applyAlignment="1">
      <alignment vertical="center" wrapText="1"/>
    </xf>
    <xf numFmtId="9" fontId="7" fillId="14" borderId="1" xfId="8" applyFont="1" applyFill="1" applyBorder="1" applyAlignment="1">
      <alignment horizontal="center" vertical="center" wrapText="1"/>
    </xf>
    <xf numFmtId="9" fontId="7" fillId="39" borderId="1" xfId="8" applyFont="1" applyFill="1" applyBorder="1" applyAlignment="1">
      <alignment vertical="center" wrapText="1"/>
    </xf>
    <xf numFmtId="9" fontId="5" fillId="23" borderId="1" xfId="8" applyFont="1" applyFill="1" applyBorder="1" applyAlignment="1">
      <alignment vertical="center" wrapText="1"/>
    </xf>
    <xf numFmtId="0" fontId="3" fillId="32" borderId="1" xfId="0" applyFont="1" applyFill="1" applyBorder="1" applyAlignment="1">
      <alignment horizontal="center" vertical="center" wrapText="1"/>
    </xf>
    <xf numFmtId="0" fontId="50" fillId="32" borderId="1" xfId="0" applyFont="1" applyFill="1" applyBorder="1" applyAlignment="1">
      <alignment vertical="center" wrapText="1"/>
    </xf>
    <xf numFmtId="0" fontId="32" fillId="36" borderId="1" xfId="0" applyFont="1" applyFill="1" applyBorder="1" applyAlignment="1">
      <alignment horizontal="left" vertical="center" wrapText="1"/>
    </xf>
    <xf numFmtId="0" fontId="3" fillId="32" borderId="1" xfId="0" applyFont="1" applyFill="1" applyBorder="1" applyAlignment="1">
      <alignment vertical="center" wrapText="1"/>
    </xf>
    <xf numFmtId="14" fontId="7" fillId="32" borderId="1" xfId="0" applyNumberFormat="1" applyFont="1" applyFill="1" applyBorder="1" applyAlignment="1">
      <alignment vertical="center" wrapText="1"/>
    </xf>
    <xf numFmtId="9" fontId="50" fillId="32" borderId="1" xfId="0" applyNumberFormat="1" applyFont="1" applyFill="1" applyBorder="1" applyAlignment="1">
      <alignment vertical="center" wrapText="1"/>
    </xf>
    <xf numFmtId="0" fontId="40" fillId="14" borderId="1" xfId="23" applyFill="1" applyBorder="1" applyAlignment="1">
      <alignment vertical="center" wrapText="1"/>
    </xf>
    <xf numFmtId="0" fontId="30" fillId="36" borderId="1" xfId="0" applyFont="1" applyFill="1" applyBorder="1" applyAlignment="1">
      <alignment vertical="center" wrapText="1"/>
    </xf>
    <xf numFmtId="0" fontId="25" fillId="32" borderId="1" xfId="0" applyFont="1" applyFill="1" applyBorder="1" applyAlignment="1">
      <alignment wrapText="1"/>
    </xf>
    <xf numFmtId="1" fontId="7" fillId="36" borderId="1" xfId="0" applyNumberFormat="1" applyFont="1" applyFill="1" applyBorder="1" applyAlignment="1">
      <alignment vertical="center" wrapText="1"/>
    </xf>
    <xf numFmtId="0" fontId="11" fillId="26" borderId="2" xfId="0" applyFont="1" applyFill="1" applyBorder="1" applyAlignment="1">
      <alignment horizontal="center" vertical="center" wrapText="1"/>
    </xf>
    <xf numFmtId="0" fontId="11" fillId="26" borderId="8"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1" fillId="6" borderId="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14" borderId="1" xfId="0" applyFont="1" applyFill="1" applyBorder="1" applyAlignment="1">
      <alignment horizontal="left" vertical="center" wrapText="1"/>
    </xf>
    <xf numFmtId="0" fontId="0" fillId="37" borderId="1" xfId="0" applyFill="1" applyBorder="1" applyAlignment="1">
      <alignment wrapText="1"/>
    </xf>
    <xf numFmtId="0" fontId="11" fillId="6" borderId="34" xfId="0" applyFont="1" applyFill="1" applyBorder="1" applyAlignment="1">
      <alignment horizontal="center" vertical="center"/>
    </xf>
    <xf numFmtId="0" fontId="10" fillId="2" borderId="1" xfId="0" applyFont="1" applyFill="1" applyBorder="1" applyAlignment="1">
      <alignment vertical="center"/>
    </xf>
    <xf numFmtId="0" fontId="10" fillId="0" borderId="1" xfId="0" applyFont="1" applyBorder="1" applyAlignment="1">
      <alignment vertical="center"/>
    </xf>
    <xf numFmtId="0" fontId="6" fillId="2" borderId="1" xfId="0" applyFont="1" applyFill="1" applyBorder="1" applyAlignment="1">
      <alignment vertical="center"/>
    </xf>
    <xf numFmtId="0" fontId="0" fillId="0" borderId="1" xfId="0" applyBorder="1"/>
    <xf numFmtId="0" fontId="7" fillId="2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2" borderId="1" xfId="0" applyFont="1" applyFill="1" applyBorder="1" applyAlignment="1">
      <alignmen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top"/>
    </xf>
    <xf numFmtId="0" fontId="10" fillId="22" borderId="1" xfId="0" applyFont="1" applyFill="1" applyBorder="1" applyAlignment="1">
      <alignment horizontal="center" vertical="center"/>
    </xf>
    <xf numFmtId="0" fontId="41" fillId="22" borderId="1" xfId="0" applyFont="1" applyFill="1" applyBorder="1" applyAlignment="1">
      <alignment horizontal="center" vertical="center"/>
    </xf>
    <xf numFmtId="0" fontId="10" fillId="36" borderId="1" xfId="0" applyFont="1" applyFill="1" applyBorder="1" applyAlignment="1">
      <alignment horizontal="center" vertical="center"/>
    </xf>
    <xf numFmtId="0" fontId="7" fillId="22" borderId="1" xfId="0" applyFont="1" applyFill="1" applyBorder="1" applyAlignment="1">
      <alignment vertical="top" wrapText="1"/>
    </xf>
    <xf numFmtId="0" fontId="5" fillId="37" borderId="1" xfId="0" applyFont="1" applyFill="1" applyBorder="1" applyAlignment="1">
      <alignment vertical="center" wrapText="1"/>
    </xf>
    <xf numFmtId="0" fontId="10" fillId="40" borderId="1" xfId="0" applyFont="1" applyFill="1" applyBorder="1" applyAlignment="1">
      <alignment horizontal="left" vertical="center" wrapText="1"/>
    </xf>
    <xf numFmtId="9" fontId="0" fillId="37" borderId="1" xfId="0" applyNumberFormat="1" applyFill="1" applyBorder="1" applyAlignment="1">
      <alignment horizontal="center" vertical="center" wrapText="1"/>
    </xf>
    <xf numFmtId="9" fontId="0" fillId="37" borderId="1" xfId="0" applyNumberFormat="1" applyFill="1" applyBorder="1" applyAlignment="1">
      <alignment wrapText="1"/>
    </xf>
    <xf numFmtId="169" fontId="2" fillId="37" borderId="1" xfId="8" applyNumberFormat="1" applyFont="1" applyFill="1" applyBorder="1" applyAlignment="1">
      <alignment horizontal="center" vertical="center" wrapText="1"/>
    </xf>
    <xf numFmtId="0" fontId="0" fillId="37" borderId="1" xfId="0" applyFill="1" applyBorder="1" applyAlignment="1">
      <alignment vertical="center" wrapText="1"/>
    </xf>
    <xf numFmtId="0" fontId="0" fillId="37" borderId="1" xfId="0" applyFill="1" applyBorder="1" applyAlignment="1">
      <alignment horizontal="left" wrapText="1"/>
    </xf>
    <xf numFmtId="44" fontId="5" fillId="37" borderId="1" xfId="4" applyFont="1" applyFill="1" applyBorder="1" applyAlignment="1">
      <alignment vertical="center" wrapText="1"/>
    </xf>
    <xf numFmtId="0" fontId="5" fillId="37" borderId="1" xfId="0" applyFont="1" applyFill="1" applyBorder="1" applyAlignment="1">
      <alignment vertical="center"/>
    </xf>
    <xf numFmtId="9" fontId="5" fillId="37" borderId="1" xfId="0" applyNumberFormat="1" applyFont="1" applyFill="1" applyBorder="1" applyAlignment="1">
      <alignment vertical="center" wrapText="1"/>
    </xf>
    <xf numFmtId="0" fontId="40" fillId="37" borderId="1" xfId="23" applyFill="1" applyBorder="1" applyAlignment="1">
      <alignment vertical="center" wrapText="1"/>
    </xf>
    <xf numFmtId="166" fontId="51" fillId="23" borderId="1" xfId="7" applyNumberFormat="1" applyFont="1" applyFill="1" applyBorder="1" applyAlignment="1">
      <alignment vertical="center" wrapText="1"/>
    </xf>
    <xf numFmtId="166" fontId="51" fillId="23" borderId="1" xfId="7" applyNumberFormat="1" applyFont="1" applyFill="1" applyBorder="1" applyAlignment="1">
      <alignment vertical="center"/>
    </xf>
    <xf numFmtId="166" fontId="52" fillId="23" borderId="1" xfId="7" applyNumberFormat="1" applyFont="1" applyFill="1" applyBorder="1" applyAlignment="1">
      <alignment vertical="center"/>
    </xf>
    <xf numFmtId="166" fontId="51" fillId="37" borderId="1" xfId="7" applyNumberFormat="1" applyFont="1" applyFill="1" applyBorder="1" applyAlignment="1">
      <alignment vertical="center" wrapText="1"/>
    </xf>
    <xf numFmtId="9" fontId="51" fillId="37" borderId="1" xfId="8" applyFont="1" applyFill="1" applyBorder="1" applyAlignment="1">
      <alignment vertical="center" wrapText="1"/>
    </xf>
    <xf numFmtId="0" fontId="50" fillId="37" borderId="1" xfId="0" applyFont="1" applyFill="1" applyBorder="1" applyAlignment="1">
      <alignment vertical="center" wrapText="1"/>
    </xf>
    <xf numFmtId="9" fontId="50" fillId="37" borderId="1" xfId="0" applyNumberFormat="1" applyFont="1" applyFill="1" applyBorder="1" applyAlignment="1">
      <alignment vertical="center" wrapText="1"/>
    </xf>
    <xf numFmtId="44" fontId="5" fillId="37" borderId="1" xfId="11" applyFont="1" applyFill="1" applyBorder="1" applyAlignment="1">
      <alignment vertical="center" wrapText="1"/>
    </xf>
    <xf numFmtId="44" fontId="5" fillId="37" borderId="1" xfId="11" applyFont="1" applyFill="1" applyBorder="1" applyAlignment="1">
      <alignment horizontal="left" vertical="center" wrapText="1"/>
    </xf>
    <xf numFmtId="0" fontId="5" fillId="37" borderId="1" xfId="0" applyFont="1" applyFill="1" applyBorder="1" applyAlignment="1">
      <alignment horizontal="center" vertical="center" wrapText="1"/>
    </xf>
    <xf numFmtId="0" fontId="5" fillId="37" borderId="1" xfId="0" applyFont="1" applyFill="1" applyBorder="1" applyAlignment="1">
      <alignment horizontal="center" vertical="center"/>
    </xf>
    <xf numFmtId="0" fontId="25" fillId="37" borderId="1" xfId="0" applyFont="1" applyFill="1" applyBorder="1" applyAlignment="1">
      <alignment horizontal="justify" vertical="center" wrapText="1"/>
    </xf>
    <xf numFmtId="0" fontId="7" fillId="37" borderId="1" xfId="0" applyFont="1" applyFill="1" applyBorder="1" applyAlignment="1">
      <alignment horizontal="center" vertical="center" wrapText="1"/>
    </xf>
    <xf numFmtId="14" fontId="7" fillId="37" borderId="1" xfId="0" applyNumberFormat="1" applyFont="1" applyFill="1" applyBorder="1" applyAlignment="1">
      <alignment horizontal="center" vertical="center" wrapText="1"/>
    </xf>
    <xf numFmtId="0" fontId="54" fillId="23" borderId="1" xfId="0" applyFont="1" applyFill="1" applyBorder="1" applyAlignment="1">
      <alignment vertical="center" wrapText="1"/>
    </xf>
    <xf numFmtId="0" fontId="0" fillId="37" borderId="1" xfId="0" applyFill="1" applyBorder="1" applyAlignment="1">
      <alignment horizontal="justify" vertical="center" wrapText="1"/>
    </xf>
    <xf numFmtId="0" fontId="56" fillId="41" borderId="1" xfId="0" applyFont="1" applyFill="1" applyBorder="1" applyAlignment="1">
      <alignment horizontal="left" vertical="center" wrapText="1"/>
    </xf>
    <xf numFmtId="0" fontId="56" fillId="41" borderId="1" xfId="0" applyFont="1" applyFill="1" applyBorder="1" applyAlignment="1">
      <alignment horizontal="center" vertical="center" wrapText="1"/>
    </xf>
    <xf numFmtId="0" fontId="0" fillId="41" borderId="1" xfId="0" applyFill="1" applyBorder="1" applyAlignment="1">
      <alignment wrapText="1"/>
    </xf>
    <xf numFmtId="0" fontId="0" fillId="41" borderId="0" xfId="0" applyFill="1" applyAlignment="1">
      <alignment wrapText="1"/>
    </xf>
    <xf numFmtId="0" fontId="0" fillId="42" borderId="0" xfId="0" applyFill="1" applyAlignment="1">
      <alignment wrapText="1"/>
    </xf>
    <xf numFmtId="0" fontId="0" fillId="25" borderId="0" xfId="0" applyFill="1" applyAlignment="1">
      <alignment wrapText="1"/>
    </xf>
    <xf numFmtId="0" fontId="5" fillId="41" borderId="1" xfId="0" applyFont="1" applyFill="1" applyBorder="1" applyAlignment="1">
      <alignment vertical="center" wrapText="1"/>
    </xf>
    <xf numFmtId="0" fontId="5" fillId="41" borderId="1" xfId="0" applyFont="1" applyFill="1" applyBorder="1" applyAlignment="1">
      <alignment vertical="center"/>
    </xf>
    <xf numFmtId="0" fontId="57" fillId="41" borderId="1" xfId="0" applyFont="1" applyFill="1" applyBorder="1" applyAlignment="1">
      <alignment vertical="center" wrapText="1"/>
    </xf>
    <xf numFmtId="167" fontId="57" fillId="41" borderId="1" xfId="0" applyNumberFormat="1" applyFont="1" applyFill="1" applyBorder="1" applyAlignment="1">
      <alignment vertical="center" wrapText="1"/>
    </xf>
    <xf numFmtId="0" fontId="57" fillId="41" borderId="1" xfId="0" applyFont="1" applyFill="1" applyBorder="1" applyAlignment="1">
      <alignment vertical="center"/>
    </xf>
    <xf numFmtId="3" fontId="57" fillId="41" borderId="1" xfId="0" applyNumberFormat="1" applyFont="1" applyFill="1" applyBorder="1" applyAlignment="1">
      <alignment vertical="center" wrapText="1"/>
    </xf>
    <xf numFmtId="0" fontId="3" fillId="37" borderId="1" xfId="0" applyFont="1" applyFill="1" applyBorder="1" applyAlignment="1">
      <alignment horizontal="center" vertical="center" wrapText="1"/>
    </xf>
    <xf numFmtId="44" fontId="48" fillId="41" borderId="1" xfId="4" applyFont="1" applyFill="1" applyBorder="1" applyAlignment="1">
      <alignment vertical="center" wrapText="1"/>
    </xf>
    <xf numFmtId="0" fontId="48" fillId="41" borderId="1" xfId="0" applyFont="1" applyFill="1" applyBorder="1" applyAlignment="1">
      <alignment vertical="center"/>
    </xf>
    <xf numFmtId="0" fontId="48" fillId="41" borderId="1" xfId="0" applyFont="1" applyFill="1" applyBorder="1" applyAlignment="1">
      <alignment vertical="center" wrapText="1"/>
    </xf>
    <xf numFmtId="166" fontId="51" fillId="41" borderId="1" xfId="7" applyNumberFormat="1" applyFont="1" applyFill="1" applyBorder="1" applyAlignment="1">
      <alignment vertical="center" wrapText="1"/>
    </xf>
    <xf numFmtId="2" fontId="48" fillId="41" borderId="1" xfId="8" applyNumberFormat="1" applyFont="1" applyFill="1" applyBorder="1" applyAlignment="1">
      <alignment vertical="center" wrapText="1"/>
    </xf>
    <xf numFmtId="165" fontId="7" fillId="41" borderId="1" xfId="0" applyNumberFormat="1" applyFont="1" applyFill="1" applyBorder="1" applyAlignment="1">
      <alignment vertical="center" wrapText="1"/>
    </xf>
    <xf numFmtId="44" fontId="5" fillId="41" borderId="1" xfId="11" applyFont="1" applyFill="1" applyBorder="1" applyAlignment="1">
      <alignment vertical="center" wrapText="1"/>
    </xf>
    <xf numFmtId="0" fontId="7" fillId="41" borderId="1" xfId="0" applyFont="1" applyFill="1" applyBorder="1" applyAlignment="1">
      <alignment vertical="top" wrapText="1"/>
    </xf>
    <xf numFmtId="44" fontId="5" fillId="41" borderId="1" xfId="11" applyFont="1" applyFill="1" applyBorder="1" applyAlignment="1">
      <alignment horizontal="left" vertical="center" wrapText="1"/>
    </xf>
    <xf numFmtId="0" fontId="5" fillId="41" borderId="1" xfId="0" applyFont="1" applyFill="1" applyBorder="1" applyAlignment="1">
      <alignment horizontal="center" vertical="center" wrapText="1"/>
    </xf>
    <xf numFmtId="0" fontId="5" fillId="41" borderId="1" xfId="0" applyFont="1" applyFill="1" applyBorder="1" applyAlignment="1">
      <alignment horizontal="center" vertical="center"/>
    </xf>
    <xf numFmtId="0" fontId="43" fillId="41" borderId="1" xfId="0" applyFont="1" applyFill="1" applyBorder="1" applyAlignment="1">
      <alignment horizontal="center" vertical="center"/>
    </xf>
    <xf numFmtId="0" fontId="54" fillId="41" borderId="1" xfId="0" applyFont="1" applyFill="1" applyBorder="1" applyAlignment="1">
      <alignment vertical="center" wrapText="1"/>
    </xf>
    <xf numFmtId="165" fontId="54" fillId="41" borderId="1" xfId="0" applyNumberFormat="1" applyFont="1" applyFill="1" applyBorder="1" applyAlignment="1">
      <alignment vertical="center" wrapText="1"/>
    </xf>
    <xf numFmtId="9" fontId="7" fillId="41" borderId="1" xfId="8" applyFont="1" applyFill="1" applyBorder="1" applyAlignment="1">
      <alignment vertical="center" wrapText="1"/>
    </xf>
    <xf numFmtId="9" fontId="55" fillId="41" borderId="1" xfId="8" applyFont="1" applyFill="1" applyBorder="1" applyAlignment="1">
      <alignment horizontal="center" vertical="center" wrapText="1"/>
    </xf>
    <xf numFmtId="165" fontId="55" fillId="41" borderId="1" xfId="0" applyNumberFormat="1" applyFont="1" applyFill="1" applyBorder="1" applyAlignment="1">
      <alignment vertical="center" wrapText="1"/>
    </xf>
    <xf numFmtId="9" fontId="55" fillId="41" borderId="1" xfId="8" applyFont="1" applyFill="1" applyBorder="1" applyAlignment="1">
      <alignment vertical="center" wrapText="1"/>
    </xf>
    <xf numFmtId="0" fontId="7" fillId="41" borderId="1" xfId="0" applyFont="1" applyFill="1" applyBorder="1" applyAlignment="1">
      <alignment vertical="center" wrapText="1"/>
    </xf>
    <xf numFmtId="9" fontId="56" fillId="41" borderId="1" xfId="8" applyFont="1" applyFill="1" applyBorder="1" applyAlignment="1">
      <alignment horizontal="center" vertical="center" wrapText="1"/>
    </xf>
    <xf numFmtId="0" fontId="7" fillId="37" borderId="0" xfId="0" applyFont="1" applyFill="1" applyAlignment="1">
      <alignment vertical="top" wrapText="1"/>
    </xf>
    <xf numFmtId="165" fontId="38" fillId="23" borderId="1" xfId="0" applyNumberFormat="1" applyFont="1" applyFill="1" applyBorder="1" applyAlignment="1">
      <alignment vertical="center" wrapText="1"/>
    </xf>
    <xf numFmtId="0" fontId="0" fillId="37" borderId="5" xfId="0" applyFill="1" applyBorder="1" applyAlignment="1">
      <alignment horizontal="justify" vertical="center" wrapText="1"/>
    </xf>
    <xf numFmtId="9" fontId="7" fillId="23" borderId="0" xfId="0" applyNumberFormat="1" applyFont="1" applyFill="1" applyAlignment="1">
      <alignment vertical="center" wrapText="1"/>
    </xf>
    <xf numFmtId="165" fontId="7" fillId="23" borderId="0" xfId="0" applyNumberFormat="1" applyFont="1" applyFill="1" applyAlignment="1">
      <alignment vertical="center" wrapText="1"/>
    </xf>
    <xf numFmtId="0" fontId="6" fillId="23" borderId="21" xfId="0" applyFont="1" applyFill="1" applyBorder="1" applyAlignment="1">
      <alignment vertical="center" wrapText="1"/>
    </xf>
    <xf numFmtId="0" fontId="6" fillId="23" borderId="29" xfId="0" applyFont="1" applyFill="1" applyBorder="1" applyAlignment="1">
      <alignment vertical="center" wrapText="1"/>
    </xf>
    <xf numFmtId="165" fontId="40" fillId="0" borderId="0" xfId="23" applyNumberFormat="1" applyFill="1" applyBorder="1" applyAlignment="1">
      <alignment vertical="center" wrapText="1"/>
    </xf>
    <xf numFmtId="0" fontId="11" fillId="2" borderId="0" xfId="0" applyFont="1" applyFill="1" applyAlignment="1">
      <alignment vertical="center" wrapText="1"/>
    </xf>
    <xf numFmtId="0" fontId="60" fillId="0" borderId="0" xfId="0" applyFont="1"/>
    <xf numFmtId="0" fontId="11" fillId="2" borderId="0" xfId="0" applyFont="1" applyFill="1" applyAlignment="1">
      <alignment vertical="center"/>
    </xf>
    <xf numFmtId="0" fontId="60" fillId="0" borderId="0" xfId="0" applyFont="1" applyAlignment="1">
      <alignment wrapText="1"/>
    </xf>
    <xf numFmtId="0" fontId="25" fillId="0" borderId="0" xfId="0" applyFont="1"/>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61" fillId="0" borderId="0" xfId="0" applyFont="1"/>
    <xf numFmtId="0" fontId="7" fillId="0" borderId="0" xfId="0" applyFont="1" applyAlignment="1">
      <alignment vertical="center" wrapText="1"/>
    </xf>
    <xf numFmtId="0" fontId="7" fillId="2" borderId="0" xfId="0" applyFont="1" applyFill="1" applyAlignment="1">
      <alignment vertical="center"/>
    </xf>
    <xf numFmtId="0" fontId="7" fillId="0" borderId="0" xfId="0" applyFont="1" applyAlignment="1">
      <alignment vertical="center"/>
    </xf>
    <xf numFmtId="165" fontId="7" fillId="2" borderId="0" xfId="0" applyNumberFormat="1" applyFont="1" applyFill="1" applyAlignment="1">
      <alignment vertical="center" wrapText="1"/>
    </xf>
    <xf numFmtId="0" fontId="7" fillId="0" borderId="0" xfId="0" applyFont="1"/>
    <xf numFmtId="0" fontId="7" fillId="47" borderId="35" xfId="0" applyFont="1" applyFill="1" applyBorder="1" applyAlignment="1">
      <alignment horizontal="left" vertical="center" wrapText="1" indent="1"/>
    </xf>
    <xf numFmtId="0" fontId="32" fillId="23" borderId="35" xfId="0" applyFont="1" applyFill="1" applyBorder="1"/>
    <xf numFmtId="0" fontId="7" fillId="0" borderId="0" xfId="0" applyFont="1" applyAlignment="1">
      <alignment horizontal="center" vertical="center" wrapText="1"/>
    </xf>
    <xf numFmtId="0" fontId="11" fillId="2" borderId="0" xfId="0" applyFont="1" applyFill="1" applyAlignment="1">
      <alignment horizontal="left" vertical="center" wrapText="1"/>
    </xf>
    <xf numFmtId="0" fontId="32" fillId="23" borderId="35" xfId="0" applyFont="1" applyFill="1" applyBorder="1" applyAlignment="1">
      <alignment horizontal="left" vertical="center"/>
    </xf>
    <xf numFmtId="0" fontId="32" fillId="23" borderId="35" xfId="0" applyFont="1" applyFill="1" applyBorder="1" applyAlignment="1">
      <alignment horizontal="left"/>
    </xf>
    <xf numFmtId="0" fontId="32" fillId="43" borderId="35" xfId="0" applyFont="1" applyFill="1" applyBorder="1" applyAlignment="1">
      <alignment horizontal="left" vertical="top" wrapText="1"/>
    </xf>
    <xf numFmtId="0" fontId="32" fillId="23" borderId="35" xfId="0" applyFont="1" applyFill="1" applyBorder="1" applyAlignment="1">
      <alignment vertical="center"/>
    </xf>
    <xf numFmtId="0" fontId="32" fillId="43" borderId="35" xfId="0" applyFont="1" applyFill="1" applyBorder="1" applyAlignment="1">
      <alignment vertical="top" wrapText="1"/>
    </xf>
    <xf numFmtId="0" fontId="11" fillId="2" borderId="0" xfId="0" applyFont="1" applyFill="1" applyAlignment="1">
      <alignment horizontal="center" vertical="center" wrapText="1"/>
    </xf>
    <xf numFmtId="165" fontId="7" fillId="0" borderId="0" xfId="0" applyNumberFormat="1" applyFont="1" applyAlignment="1">
      <alignment horizontal="center" vertical="center" wrapText="1"/>
    </xf>
    <xf numFmtId="165" fontId="7" fillId="0" borderId="0" xfId="0" applyNumberFormat="1" applyFont="1" applyAlignment="1">
      <alignment horizontal="left" vertical="center" wrapText="1"/>
    </xf>
    <xf numFmtId="165" fontId="7" fillId="2" borderId="0" xfId="0" applyNumberFormat="1" applyFont="1" applyFill="1" applyAlignment="1">
      <alignment horizontal="center" vertical="center" wrapText="1"/>
    </xf>
    <xf numFmtId="0" fontId="32" fillId="43" borderId="35" xfId="0" applyFont="1" applyFill="1" applyBorder="1" applyAlignment="1">
      <alignment horizontal="left" vertical="center" wrapText="1"/>
    </xf>
    <xf numFmtId="0" fontId="32" fillId="43" borderId="35" xfId="0" applyFont="1" applyFill="1" applyBorder="1" applyAlignment="1">
      <alignment wrapText="1"/>
    </xf>
    <xf numFmtId="0" fontId="32" fillId="38" borderId="35" xfId="0" applyFont="1" applyFill="1" applyBorder="1"/>
    <xf numFmtId="0" fontId="32" fillId="38" borderId="35" xfId="0" applyFont="1" applyFill="1" applyBorder="1" applyAlignment="1">
      <alignment wrapText="1"/>
    </xf>
    <xf numFmtId="1" fontId="32" fillId="38" borderId="35" xfId="0" applyNumberFormat="1" applyFont="1" applyFill="1" applyBorder="1" applyAlignment="1">
      <alignment horizontal="center" vertical="center" wrapText="1"/>
    </xf>
    <xf numFmtId="0" fontId="32" fillId="38" borderId="35" xfId="0" applyFont="1" applyFill="1" applyBorder="1" applyAlignment="1">
      <alignment horizontal="left" wrapText="1"/>
    </xf>
    <xf numFmtId="0" fontId="32" fillId="43" borderId="35" xfId="0" applyFont="1" applyFill="1" applyBorder="1"/>
    <xf numFmtId="0" fontId="7" fillId="45" borderId="35" xfId="0" applyFont="1" applyFill="1" applyBorder="1" applyAlignment="1">
      <alignment horizontal="center" vertical="center" wrapText="1"/>
    </xf>
    <xf numFmtId="165" fontId="7" fillId="23" borderId="35" xfId="0" applyNumberFormat="1" applyFont="1" applyFill="1" applyBorder="1" applyAlignment="1">
      <alignment horizontal="center" vertical="center" wrapText="1"/>
    </xf>
    <xf numFmtId="0" fontId="7" fillId="45" borderId="35" xfId="0" applyFont="1" applyFill="1" applyBorder="1" applyAlignment="1">
      <alignment horizontal="left" vertical="center" wrapText="1"/>
    </xf>
    <xf numFmtId="0" fontId="7" fillId="45" borderId="35" xfId="0" applyFont="1" applyFill="1" applyBorder="1" applyAlignment="1">
      <alignment horizontal="center" vertical="center"/>
    </xf>
    <xf numFmtId="165" fontId="7" fillId="23" borderId="35" xfId="0" applyNumberFormat="1" applyFont="1" applyFill="1" applyBorder="1" applyAlignment="1">
      <alignment horizontal="center" vertical="center"/>
    </xf>
    <xf numFmtId="0" fontId="7" fillId="47" borderId="35" xfId="0" applyFont="1" applyFill="1" applyBorder="1" applyAlignment="1">
      <alignment horizontal="left" vertical="center" indent="1"/>
    </xf>
    <xf numFmtId="0" fontId="7" fillId="47" borderId="35" xfId="0" applyFont="1" applyFill="1" applyBorder="1" applyAlignment="1">
      <alignment horizontal="left" vertical="center" wrapText="1"/>
    </xf>
    <xf numFmtId="0" fontId="7" fillId="47" borderId="35" xfId="0" applyFont="1" applyFill="1" applyBorder="1" applyAlignment="1">
      <alignment horizontal="center" vertical="center" wrapText="1"/>
    </xf>
    <xf numFmtId="0" fontId="7" fillId="32" borderId="35" xfId="0" applyFont="1" applyFill="1" applyBorder="1" applyAlignment="1">
      <alignment horizontal="center" vertical="center"/>
    </xf>
    <xf numFmtId="0" fontId="7" fillId="47" borderId="35" xfId="0" applyFont="1" applyFill="1" applyBorder="1" applyAlignment="1">
      <alignment horizontal="center" vertical="center"/>
    </xf>
    <xf numFmtId="0" fontId="38" fillId="47" borderId="35" xfId="23" applyFont="1" applyFill="1" applyBorder="1" applyAlignment="1">
      <alignment horizontal="center" vertical="center"/>
    </xf>
    <xf numFmtId="0" fontId="7" fillId="47" borderId="35" xfId="0" applyFont="1" applyFill="1" applyBorder="1" applyAlignment="1">
      <alignment horizontal="left" vertical="center"/>
    </xf>
    <xf numFmtId="0" fontId="7" fillId="32" borderId="35" xfId="0" applyFont="1" applyFill="1" applyBorder="1" applyAlignment="1">
      <alignment horizontal="left" vertical="center" wrapText="1" indent="1"/>
    </xf>
    <xf numFmtId="0" fontId="7" fillId="32" borderId="35" xfId="0" applyFont="1" applyFill="1" applyBorder="1" applyAlignment="1">
      <alignment horizontal="left" vertical="center" wrapText="1"/>
    </xf>
    <xf numFmtId="0" fontId="7" fillId="32" borderId="35" xfId="0" applyFont="1" applyFill="1" applyBorder="1" applyAlignment="1">
      <alignment horizontal="center" vertical="center" wrapText="1"/>
    </xf>
    <xf numFmtId="0" fontId="38" fillId="32" borderId="35" xfId="23" applyFont="1" applyFill="1" applyBorder="1" applyAlignment="1">
      <alignment horizontal="center" vertical="center"/>
    </xf>
    <xf numFmtId="165" fontId="7" fillId="23" borderId="35" xfId="0" applyNumberFormat="1" applyFont="1" applyFill="1" applyBorder="1" applyAlignment="1">
      <alignment horizontal="left" vertical="center" wrapText="1"/>
    </xf>
    <xf numFmtId="0" fontId="7" fillId="23" borderId="35" xfId="0" applyFont="1" applyFill="1" applyBorder="1" applyAlignment="1">
      <alignment horizontal="center" vertical="center" wrapText="1"/>
    </xf>
    <xf numFmtId="4" fontId="7" fillId="45" borderId="35" xfId="0" applyNumberFormat="1" applyFont="1" applyFill="1" applyBorder="1" applyAlignment="1">
      <alignment horizontal="center" vertical="center" wrapText="1"/>
    </xf>
    <xf numFmtId="0" fontId="58" fillId="43" borderId="35" xfId="0" applyFont="1" applyFill="1" applyBorder="1" applyAlignment="1">
      <alignment vertical="top" wrapText="1"/>
    </xf>
    <xf numFmtId="0" fontId="7" fillId="51" borderId="35" xfId="0" applyFont="1" applyFill="1" applyBorder="1" applyAlignment="1">
      <alignment horizontal="center" vertical="center" wrapText="1"/>
    </xf>
    <xf numFmtId="9" fontId="7" fillId="51" borderId="35" xfId="0" applyNumberFormat="1" applyFont="1" applyFill="1" applyBorder="1" applyAlignment="1">
      <alignment horizontal="center" vertical="center" wrapText="1"/>
    </xf>
    <xf numFmtId="0" fontId="7" fillId="51" borderId="35" xfId="0" applyFont="1" applyFill="1" applyBorder="1" applyAlignment="1">
      <alignment horizontal="center" vertical="center"/>
    </xf>
    <xf numFmtId="0" fontId="7" fillId="51" borderId="35" xfId="0" applyFont="1" applyFill="1" applyBorder="1" applyAlignment="1">
      <alignment horizontal="left" vertical="center"/>
    </xf>
    <xf numFmtId="0" fontId="7" fillId="23" borderId="35" xfId="0" applyFont="1" applyFill="1" applyBorder="1" applyAlignment="1">
      <alignment horizontal="left" vertical="center" wrapText="1"/>
    </xf>
    <xf numFmtId="4" fontId="7" fillId="23" borderId="35" xfId="0" applyNumberFormat="1" applyFont="1" applyFill="1" applyBorder="1" applyAlignment="1">
      <alignment horizontal="center" vertical="center" wrapText="1"/>
    </xf>
    <xf numFmtId="165" fontId="7" fillId="23" borderId="35" xfId="0" applyNumberFormat="1" applyFont="1" applyFill="1" applyBorder="1" applyAlignment="1">
      <alignment vertical="center"/>
    </xf>
    <xf numFmtId="0" fontId="47" fillId="23" borderId="35" xfId="0" applyFont="1" applyFill="1" applyBorder="1"/>
    <xf numFmtId="0" fontId="58" fillId="23" borderId="35" xfId="0" applyFont="1" applyFill="1" applyBorder="1"/>
    <xf numFmtId="0" fontId="32" fillId="43" borderId="35" xfId="0" applyFont="1" applyFill="1" applyBorder="1" applyAlignment="1">
      <alignment horizontal="left" wrapText="1"/>
    </xf>
    <xf numFmtId="0" fontId="38" fillId="47" borderId="35" xfId="23" applyFont="1" applyFill="1" applyBorder="1" applyAlignment="1">
      <alignment horizontal="center" vertical="center" wrapText="1"/>
    </xf>
    <xf numFmtId="0" fontId="32" fillId="43" borderId="35" xfId="0" applyFont="1" applyFill="1" applyBorder="1" applyAlignment="1">
      <alignment vertical="center" wrapText="1"/>
    </xf>
    <xf numFmtId="0" fontId="7" fillId="23" borderId="35" xfId="0" applyFont="1" applyFill="1" applyBorder="1" applyAlignment="1">
      <alignment vertical="center" wrapText="1"/>
    </xf>
    <xf numFmtId="0" fontId="38" fillId="32" borderId="35" xfId="23" applyFont="1" applyFill="1" applyBorder="1" applyAlignment="1">
      <alignment horizontal="center" vertical="center" wrapText="1"/>
    </xf>
    <xf numFmtId="0" fontId="7" fillId="32" borderId="35" xfId="0" applyFont="1" applyFill="1" applyBorder="1" applyAlignment="1">
      <alignment horizontal="left" vertical="center"/>
    </xf>
    <xf numFmtId="165" fontId="7" fillId="23" borderId="35" xfId="0" applyNumberFormat="1" applyFont="1" applyFill="1" applyBorder="1" applyAlignment="1">
      <alignment vertical="center" wrapText="1"/>
    </xf>
    <xf numFmtId="1" fontId="7" fillId="32" borderId="35" xfId="8" applyNumberFormat="1" applyFont="1" applyFill="1" applyBorder="1" applyAlignment="1">
      <alignment horizontal="center" vertical="center" wrapText="1"/>
    </xf>
    <xf numFmtId="0" fontId="7" fillId="32" borderId="35" xfId="8" applyNumberFormat="1" applyFont="1" applyFill="1" applyBorder="1" applyAlignment="1">
      <alignment horizontal="center" vertical="center" wrapText="1"/>
    </xf>
    <xf numFmtId="0" fontId="7" fillId="23" borderId="35" xfId="0" quotePrefix="1" applyFont="1" applyFill="1" applyBorder="1" applyAlignment="1">
      <alignment horizontal="center" vertical="center" wrapText="1"/>
    </xf>
    <xf numFmtId="0" fontId="7" fillId="32" borderId="35" xfId="0" applyFont="1" applyFill="1" applyBorder="1" applyAlignment="1">
      <alignment horizontal="left" vertical="center" indent="1"/>
    </xf>
    <xf numFmtId="43" fontId="7" fillId="45" borderId="35" xfId="0" applyNumberFormat="1" applyFont="1" applyFill="1" applyBorder="1" applyAlignment="1">
      <alignment horizontal="center" vertical="center" wrapText="1"/>
    </xf>
    <xf numFmtId="43" fontId="7" fillId="23" borderId="35" xfId="0" applyNumberFormat="1" applyFont="1" applyFill="1" applyBorder="1" applyAlignment="1">
      <alignment horizontal="center" vertical="center" wrapText="1"/>
    </xf>
    <xf numFmtId="0" fontId="7" fillId="23" borderId="35" xfId="0" applyFont="1" applyFill="1" applyBorder="1" applyAlignment="1">
      <alignment horizontal="center" vertical="center"/>
    </xf>
    <xf numFmtId="0" fontId="38" fillId="23" borderId="35" xfId="23" applyFont="1" applyFill="1" applyBorder="1" applyAlignment="1">
      <alignment horizontal="center" vertical="center" wrapText="1"/>
    </xf>
    <xf numFmtId="0" fontId="38" fillId="32" borderId="35" xfId="0" applyFont="1" applyFill="1" applyBorder="1" applyAlignment="1">
      <alignment horizontal="center" vertical="center"/>
    </xf>
    <xf numFmtId="0" fontId="7" fillId="2" borderId="35" xfId="0" applyFont="1" applyFill="1" applyBorder="1" applyAlignment="1">
      <alignment horizontal="left" vertical="center" wrapText="1"/>
    </xf>
    <xf numFmtId="0" fontId="40" fillId="47" borderId="35" xfId="23" applyFill="1" applyBorder="1" applyAlignment="1">
      <alignment horizontal="center" vertical="center"/>
    </xf>
    <xf numFmtId="0" fontId="32" fillId="38" borderId="35" xfId="0" applyFont="1" applyFill="1" applyBorder="1" applyAlignment="1">
      <alignment horizontal="center" vertical="center" wrapText="1"/>
    </xf>
    <xf numFmtId="0" fontId="7" fillId="16" borderId="35" xfId="0" applyFont="1" applyFill="1" applyBorder="1" applyAlignment="1">
      <alignment horizontal="left" vertical="center" wrapText="1"/>
    </xf>
    <xf numFmtId="165" fontId="7" fillId="16" borderId="35" xfId="0" applyNumberFormat="1" applyFont="1" applyFill="1" applyBorder="1" applyAlignment="1">
      <alignment horizontal="center" vertical="center" wrapText="1"/>
    </xf>
    <xf numFmtId="0" fontId="7" fillId="23" borderId="35" xfId="0" applyFont="1" applyFill="1" applyBorder="1" applyAlignment="1">
      <alignment horizontal="left" vertical="center"/>
    </xf>
    <xf numFmtId="0" fontId="11" fillId="6" borderId="2" xfId="0" applyFont="1" applyFill="1" applyBorder="1" applyAlignment="1">
      <alignment horizontal="center" vertical="center"/>
    </xf>
    <xf numFmtId="3" fontId="7" fillId="47" borderId="35" xfId="0" applyNumberFormat="1" applyFont="1" applyFill="1" applyBorder="1" applyAlignment="1">
      <alignment horizontal="center" vertical="center" wrapText="1"/>
    </xf>
    <xf numFmtId="0" fontId="29" fillId="52" borderId="1" xfId="0" applyFont="1" applyFill="1" applyBorder="1"/>
    <xf numFmtId="0" fontId="7" fillId="45" borderId="1" xfId="0" applyFont="1" applyFill="1" applyBorder="1" applyAlignment="1">
      <alignment vertical="center" wrapText="1"/>
    </xf>
    <xf numFmtId="0" fontId="7" fillId="45" borderId="1" xfId="0" applyFont="1" applyFill="1" applyBorder="1" applyAlignment="1">
      <alignment horizontal="center" vertical="center" wrapText="1"/>
    </xf>
    <xf numFmtId="0" fontId="7" fillId="45" borderId="1" xfId="0" applyFont="1" applyFill="1" applyBorder="1" applyAlignment="1">
      <alignment horizontal="left" vertical="center" wrapText="1" indent="1"/>
    </xf>
    <xf numFmtId="0" fontId="11" fillId="23" borderId="1" xfId="0" applyFont="1" applyFill="1" applyBorder="1" applyAlignment="1">
      <alignment horizontal="left" vertical="center" wrapText="1" indent="1"/>
    </xf>
    <xf numFmtId="0" fontId="7" fillId="23" borderId="1" xfId="0" applyFont="1" applyFill="1" applyBorder="1" applyAlignment="1">
      <alignment horizontal="left" vertical="center" wrapText="1" indent="1"/>
    </xf>
    <xf numFmtId="0" fontId="0" fillId="0" borderId="1" xfId="0" applyBorder="1" applyAlignment="1">
      <alignment vertical="top" wrapText="1"/>
    </xf>
    <xf numFmtId="0" fontId="0" fillId="0" borderId="1" xfId="0" applyBorder="1" applyAlignment="1">
      <alignment horizontal="left" vertical="top" wrapText="1"/>
    </xf>
    <xf numFmtId="1" fontId="7" fillId="23" borderId="35" xfId="7" applyNumberFormat="1" applyFont="1" applyFill="1" applyBorder="1" applyAlignment="1">
      <alignment horizontal="center" vertical="center" wrapText="1"/>
    </xf>
    <xf numFmtId="3" fontId="32" fillId="43" borderId="35" xfId="0" applyNumberFormat="1" applyFont="1" applyFill="1" applyBorder="1" applyAlignment="1">
      <alignment horizontal="center" vertical="center" wrapText="1"/>
    </xf>
    <xf numFmtId="43" fontId="32" fillId="38" borderId="35" xfId="7" applyFont="1" applyFill="1" applyBorder="1" applyAlignment="1">
      <alignment horizontal="center" vertical="center" wrapText="1"/>
    </xf>
    <xf numFmtId="1" fontId="7" fillId="23" borderId="35" xfId="8" applyNumberFormat="1" applyFont="1" applyFill="1" applyBorder="1" applyAlignment="1">
      <alignment horizontal="center" vertical="center" wrapText="1"/>
    </xf>
    <xf numFmtId="0" fontId="7" fillId="45" borderId="35" xfId="0" applyFont="1" applyFill="1" applyBorder="1" applyAlignment="1">
      <alignment horizontal="center" vertical="center"/>
    </xf>
    <xf numFmtId="0" fontId="7" fillId="45" borderId="35" xfId="0" applyFont="1" applyFill="1" applyBorder="1" applyAlignment="1">
      <alignment horizontal="center" vertical="center" wrapText="1"/>
    </xf>
    <xf numFmtId="165" fontId="7" fillId="23" borderId="35" xfId="0" applyNumberFormat="1" applyFont="1" applyFill="1" applyBorder="1" applyAlignment="1">
      <alignment horizontal="center" vertical="center" wrapText="1"/>
    </xf>
    <xf numFmtId="1" fontId="7" fillId="23" borderId="35" xfId="0" applyNumberFormat="1" applyFont="1" applyFill="1" applyBorder="1" applyAlignment="1">
      <alignment horizontal="center" vertical="center" wrapText="1"/>
    </xf>
    <xf numFmtId="0" fontId="7" fillId="23" borderId="35" xfId="0" applyFont="1" applyFill="1" applyBorder="1" applyAlignment="1">
      <alignment horizontal="center" vertical="center" wrapText="1"/>
    </xf>
    <xf numFmtId="3" fontId="7" fillId="23" borderId="35" xfId="0" applyNumberFormat="1" applyFont="1" applyFill="1" applyBorder="1" applyAlignment="1">
      <alignment horizontal="center" vertical="center" wrapText="1"/>
    </xf>
    <xf numFmtId="0" fontId="38" fillId="45" borderId="35" xfId="23" applyFont="1" applyFill="1" applyBorder="1" applyAlignment="1">
      <alignment horizontal="center" vertical="center" wrapText="1"/>
    </xf>
    <xf numFmtId="1" fontId="7" fillId="45" borderId="35" xfId="0" applyNumberFormat="1" applyFont="1" applyFill="1" applyBorder="1" applyAlignment="1">
      <alignment horizontal="center" vertical="center" wrapText="1"/>
    </xf>
    <xf numFmtId="165" fontId="40" fillId="23" borderId="35" xfId="23" applyNumberFormat="1" applyFill="1" applyBorder="1" applyAlignment="1">
      <alignment horizontal="center" vertical="center" wrapText="1"/>
    </xf>
    <xf numFmtId="165" fontId="38" fillId="23" borderId="35" xfId="23" applyNumberFormat="1" applyFont="1" applyFill="1" applyBorder="1" applyAlignment="1">
      <alignment horizontal="center" vertical="center" wrapText="1"/>
    </xf>
    <xf numFmtId="165" fontId="7" fillId="23" borderId="35" xfId="0" applyNumberFormat="1" applyFont="1" applyFill="1" applyBorder="1" applyAlignment="1">
      <alignment horizontal="left" vertical="center" wrapText="1"/>
    </xf>
    <xf numFmtId="0" fontId="7" fillId="23" borderId="35" xfId="0" applyFont="1" applyFill="1" applyBorder="1" applyAlignment="1">
      <alignment horizontal="center" vertical="center"/>
    </xf>
    <xf numFmtId="0" fontId="7" fillId="45" borderId="35" xfId="0" applyFont="1" applyFill="1" applyBorder="1" applyAlignment="1">
      <alignment horizontal="left" vertical="center" wrapText="1"/>
    </xf>
    <xf numFmtId="0" fontId="7" fillId="23" borderId="35" xfId="0" applyFont="1" applyFill="1" applyBorder="1" applyAlignment="1">
      <alignment horizontal="left" vertical="center" wrapText="1"/>
    </xf>
    <xf numFmtId="0" fontId="40" fillId="45" borderId="35" xfId="23" applyFill="1" applyBorder="1" applyAlignment="1">
      <alignment horizontal="center" vertical="center" wrapText="1"/>
    </xf>
    <xf numFmtId="0" fontId="32" fillId="43" borderId="35" xfId="0" applyFont="1" applyFill="1" applyBorder="1" applyAlignment="1">
      <alignment horizontal="left" vertical="center" wrapText="1"/>
    </xf>
    <xf numFmtId="3" fontId="7" fillId="45" borderId="35" xfId="0" applyNumberFormat="1" applyFont="1" applyFill="1" applyBorder="1" applyAlignment="1">
      <alignment horizontal="center" vertical="center" wrapText="1"/>
    </xf>
    <xf numFmtId="0" fontId="32" fillId="43" borderId="35" xfId="0" applyFont="1" applyFill="1" applyBorder="1" applyAlignment="1">
      <alignment horizontal="center" vertical="center" wrapText="1"/>
    </xf>
    <xf numFmtId="1" fontId="32" fillId="43" borderId="35" xfId="0" applyNumberFormat="1" applyFont="1" applyFill="1" applyBorder="1" applyAlignment="1">
      <alignment horizontal="center" vertical="center" wrapText="1"/>
    </xf>
    <xf numFmtId="0" fontId="1" fillId="2" borderId="6" xfId="0" applyFont="1" applyFill="1" applyBorder="1" applyAlignment="1">
      <alignment horizontal="center" vertical="center"/>
    </xf>
    <xf numFmtId="0" fontId="27" fillId="15" borderId="2" xfId="0" applyFont="1" applyFill="1" applyBorder="1" applyAlignment="1">
      <alignment horizontal="center" vertical="center" textRotation="90"/>
    </xf>
    <xf numFmtId="0" fontId="27" fillId="15" borderId="15" xfId="0" applyFont="1" applyFill="1" applyBorder="1" applyAlignment="1">
      <alignment horizontal="center" vertical="center" textRotation="90"/>
    </xf>
    <xf numFmtId="0" fontId="27" fillId="15" borderId="9" xfId="0" applyFont="1" applyFill="1" applyBorder="1" applyAlignment="1">
      <alignment horizontal="center" vertical="center" textRotation="90"/>
    </xf>
    <xf numFmtId="0" fontId="27" fillId="4" borderId="8" xfId="0" applyFont="1" applyFill="1" applyBorder="1" applyAlignment="1">
      <alignment horizontal="center" vertical="center" textRotation="90"/>
    </xf>
    <xf numFmtId="0" fontId="27" fillId="4" borderId="12" xfId="0" applyFont="1" applyFill="1" applyBorder="1" applyAlignment="1">
      <alignment horizontal="center" vertical="center" textRotation="90"/>
    </xf>
    <xf numFmtId="0" fontId="27" fillId="7" borderId="2" xfId="0" applyFont="1" applyFill="1" applyBorder="1" applyAlignment="1">
      <alignment horizontal="center" vertical="center" textRotation="90"/>
    </xf>
    <xf numFmtId="0" fontId="27" fillId="7" borderId="15" xfId="0" applyFont="1" applyFill="1" applyBorder="1" applyAlignment="1">
      <alignment horizontal="center" vertical="center" textRotation="90"/>
    </xf>
    <xf numFmtId="0" fontId="27" fillId="7" borderId="9" xfId="0" applyFont="1" applyFill="1" applyBorder="1" applyAlignment="1">
      <alignment horizontal="center" vertical="center" textRotation="90"/>
    </xf>
    <xf numFmtId="0" fontId="0" fillId="2" borderId="14" xfId="0" applyFill="1" applyBorder="1" applyAlignment="1">
      <alignment horizontal="center" vertical="center"/>
    </xf>
    <xf numFmtId="0" fontId="27" fillId="19" borderId="1" xfId="0" applyFont="1" applyFill="1" applyBorder="1" applyAlignment="1">
      <alignment horizontal="center" vertical="center" textRotation="90" wrapText="1"/>
    </xf>
    <xf numFmtId="0" fontId="27" fillId="16" borderId="8" xfId="0" applyFont="1" applyFill="1" applyBorder="1" applyAlignment="1">
      <alignment horizontal="center" vertical="center" textRotation="90"/>
    </xf>
    <xf numFmtId="0" fontId="27" fillId="16" borderId="12" xfId="0" applyFont="1" applyFill="1" applyBorder="1" applyAlignment="1">
      <alignment horizontal="center" vertical="center" textRotation="90"/>
    </xf>
    <xf numFmtId="0" fontId="27" fillId="17" borderId="2" xfId="0" applyFont="1" applyFill="1" applyBorder="1" applyAlignment="1">
      <alignment horizontal="justify" vertical="center" textRotation="90" wrapText="1"/>
    </xf>
    <xf numFmtId="0" fontId="27" fillId="17" borderId="15" xfId="0" applyFont="1" applyFill="1" applyBorder="1" applyAlignment="1">
      <alignment horizontal="justify" vertical="center" textRotation="90" wrapText="1"/>
    </xf>
    <xf numFmtId="0" fontId="27" fillId="7" borderId="2" xfId="0" applyFont="1" applyFill="1" applyBorder="1" applyAlignment="1">
      <alignment horizontal="justify" vertical="center" textRotation="90" wrapText="1"/>
    </xf>
    <xf numFmtId="0" fontId="27" fillId="7" borderId="15" xfId="0" applyFont="1" applyFill="1" applyBorder="1" applyAlignment="1">
      <alignment horizontal="justify" vertical="center" textRotation="90" wrapText="1"/>
    </xf>
    <xf numFmtId="0" fontId="36" fillId="8" borderId="13" xfId="0" applyFont="1" applyFill="1" applyBorder="1" applyAlignment="1">
      <alignment horizontal="center" vertical="center" wrapText="1"/>
    </xf>
    <xf numFmtId="0" fontId="36" fillId="8" borderId="9"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13" fillId="19" borderId="9"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13" fillId="13" borderId="0" xfId="0" applyFont="1" applyFill="1" applyAlignment="1">
      <alignment horizontal="center" vertical="center" wrapText="1"/>
    </xf>
    <xf numFmtId="0" fontId="13" fillId="13" borderId="12" xfId="0" applyFont="1" applyFill="1" applyBorder="1" applyAlignment="1">
      <alignment horizontal="center" vertical="center" wrapText="1"/>
    </xf>
    <xf numFmtId="0" fontId="13" fillId="13" borderId="22"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13" fillId="24" borderId="0" xfId="0" applyFont="1" applyFill="1" applyAlignment="1">
      <alignment horizontal="center" vertical="center" wrapText="1"/>
    </xf>
    <xf numFmtId="0" fontId="13" fillId="24" borderId="12" xfId="0" applyFont="1" applyFill="1" applyBorder="1" applyAlignment="1">
      <alignment horizontal="center" vertical="center" wrapText="1"/>
    </xf>
    <xf numFmtId="0" fontId="13" fillId="24" borderId="22" xfId="0" applyFont="1" applyFill="1" applyBorder="1" applyAlignment="1">
      <alignment horizontal="center" vertical="center" wrapText="1"/>
    </xf>
    <xf numFmtId="0" fontId="13" fillId="24" borderId="6"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12"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22" borderId="21"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3" fillId="13" borderId="22" xfId="0" applyFont="1" applyFill="1" applyBorder="1" applyAlignment="1">
      <alignment horizontal="center" vertical="center"/>
    </xf>
    <xf numFmtId="0" fontId="13" fillId="13" borderId="6" xfId="0" applyFont="1" applyFill="1" applyBorder="1" applyAlignment="1">
      <alignment horizontal="center" vertical="center"/>
    </xf>
    <xf numFmtId="0" fontId="13" fillId="13" borderId="13" xfId="0" applyFont="1" applyFill="1" applyBorder="1" applyAlignment="1">
      <alignment horizontal="center" vertical="center"/>
    </xf>
    <xf numFmtId="0" fontId="7" fillId="45" borderId="35" xfId="0" applyFont="1" applyFill="1" applyBorder="1" applyAlignment="1">
      <alignment horizontal="center" vertical="center" wrapText="1"/>
    </xf>
    <xf numFmtId="1" fontId="7" fillId="23" borderId="36" xfId="0" applyNumberFormat="1" applyFont="1" applyFill="1" applyBorder="1" applyAlignment="1">
      <alignment horizontal="center" vertical="center" wrapText="1"/>
    </xf>
    <xf numFmtId="1" fontId="7" fillId="23" borderId="37" xfId="0" applyNumberFormat="1" applyFont="1" applyFill="1" applyBorder="1" applyAlignment="1">
      <alignment horizontal="center" vertical="center" wrapText="1"/>
    </xf>
    <xf numFmtId="1" fontId="7" fillId="23" borderId="38" xfId="0" applyNumberFormat="1" applyFont="1" applyFill="1" applyBorder="1" applyAlignment="1">
      <alignment horizontal="center" vertical="center" wrapText="1"/>
    </xf>
    <xf numFmtId="166" fontId="7" fillId="23" borderId="35" xfId="7" applyNumberFormat="1" applyFont="1" applyFill="1" applyBorder="1" applyAlignment="1">
      <alignment horizontal="center" vertical="center" wrapText="1"/>
    </xf>
    <xf numFmtId="3" fontId="7" fillId="23" borderId="35" xfId="0" applyNumberFormat="1" applyFont="1" applyFill="1" applyBorder="1" applyAlignment="1">
      <alignment horizontal="center" vertical="center" wrapText="1"/>
    </xf>
    <xf numFmtId="0" fontId="7" fillId="23" borderId="35" xfId="0" applyFont="1" applyFill="1" applyBorder="1" applyAlignment="1">
      <alignment horizontal="center" vertical="center" wrapText="1"/>
    </xf>
    <xf numFmtId="3" fontId="7" fillId="23" borderId="35" xfId="8" applyNumberFormat="1" applyFont="1" applyFill="1" applyBorder="1" applyAlignment="1">
      <alignment horizontal="center" vertical="center" wrapText="1"/>
    </xf>
    <xf numFmtId="1" fontId="7" fillId="45" borderId="35" xfId="0" applyNumberFormat="1" applyFont="1" applyFill="1" applyBorder="1" applyAlignment="1">
      <alignment horizontal="center" vertical="center" wrapText="1"/>
    </xf>
    <xf numFmtId="165" fontId="7" fillId="23" borderId="35" xfId="0" applyNumberFormat="1" applyFont="1" applyFill="1" applyBorder="1" applyAlignment="1">
      <alignment horizontal="center" vertical="center" wrapText="1"/>
    </xf>
    <xf numFmtId="0" fontId="7" fillId="45" borderId="35" xfId="0" applyFont="1" applyFill="1" applyBorder="1" applyAlignment="1">
      <alignment horizontal="center" vertical="center"/>
    </xf>
    <xf numFmtId="0" fontId="62" fillId="2" borderId="0" xfId="0" applyFont="1" applyFill="1" applyAlignment="1">
      <alignment horizontal="center" vertical="center" wrapText="1"/>
    </xf>
    <xf numFmtId="0" fontId="62" fillId="2" borderId="6" xfId="0" applyFont="1" applyFill="1" applyBorder="1" applyAlignment="1">
      <alignment horizontal="center" vertical="center" wrapText="1"/>
    </xf>
    <xf numFmtId="0" fontId="40" fillId="23" borderId="35" xfId="23" applyFill="1" applyBorder="1" applyAlignment="1">
      <alignment horizontal="center" vertical="center" wrapText="1"/>
    </xf>
    <xf numFmtId="0" fontId="62" fillId="34" borderId="1" xfId="0" applyFont="1" applyFill="1" applyBorder="1" applyAlignment="1">
      <alignment horizontal="center" vertical="center" wrapText="1"/>
    </xf>
    <xf numFmtId="0" fontId="63" fillId="35" borderId="23" xfId="0" applyFont="1" applyFill="1" applyBorder="1" applyAlignment="1">
      <alignment horizontal="left" vertical="center" wrapText="1"/>
    </xf>
    <xf numFmtId="0" fontId="63" fillId="35" borderId="24" xfId="0" applyFont="1" applyFill="1" applyBorder="1" applyAlignment="1">
      <alignment horizontal="left" vertical="center" wrapText="1"/>
    </xf>
    <xf numFmtId="0" fontId="63" fillId="35" borderId="24" xfId="0" applyFont="1" applyFill="1" applyBorder="1" applyAlignment="1">
      <alignment horizontal="center" vertical="center" wrapText="1"/>
    </xf>
    <xf numFmtId="0" fontId="63" fillId="35" borderId="8" xfId="0" applyFont="1" applyFill="1" applyBorder="1" applyAlignment="1">
      <alignment horizontal="left" vertical="center" wrapText="1"/>
    </xf>
    <xf numFmtId="0" fontId="63" fillId="35" borderId="22" xfId="0" applyFont="1" applyFill="1" applyBorder="1" applyAlignment="1">
      <alignment horizontal="left" vertical="center" wrapText="1"/>
    </xf>
    <xf numFmtId="0" fontId="63" fillId="35" borderId="6" xfId="0" applyFont="1" applyFill="1" applyBorder="1" applyAlignment="1">
      <alignment horizontal="left" vertical="center" wrapText="1"/>
    </xf>
    <xf numFmtId="0" fontId="63" fillId="35" borderId="6" xfId="0" applyFont="1" applyFill="1" applyBorder="1" applyAlignment="1">
      <alignment horizontal="center" vertical="center" wrapText="1"/>
    </xf>
    <xf numFmtId="0" fontId="63" fillId="35" borderId="13" xfId="0" applyFont="1" applyFill="1" applyBorder="1" applyAlignment="1">
      <alignment horizontal="left" vertical="center" wrapText="1"/>
    </xf>
    <xf numFmtId="0" fontId="40" fillId="45" borderId="35" xfId="23" applyFill="1" applyBorder="1" applyAlignment="1">
      <alignment horizontal="center" vertical="center" wrapText="1"/>
    </xf>
    <xf numFmtId="0" fontId="7" fillId="31" borderId="35" xfId="0" applyFont="1" applyFill="1" applyBorder="1" applyAlignment="1">
      <alignment horizontal="center" vertical="center" wrapText="1"/>
    </xf>
    <xf numFmtId="2" fontId="32" fillId="23" borderId="35" xfId="0" applyNumberFormat="1" applyFont="1" applyFill="1" applyBorder="1" applyAlignment="1">
      <alignment horizontal="center" vertical="center" wrapText="1"/>
    </xf>
    <xf numFmtId="0" fontId="32" fillId="43" borderId="35" xfId="0" applyFont="1" applyFill="1" applyBorder="1" applyAlignment="1">
      <alignment wrapText="1"/>
    </xf>
    <xf numFmtId="0" fontId="38" fillId="45" borderId="35" xfId="23" applyFont="1" applyFill="1" applyBorder="1" applyAlignment="1">
      <alignment horizontal="center" vertical="center" wrapText="1"/>
    </xf>
    <xf numFmtId="0" fontId="7" fillId="45" borderId="35" xfId="0" applyFont="1" applyFill="1" applyBorder="1" applyAlignment="1">
      <alignment horizontal="left" vertical="center" wrapText="1"/>
    </xf>
    <xf numFmtId="43" fontId="7" fillId="23" borderId="35" xfId="7" applyFont="1" applyFill="1" applyBorder="1" applyAlignment="1">
      <alignment horizontal="center" vertical="center" wrapText="1"/>
    </xf>
    <xf numFmtId="166" fontId="7" fillId="23" borderId="35" xfId="8" applyNumberFormat="1" applyFont="1" applyFill="1" applyBorder="1" applyAlignment="1">
      <alignment horizontal="center" vertical="center" wrapText="1"/>
    </xf>
    <xf numFmtId="3" fontId="7" fillId="23" borderId="35" xfId="7" applyNumberFormat="1" applyFont="1" applyFill="1" applyBorder="1" applyAlignment="1">
      <alignment horizontal="center" vertical="center" wrapText="1"/>
    </xf>
    <xf numFmtId="1" fontId="7" fillId="23" borderId="35" xfId="0" applyNumberFormat="1" applyFont="1" applyFill="1" applyBorder="1" applyAlignment="1">
      <alignment horizontal="center" vertical="center" wrapText="1"/>
    </xf>
    <xf numFmtId="0" fontId="62" fillId="22" borderId="1" xfId="0" applyFont="1" applyFill="1" applyBorder="1" applyAlignment="1">
      <alignment horizontal="left" vertical="center" wrapText="1"/>
    </xf>
    <xf numFmtId="0" fontId="59" fillId="22" borderId="1" xfId="0" applyFont="1" applyFill="1" applyBorder="1" applyAlignment="1">
      <alignment horizontal="left" vertical="center" wrapText="1"/>
    </xf>
    <xf numFmtId="0" fontId="59" fillId="22"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20" borderId="1" xfId="0" applyFont="1" applyFill="1" applyBorder="1" applyAlignment="1">
      <alignment horizontal="center" vertical="center"/>
    </xf>
    <xf numFmtId="0" fontId="11" fillId="33" borderId="1" xfId="0" applyFont="1" applyFill="1" applyBorder="1" applyAlignment="1">
      <alignment horizontal="center" vertical="center"/>
    </xf>
    <xf numFmtId="0" fontId="11" fillId="20" borderId="1"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30" borderId="1" xfId="0" applyFont="1" applyFill="1" applyBorder="1" applyAlignment="1">
      <alignment horizontal="center" vertical="center"/>
    </xf>
    <xf numFmtId="0" fontId="11" fillId="30" borderId="1" xfId="0" applyFont="1" applyFill="1" applyBorder="1" applyAlignment="1">
      <alignment horizontal="center" vertical="center" wrapText="1"/>
    </xf>
    <xf numFmtId="0" fontId="59" fillId="8" borderId="1" xfId="0" applyFont="1" applyFill="1" applyBorder="1" applyAlignment="1">
      <alignment horizontal="center" vertical="center"/>
    </xf>
    <xf numFmtId="0" fontId="59" fillId="8" borderId="1" xfId="0" applyFont="1" applyFill="1" applyBorder="1" applyAlignment="1">
      <alignment horizontal="center" vertical="center" wrapText="1"/>
    </xf>
    <xf numFmtId="0" fontId="11" fillId="28" borderId="1" xfId="0" applyFont="1" applyFill="1" applyBorder="1" applyAlignment="1">
      <alignment horizontal="center" vertical="center" wrapText="1"/>
    </xf>
    <xf numFmtId="0" fontId="11" fillId="29" borderId="1" xfId="0" applyFont="1" applyFill="1" applyBorder="1" applyAlignment="1">
      <alignment horizontal="center" vertical="center" wrapText="1"/>
    </xf>
    <xf numFmtId="0" fontId="11" fillId="33" borderId="1" xfId="0" applyFont="1" applyFill="1" applyBorder="1" applyAlignment="1">
      <alignment horizontal="center" vertical="center" wrapText="1"/>
    </xf>
    <xf numFmtId="1" fontId="32" fillId="23" borderId="35" xfId="0" applyNumberFormat="1" applyFont="1" applyFill="1" applyBorder="1" applyAlignment="1">
      <alignment horizontal="center" vertical="center" wrapText="1"/>
    </xf>
    <xf numFmtId="0" fontId="32" fillId="43" borderId="35" xfId="0" applyFont="1" applyFill="1" applyBorder="1" applyAlignment="1">
      <alignment horizontal="center" vertical="center" wrapText="1"/>
    </xf>
    <xf numFmtId="0" fontId="32" fillId="43" borderId="35" xfId="0" applyFont="1" applyFill="1" applyBorder="1" applyAlignment="1">
      <alignment horizontal="left" vertical="center" wrapText="1"/>
    </xf>
    <xf numFmtId="1" fontId="32" fillId="43" borderId="35" xfId="0" applyNumberFormat="1" applyFont="1" applyFill="1" applyBorder="1" applyAlignment="1">
      <alignment horizontal="center" vertical="center" wrapText="1"/>
    </xf>
    <xf numFmtId="2" fontId="32" fillId="43" borderId="35" xfId="0" applyNumberFormat="1" applyFont="1" applyFill="1" applyBorder="1" applyAlignment="1">
      <alignment horizontal="center" vertical="center" wrapText="1"/>
    </xf>
    <xf numFmtId="165" fontId="7" fillId="23" borderId="35" xfId="0" applyNumberFormat="1" applyFont="1" applyFill="1" applyBorder="1" applyAlignment="1">
      <alignment horizontal="left" vertical="center" wrapText="1"/>
    </xf>
    <xf numFmtId="0" fontId="7" fillId="45" borderId="36" xfId="0" applyFont="1" applyFill="1" applyBorder="1" applyAlignment="1">
      <alignment horizontal="center" vertical="center" wrapText="1"/>
    </xf>
    <xf numFmtId="0" fontId="7" fillId="45" borderId="38" xfId="0" applyFont="1" applyFill="1" applyBorder="1" applyAlignment="1">
      <alignment horizontal="center" vertical="center" wrapText="1"/>
    </xf>
    <xf numFmtId="0" fontId="58" fillId="23" borderId="35" xfId="0" applyFont="1" applyFill="1" applyBorder="1" applyAlignment="1">
      <alignment vertical="center" wrapText="1"/>
    </xf>
    <xf numFmtId="0" fontId="32" fillId="23" borderId="35" xfId="0" applyFont="1" applyFill="1" applyBorder="1" applyAlignment="1">
      <alignment vertical="center"/>
    </xf>
    <xf numFmtId="0" fontId="32" fillId="23" borderId="35" xfId="0" applyFont="1" applyFill="1" applyBorder="1" applyAlignment="1">
      <alignment horizontal="left" vertical="center" wrapText="1"/>
    </xf>
    <xf numFmtId="3" fontId="7" fillId="45" borderId="35" xfId="0" applyNumberFormat="1" applyFont="1" applyFill="1" applyBorder="1" applyAlignment="1">
      <alignment horizontal="center" vertical="center" wrapText="1"/>
    </xf>
    <xf numFmtId="0" fontId="32" fillId="43" borderId="35" xfId="0" applyFont="1" applyFill="1" applyBorder="1" applyAlignment="1">
      <alignment vertical="top" wrapText="1"/>
    </xf>
    <xf numFmtId="165" fontId="7" fillId="23" borderId="35" xfId="0" applyNumberFormat="1" applyFont="1" applyFill="1" applyBorder="1" applyAlignment="1">
      <alignment horizontal="left" vertical="center"/>
    </xf>
    <xf numFmtId="0" fontId="32" fillId="43" borderId="35" xfId="0" applyFont="1" applyFill="1" applyBorder="1" applyAlignment="1">
      <alignment horizontal="left" vertical="top" wrapText="1"/>
    </xf>
    <xf numFmtId="165" fontId="7" fillId="23" borderId="35" xfId="0" applyNumberFormat="1" applyFont="1" applyFill="1" applyBorder="1" applyAlignment="1">
      <alignment horizontal="center" vertical="center"/>
    </xf>
    <xf numFmtId="0" fontId="7" fillId="23" borderId="35" xfId="0" applyFont="1" applyFill="1" applyBorder="1" applyAlignment="1">
      <alignment horizontal="left" vertical="center" wrapText="1"/>
    </xf>
    <xf numFmtId="0" fontId="7" fillId="23" borderId="35" xfId="0" applyFont="1" applyFill="1" applyBorder="1" applyAlignment="1">
      <alignment horizontal="center" vertical="center"/>
    </xf>
    <xf numFmtId="165" fontId="40" fillId="23" borderId="35" xfId="23" applyNumberFormat="1" applyFill="1" applyBorder="1" applyAlignment="1">
      <alignment horizontal="center" vertical="center" wrapText="1"/>
    </xf>
    <xf numFmtId="165" fontId="38" fillId="23" borderId="35" xfId="23" applyNumberFormat="1" applyFont="1" applyFill="1" applyBorder="1" applyAlignment="1">
      <alignment horizontal="center" vertical="center" wrapText="1"/>
    </xf>
    <xf numFmtId="0" fontId="32" fillId="45" borderId="35" xfId="0" applyFont="1" applyFill="1" applyBorder="1" applyAlignment="1">
      <alignment horizontal="left" vertical="center" wrapText="1"/>
    </xf>
    <xf numFmtId="3" fontId="7" fillId="45" borderId="35" xfId="0" applyNumberFormat="1" applyFont="1" applyFill="1" applyBorder="1" applyAlignment="1">
      <alignment horizontal="center" vertical="center"/>
    </xf>
    <xf numFmtId="3" fontId="7" fillId="45" borderId="38" xfId="0" applyNumberFormat="1" applyFont="1" applyFill="1" applyBorder="1" applyAlignment="1">
      <alignment horizontal="center" vertical="center" wrapText="1"/>
    </xf>
    <xf numFmtId="0" fontId="5" fillId="23" borderId="1" xfId="0" applyFont="1" applyFill="1" applyBorder="1" applyAlignment="1">
      <alignment horizontal="left" vertical="center" wrapText="1"/>
    </xf>
    <xf numFmtId="0" fontId="6" fillId="23" borderId="1" xfId="0" applyFont="1" applyFill="1" applyBorder="1" applyAlignment="1">
      <alignment horizontal="center" vertical="center"/>
    </xf>
    <xf numFmtId="0" fontId="39" fillId="23" borderId="5" xfId="0" applyFont="1" applyFill="1" applyBorder="1" applyAlignment="1">
      <alignment horizontal="center" vertical="center"/>
    </xf>
    <xf numFmtId="0" fontId="7" fillId="31" borderId="1" xfId="0" applyFont="1" applyFill="1" applyBorder="1" applyAlignment="1">
      <alignment horizontal="center" vertical="center" wrapText="1"/>
    </xf>
    <xf numFmtId="0" fontId="38" fillId="31" borderId="1" xfId="0" applyFont="1" applyFill="1" applyBorder="1" applyAlignment="1">
      <alignment horizontal="center" vertical="top" wrapText="1"/>
    </xf>
    <xf numFmtId="0" fontId="7" fillId="23" borderId="1" xfId="0" applyFont="1" applyFill="1" applyBorder="1" applyAlignment="1">
      <alignment horizontal="left" vertical="center" wrapText="1"/>
    </xf>
    <xf numFmtId="43" fontId="7" fillId="23" borderId="1" xfId="7" applyFont="1" applyFill="1" applyBorder="1" applyAlignment="1">
      <alignment horizontal="left" vertical="center" wrapText="1"/>
    </xf>
    <xf numFmtId="0" fontId="6" fillId="23" borderId="1" xfId="0" applyFont="1" applyFill="1" applyBorder="1" applyAlignment="1">
      <alignment horizontal="left" vertical="center" wrapText="1"/>
    </xf>
    <xf numFmtId="9" fontId="6" fillId="23" borderId="1" xfId="0" applyNumberFormat="1" applyFont="1" applyFill="1" applyBorder="1" applyAlignment="1">
      <alignment horizontal="center" vertical="center"/>
    </xf>
    <xf numFmtId="43" fontId="7" fillId="23" borderId="1" xfId="7" applyFont="1" applyFill="1" applyBorder="1" applyAlignment="1">
      <alignment horizontal="center" vertical="center" wrapText="1"/>
    </xf>
    <xf numFmtId="43" fontId="7" fillId="23" borderId="21" xfId="7" applyFont="1" applyFill="1" applyBorder="1" applyAlignment="1">
      <alignment horizontal="center" vertical="center" wrapText="1"/>
    </xf>
    <xf numFmtId="0" fontId="6" fillId="23" borderId="21" xfId="0" applyFont="1" applyFill="1" applyBorder="1" applyAlignment="1">
      <alignment horizontal="center" vertical="center"/>
    </xf>
    <xf numFmtId="43" fontId="38" fillId="23" borderId="5" xfId="7" applyFont="1" applyFill="1" applyBorder="1" applyAlignment="1">
      <alignment horizontal="center" vertical="center" wrapText="1"/>
    </xf>
    <xf numFmtId="9" fontId="7" fillId="23" borderId="1" xfId="8"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3" borderId="21" xfId="0" applyFont="1" applyFill="1" applyBorder="1" applyAlignment="1">
      <alignment horizontal="center" vertical="center" wrapText="1"/>
    </xf>
    <xf numFmtId="165" fontId="7" fillId="23" borderId="21" xfId="0" applyNumberFormat="1" applyFont="1" applyFill="1" applyBorder="1" applyAlignment="1">
      <alignment horizontal="center" vertical="center" wrapText="1"/>
    </xf>
    <xf numFmtId="165" fontId="7" fillId="23" borderId="1" xfId="0" applyNumberFormat="1" applyFont="1" applyFill="1" applyBorder="1" applyAlignment="1">
      <alignment horizontal="center" vertical="center" wrapText="1"/>
    </xf>
    <xf numFmtId="165" fontId="7" fillId="23" borderId="1" xfId="0" applyNumberFormat="1" applyFont="1" applyFill="1" applyBorder="1" applyAlignment="1">
      <alignment horizontal="left" vertical="center" wrapText="1"/>
    </xf>
    <xf numFmtId="165" fontId="38" fillId="23" borderId="5" xfId="0" applyNumberFormat="1" applyFont="1" applyFill="1" applyBorder="1" applyAlignment="1">
      <alignment horizontal="center" vertical="center" wrapText="1"/>
    </xf>
    <xf numFmtId="165" fontId="38" fillId="23" borderId="5" xfId="0" applyNumberFormat="1" applyFont="1" applyFill="1" applyBorder="1" applyAlignment="1">
      <alignment horizontal="center" vertical="top" wrapText="1"/>
    </xf>
    <xf numFmtId="0" fontId="7" fillId="31" borderId="1" xfId="0" applyFont="1" applyFill="1" applyBorder="1" applyAlignment="1">
      <alignment horizontal="center" vertical="top" wrapText="1"/>
    </xf>
    <xf numFmtId="0" fontId="5" fillId="23" borderId="1" xfId="0" applyFont="1" applyFill="1" applyBorder="1" applyAlignment="1">
      <alignment horizontal="left" vertical="top" wrapText="1"/>
    </xf>
    <xf numFmtId="0" fontId="5" fillId="23" borderId="1" xfId="0" applyFont="1" applyFill="1" applyBorder="1" applyAlignment="1">
      <alignment horizontal="center" vertical="center"/>
    </xf>
    <xf numFmtId="0" fontId="5" fillId="23" borderId="1" xfId="0" applyFont="1" applyFill="1" applyBorder="1" applyAlignment="1">
      <alignment horizontal="center" vertical="center" wrapText="1"/>
    </xf>
    <xf numFmtId="0" fontId="5" fillId="23" borderId="21" xfId="0" applyFont="1" applyFill="1" applyBorder="1" applyAlignment="1">
      <alignment horizontal="center" vertical="center" wrapText="1"/>
    </xf>
    <xf numFmtId="165" fontId="7" fillId="31" borderId="1" xfId="0" applyNumberFormat="1" applyFont="1" applyFill="1" applyBorder="1" applyAlignment="1">
      <alignment horizontal="center" vertical="top" wrapText="1"/>
    </xf>
    <xf numFmtId="165" fontId="38" fillId="31" borderId="1" xfId="0" applyNumberFormat="1" applyFont="1" applyFill="1" applyBorder="1" applyAlignment="1">
      <alignment horizontal="center" vertical="top" wrapText="1"/>
    </xf>
    <xf numFmtId="0" fontId="38" fillId="23" borderId="5" xfId="0" applyFont="1" applyFill="1" applyBorder="1" applyAlignment="1">
      <alignment horizontal="center" vertical="top" wrapText="1"/>
    </xf>
    <xf numFmtId="0" fontId="13" fillId="20" borderId="23" xfId="0" applyFont="1" applyFill="1" applyBorder="1" applyAlignment="1">
      <alignment horizontal="center" vertical="center" wrapText="1"/>
    </xf>
    <xf numFmtId="0" fontId="13" fillId="20" borderId="24"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13" fillId="20" borderId="22" xfId="0" applyFont="1" applyFill="1" applyBorder="1" applyAlignment="1">
      <alignment horizontal="center" vertical="center" wrapText="1"/>
    </xf>
    <xf numFmtId="0" fontId="13" fillId="20" borderId="6" xfId="0" applyFont="1" applyFill="1" applyBorder="1" applyAlignment="1">
      <alignment horizontal="center" vertical="center" wrapText="1"/>
    </xf>
    <xf numFmtId="0" fontId="13" fillId="20" borderId="13" xfId="0" applyFont="1" applyFill="1" applyBorder="1" applyAlignment="1">
      <alignment horizontal="center" vertical="center" wrapText="1"/>
    </xf>
    <xf numFmtId="0" fontId="13" fillId="29" borderId="29" xfId="0" applyFont="1" applyFill="1" applyBorder="1" applyAlignment="1">
      <alignment horizontal="center" vertical="center"/>
    </xf>
    <xf numFmtId="0" fontId="13" fillId="29" borderId="1" xfId="0" applyFont="1" applyFill="1" applyBorder="1" applyAlignment="1">
      <alignment horizontal="center" vertical="center"/>
    </xf>
    <xf numFmtId="0" fontId="36" fillId="34" borderId="0" xfId="0" applyFont="1" applyFill="1" applyAlignment="1">
      <alignment horizontal="center" vertical="center" wrapText="1"/>
    </xf>
    <xf numFmtId="0" fontId="36" fillId="34" borderId="12" xfId="0" applyFont="1" applyFill="1" applyBorder="1" applyAlignment="1">
      <alignment horizontal="center" vertical="center" wrapText="1"/>
    </xf>
    <xf numFmtId="0" fontId="36" fillId="34" borderId="6" xfId="0" applyFont="1" applyFill="1" applyBorder="1" applyAlignment="1">
      <alignment horizontal="center" vertical="center" wrapText="1"/>
    </xf>
    <xf numFmtId="0" fontId="36" fillId="34" borderId="13" xfId="0" applyFont="1" applyFill="1" applyBorder="1" applyAlignment="1">
      <alignment horizontal="center" vertical="center" wrapText="1"/>
    </xf>
    <xf numFmtId="0" fontId="36" fillId="28" borderId="23" xfId="0" applyFont="1" applyFill="1" applyBorder="1" applyAlignment="1">
      <alignment horizontal="center" vertical="center" wrapText="1"/>
    </xf>
    <xf numFmtId="0" fontId="36" fillId="28" borderId="24" xfId="0" applyFont="1" applyFill="1" applyBorder="1" applyAlignment="1">
      <alignment horizontal="center" vertical="center" wrapText="1"/>
    </xf>
    <xf numFmtId="0" fontId="36" fillId="28" borderId="8" xfId="0" applyFont="1" applyFill="1" applyBorder="1" applyAlignment="1">
      <alignment horizontal="center" vertical="center" wrapText="1"/>
    </xf>
    <xf numFmtId="0" fontId="36" fillId="28" borderId="22" xfId="0" applyFont="1" applyFill="1" applyBorder="1" applyAlignment="1">
      <alignment horizontal="center" vertical="center" wrapText="1"/>
    </xf>
    <xf numFmtId="0" fontId="36" fillId="28" borderId="6" xfId="0" applyFont="1" applyFill="1" applyBorder="1" applyAlignment="1">
      <alignment horizontal="center" vertical="center" wrapText="1"/>
    </xf>
    <xf numFmtId="0" fontId="36" fillId="28" borderId="13" xfId="0" applyFont="1" applyFill="1" applyBorder="1" applyAlignment="1">
      <alignment horizontal="center" vertical="center" wrapText="1"/>
    </xf>
    <xf numFmtId="0" fontId="13" fillId="29" borderId="23" xfId="0" applyFont="1" applyFill="1" applyBorder="1" applyAlignment="1">
      <alignment horizontal="center" vertical="center" wrapText="1"/>
    </xf>
    <xf numFmtId="0" fontId="13" fillId="29" borderId="24" xfId="0" applyFont="1" applyFill="1" applyBorder="1" applyAlignment="1">
      <alignment horizontal="center" vertical="center" wrapText="1"/>
    </xf>
    <xf numFmtId="0" fontId="13" fillId="29" borderId="22" xfId="0" applyFont="1" applyFill="1" applyBorder="1" applyAlignment="1">
      <alignment horizontal="center" vertical="center" wrapText="1"/>
    </xf>
    <xf numFmtId="0" fontId="13" fillId="29" borderId="6" xfId="0" applyFont="1" applyFill="1" applyBorder="1" applyAlignment="1">
      <alignment horizontal="center" vertical="center" wrapText="1"/>
    </xf>
    <xf numFmtId="0" fontId="13" fillId="30" borderId="24" xfId="0" applyFont="1" applyFill="1" applyBorder="1" applyAlignment="1">
      <alignment horizontal="center" vertical="center" wrapText="1"/>
    </xf>
    <xf numFmtId="0" fontId="13" fillId="30" borderId="8" xfId="0" applyFont="1" applyFill="1" applyBorder="1" applyAlignment="1">
      <alignment horizontal="center" vertical="center" wrapText="1"/>
    </xf>
    <xf numFmtId="0" fontId="13" fillId="30" borderId="6" xfId="0" applyFont="1" applyFill="1" applyBorder="1" applyAlignment="1">
      <alignment horizontal="center" vertical="center" wrapText="1"/>
    </xf>
    <xf numFmtId="0" fontId="13" fillId="30" borderId="13" xfId="0" applyFont="1" applyFill="1" applyBorder="1" applyAlignment="1">
      <alignment horizontal="center" vertical="center" wrapText="1"/>
    </xf>
    <xf numFmtId="0" fontId="11" fillId="20" borderId="23" xfId="0" applyFont="1" applyFill="1" applyBorder="1" applyAlignment="1">
      <alignment horizontal="center" vertical="center"/>
    </xf>
    <xf numFmtId="0" fontId="11" fillId="20" borderId="22" xfId="0" applyFont="1" applyFill="1" applyBorder="1" applyAlignment="1">
      <alignment horizontal="center" vertical="center"/>
    </xf>
    <xf numFmtId="0" fontId="13" fillId="20" borderId="1" xfId="0" applyFont="1" applyFill="1" applyBorder="1" applyAlignment="1">
      <alignment horizontal="center" vertical="center" wrapText="1"/>
    </xf>
    <xf numFmtId="0" fontId="13" fillId="30" borderId="1" xfId="0" applyFont="1" applyFill="1" applyBorder="1" applyAlignment="1">
      <alignment horizontal="center" vertical="center" wrapText="1"/>
    </xf>
    <xf numFmtId="0" fontId="36" fillId="35" borderId="14" xfId="0" applyFont="1" applyFill="1" applyBorder="1" applyAlignment="1">
      <alignment horizontal="center" vertical="center" wrapText="1"/>
    </xf>
    <xf numFmtId="0" fontId="36" fillId="35" borderId="0" xfId="0" applyFont="1" applyFill="1" applyAlignment="1">
      <alignment horizontal="center" vertical="center" wrapText="1"/>
    </xf>
    <xf numFmtId="0" fontId="36" fillId="35" borderId="22" xfId="0" applyFont="1" applyFill="1" applyBorder="1" applyAlignment="1">
      <alignment horizontal="center" vertical="center" wrapText="1"/>
    </xf>
    <xf numFmtId="0" fontId="36" fillId="35" borderId="6" xfId="0" applyFont="1" applyFill="1" applyBorder="1" applyAlignment="1">
      <alignment horizontal="center" vertical="center" wrapText="1"/>
    </xf>
    <xf numFmtId="0" fontId="13" fillId="22" borderId="26" xfId="0" applyFont="1" applyFill="1" applyBorder="1" applyAlignment="1">
      <alignment horizontal="center" vertical="center"/>
    </xf>
    <xf numFmtId="0" fontId="13" fillId="22" borderId="27" xfId="0" applyFont="1" applyFill="1" applyBorder="1" applyAlignment="1">
      <alignment horizontal="center" vertical="center"/>
    </xf>
    <xf numFmtId="0" fontId="13" fillId="22" borderId="28" xfId="0" applyFont="1" applyFill="1" applyBorder="1" applyAlignment="1">
      <alignment horizontal="center" vertical="center"/>
    </xf>
    <xf numFmtId="0" fontId="13" fillId="22" borderId="29" xfId="0" applyFont="1" applyFill="1" applyBorder="1" applyAlignment="1">
      <alignment horizontal="center" vertical="center"/>
    </xf>
    <xf numFmtId="0" fontId="13" fillId="22" borderId="1" xfId="0" applyFont="1" applyFill="1" applyBorder="1" applyAlignment="1">
      <alignment horizontal="center" vertical="center"/>
    </xf>
    <xf numFmtId="0" fontId="13" fillId="22" borderId="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8"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6" xfId="0" applyFont="1" applyFill="1" applyBorder="1" applyAlignment="1">
      <alignment horizontal="center" vertical="center"/>
    </xf>
    <xf numFmtId="0" fontId="11" fillId="33" borderId="13" xfId="0" applyFont="1" applyFill="1" applyBorder="1" applyAlignment="1">
      <alignment horizontal="center" vertical="center"/>
    </xf>
    <xf numFmtId="0" fontId="11" fillId="20" borderId="24" xfId="0" applyFont="1" applyFill="1" applyBorder="1" applyAlignment="1">
      <alignment horizontal="center" vertical="center"/>
    </xf>
    <xf numFmtId="0" fontId="11" fillId="20" borderId="8" xfId="0" applyFont="1" applyFill="1" applyBorder="1" applyAlignment="1">
      <alignment horizontal="center" vertical="center"/>
    </xf>
    <xf numFmtId="0" fontId="11" fillId="20" borderId="6" xfId="0" applyFont="1" applyFill="1" applyBorder="1" applyAlignment="1">
      <alignment horizontal="center" vertical="center"/>
    </xf>
    <xf numFmtId="0" fontId="11" fillId="20" borderId="13"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5" xfId="0" applyFont="1" applyFill="1" applyBorder="1" applyAlignment="1">
      <alignment horizontal="center" vertical="center"/>
    </xf>
    <xf numFmtId="0" fontId="11" fillId="20" borderId="21" xfId="0" applyFont="1" applyFill="1" applyBorder="1" applyAlignment="1">
      <alignment horizontal="center" vertical="center"/>
    </xf>
    <xf numFmtId="0" fontId="11" fillId="20" borderId="5" xfId="0" applyFont="1" applyFill="1" applyBorder="1" applyAlignment="1">
      <alignment horizontal="center" vertical="center"/>
    </xf>
    <xf numFmtId="0" fontId="11" fillId="11" borderId="7" xfId="0" applyFont="1" applyFill="1" applyBorder="1" applyAlignment="1">
      <alignment horizontal="center" vertical="center" wrapText="1"/>
    </xf>
    <xf numFmtId="0" fontId="13" fillId="22" borderId="26" xfId="0" applyFont="1" applyFill="1" applyBorder="1" applyAlignment="1">
      <alignment horizontal="center" vertical="center" wrapText="1"/>
    </xf>
    <xf numFmtId="0" fontId="13" fillId="22" borderId="27" xfId="0" applyFont="1" applyFill="1" applyBorder="1" applyAlignment="1">
      <alignment horizontal="center" vertical="center" wrapText="1"/>
    </xf>
    <xf numFmtId="0" fontId="13" fillId="22" borderId="28" xfId="0" applyFont="1" applyFill="1" applyBorder="1" applyAlignment="1">
      <alignment horizontal="center" vertical="center" wrapText="1"/>
    </xf>
    <xf numFmtId="0" fontId="13" fillId="22" borderId="29" xfId="0" applyFont="1" applyFill="1" applyBorder="1" applyAlignment="1">
      <alignment horizontal="center" vertical="center" wrapText="1"/>
    </xf>
    <xf numFmtId="0" fontId="13" fillId="22" borderId="1" xfId="0" applyFont="1" applyFill="1" applyBorder="1" applyAlignment="1">
      <alignment horizontal="center" vertical="center" wrapText="1"/>
    </xf>
    <xf numFmtId="0" fontId="13" fillId="22" borderId="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8"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6"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24" xfId="0" applyFont="1" applyFill="1" applyBorder="1" applyAlignment="1">
      <alignment horizontal="center" vertical="center" wrapText="1"/>
    </xf>
    <xf numFmtId="0" fontId="11" fillId="20" borderId="8"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 xfId="0" applyFont="1" applyFill="1" applyBorder="1" applyAlignment="1">
      <alignment horizontal="center" vertical="center" wrapText="1"/>
    </xf>
    <xf numFmtId="0" fontId="11" fillId="11" borderId="7"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3" fillId="29" borderId="29" xfId="0" applyFont="1" applyFill="1" applyBorder="1" applyAlignment="1">
      <alignment horizontal="center" vertical="center" wrapText="1"/>
    </xf>
    <xf numFmtId="0" fontId="13" fillId="29" borderId="1" xfId="0" applyFont="1" applyFill="1" applyBorder="1" applyAlignment="1">
      <alignment horizontal="center" vertical="center" wrapText="1"/>
    </xf>
    <xf numFmtId="0" fontId="0" fillId="25" borderId="0" xfId="0" applyFill="1" applyAlignment="1">
      <alignment horizontal="center" wrapText="1"/>
    </xf>
    <xf numFmtId="0" fontId="29" fillId="24" borderId="0" xfId="0" applyFont="1" applyFill="1" applyAlignment="1">
      <alignment horizontal="center" vertical="center"/>
    </xf>
    <xf numFmtId="0" fontId="0" fillId="26" borderId="0" xfId="0" applyFill="1" applyAlignment="1">
      <alignment horizontal="center"/>
    </xf>
    <xf numFmtId="0" fontId="7" fillId="31" borderId="35" xfId="0" applyFont="1" applyFill="1" applyBorder="1" applyAlignment="1">
      <alignment horizontal="left" vertical="center" wrapText="1"/>
    </xf>
    <xf numFmtId="0" fontId="32" fillId="44" borderId="35" xfId="0" applyFont="1" applyFill="1" applyBorder="1" applyAlignment="1">
      <alignment horizontal="center" vertical="center" wrapText="1"/>
    </xf>
    <xf numFmtId="0" fontId="32" fillId="44" borderId="35" xfId="0" applyFont="1" applyFill="1" applyBorder="1" applyAlignment="1">
      <alignment horizontal="left" vertical="center" wrapText="1"/>
    </xf>
    <xf numFmtId="166" fontId="7" fillId="31" borderId="35" xfId="10" applyNumberFormat="1" applyFont="1" applyFill="1" applyBorder="1" applyAlignment="1">
      <alignment horizontal="left" vertical="center" wrapText="1"/>
    </xf>
    <xf numFmtId="0" fontId="7" fillId="44" borderId="35" xfId="0" applyFont="1" applyFill="1" applyBorder="1" applyAlignment="1">
      <alignment horizontal="left" vertical="center" wrapText="1"/>
    </xf>
    <xf numFmtId="0" fontId="32" fillId="45" borderId="35" xfId="0" applyFont="1" applyFill="1" applyBorder="1" applyAlignment="1">
      <alignment horizontal="center" vertical="center" wrapText="1"/>
    </xf>
    <xf numFmtId="0" fontId="11" fillId="6" borderId="2" xfId="0" applyFont="1" applyFill="1" applyBorder="1" applyAlignment="1">
      <alignment horizontal="left" vertical="center" wrapText="1"/>
    </xf>
    <xf numFmtId="43" fontId="7" fillId="23" borderId="35" xfId="7" applyFont="1" applyFill="1" applyBorder="1" applyAlignment="1">
      <alignment horizontal="left" vertical="center" wrapText="1"/>
    </xf>
    <xf numFmtId="0" fontId="32" fillId="23" borderId="35" xfId="0" applyFont="1" applyFill="1" applyBorder="1" applyAlignment="1">
      <alignment vertical="center" wrapText="1"/>
    </xf>
    <xf numFmtId="0" fontId="32" fillId="23" borderId="35" xfId="0" applyFont="1" applyFill="1" applyBorder="1" applyAlignment="1">
      <alignment horizontal="center" vertical="center" wrapText="1"/>
    </xf>
    <xf numFmtId="1" fontId="7" fillId="0" borderId="0" xfId="0" applyNumberFormat="1" applyFont="1" applyAlignment="1">
      <alignment horizontal="center" vertical="center" wrapText="1"/>
    </xf>
    <xf numFmtId="0" fontId="40" fillId="43" borderId="35" xfId="23" applyFill="1" applyBorder="1" applyAlignment="1">
      <alignment horizontal="center" vertical="center" wrapText="1"/>
    </xf>
    <xf numFmtId="0" fontId="40" fillId="43" borderId="35" xfId="23" applyFill="1" applyBorder="1" applyAlignment="1">
      <alignment horizontal="center" vertical="center" wrapText="1"/>
    </xf>
    <xf numFmtId="0" fontId="32" fillId="43" borderId="36" xfId="0" applyFont="1" applyFill="1" applyBorder="1" applyAlignment="1">
      <alignment horizontal="center" vertical="center" wrapText="1"/>
    </xf>
    <xf numFmtId="0" fontId="32" fillId="43" borderId="37" xfId="0" applyFont="1" applyFill="1" applyBorder="1" applyAlignment="1">
      <alignment horizontal="center" vertical="center" wrapText="1"/>
    </xf>
    <xf numFmtId="0" fontId="32" fillId="43" borderId="38" xfId="0" applyFont="1" applyFill="1" applyBorder="1" applyAlignment="1">
      <alignment horizontal="center" vertical="center" wrapText="1"/>
    </xf>
    <xf numFmtId="0" fontId="7" fillId="46" borderId="35" xfId="0" applyFont="1" applyFill="1" applyBorder="1" applyAlignment="1">
      <alignment horizontal="center" vertical="center" wrapText="1"/>
    </xf>
    <xf numFmtId="0" fontId="32" fillId="38" borderId="35" xfId="0" applyFont="1" applyFill="1" applyBorder="1" applyAlignment="1">
      <alignment horizontal="left" vertical="center"/>
    </xf>
    <xf numFmtId="0" fontId="32" fillId="38" borderId="35" xfId="0" applyFont="1" applyFill="1" applyBorder="1" applyAlignment="1">
      <alignment vertical="center" wrapText="1"/>
    </xf>
    <xf numFmtId="0" fontId="11" fillId="2" borderId="0" xfId="0" applyFont="1" applyFill="1" applyAlignment="1">
      <alignment horizontal="left" vertical="center"/>
    </xf>
    <xf numFmtId="0" fontId="21" fillId="2" borderId="0" xfId="0" applyFont="1" applyFill="1" applyAlignment="1">
      <alignment horizontal="left" vertical="center"/>
    </xf>
    <xf numFmtId="0" fontId="32" fillId="49" borderId="35" xfId="0" applyFont="1" applyFill="1" applyBorder="1" applyAlignment="1">
      <alignment horizontal="left" vertical="center" wrapText="1"/>
    </xf>
    <xf numFmtId="0" fontId="32" fillId="38" borderId="35" xfId="0" applyFont="1" applyFill="1" applyBorder="1" applyAlignment="1">
      <alignment horizontal="left" vertical="center" wrapText="1"/>
    </xf>
    <xf numFmtId="0" fontId="7" fillId="48" borderId="35" xfId="0" applyFont="1" applyFill="1" applyBorder="1" applyAlignment="1">
      <alignment horizontal="left" vertical="center" wrapText="1"/>
    </xf>
    <xf numFmtId="0" fontId="7" fillId="50" borderId="35" xfId="0" applyFont="1" applyFill="1" applyBorder="1" applyAlignment="1">
      <alignment horizontal="left" vertical="center" wrapText="1"/>
    </xf>
  </cellXfs>
  <cellStyles count="24">
    <cellStyle name="Hipervínculo" xfId="23" builtinId="8"/>
    <cellStyle name="Millares" xfId="7" builtinId="3"/>
    <cellStyle name="Millares 2" xfId="10"/>
    <cellStyle name="Millares 2 2" xfId="15"/>
    <cellStyle name="Millares 2 3" xfId="21"/>
    <cellStyle name="Millares 3" xfId="13"/>
    <cellStyle name="Millares 4" xfId="19"/>
    <cellStyle name="Moneda" xfId="4" builtinId="4"/>
    <cellStyle name="Moneda [0]" xfId="9" builtinId="7"/>
    <cellStyle name="Moneda [0] 2" xfId="14"/>
    <cellStyle name="Moneda [0] 3" xfId="20"/>
    <cellStyle name="Moneda 2" xfId="11"/>
    <cellStyle name="Moneda 2 11" xfId="5"/>
    <cellStyle name="Moneda 2 2" xfId="16"/>
    <cellStyle name="Moneda 2 3" xfId="22"/>
    <cellStyle name="Moneda 3" xfId="12"/>
    <cellStyle name="Moneda 4" xfId="17"/>
    <cellStyle name="Moneda 5" xfId="18"/>
    <cellStyle name="Normal" xfId="0" builtinId="0"/>
    <cellStyle name="Normal 2" xfId="2"/>
    <cellStyle name="Normal 3" xfId="1"/>
    <cellStyle name="Normal 4 2" xfId="3"/>
    <cellStyle name="Normal 7" xfId="6"/>
    <cellStyle name="Porcentaje" xfId="8" builtinId="5"/>
  </cellStyles>
  <dxfs count="0"/>
  <tableStyles count="0" defaultTableStyle="TableStyleMedium2" defaultPivotStyle="PivotStyleLight16"/>
  <colors>
    <mruColors>
      <color rgb="FFFFCCCC"/>
      <color rgb="FFBB3F03"/>
      <color rgb="FF099396"/>
      <color rgb="FF55B997"/>
      <color rgb="FF004755"/>
      <color rgb="FF94D2BD"/>
      <color rgb="FFEEEEAA"/>
      <color rgb="FFEE9B00"/>
      <color rgb="FFCA6702"/>
      <color rgb="FF0261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63</xdr:col>
      <xdr:colOff>687616</xdr:colOff>
      <xdr:row>0</xdr:row>
      <xdr:rowOff>297324</xdr:rowOff>
    </xdr:from>
    <xdr:to>
      <xdr:col>63</xdr:col>
      <xdr:colOff>2803072</xdr:colOff>
      <xdr:row>2</xdr:row>
      <xdr:rowOff>236476</xdr:rowOff>
    </xdr:to>
    <xdr:pic>
      <xdr:nvPicPr>
        <xdr:cNvPr id="2" name="0 Imagen">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14973" y="297324"/>
          <a:ext cx="2115456" cy="728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79</xdr:col>
      <xdr:colOff>395516</xdr:colOff>
      <xdr:row>0</xdr:row>
      <xdr:rowOff>63500</xdr:rowOff>
    </xdr:from>
    <xdr:to>
      <xdr:col>79</xdr:col>
      <xdr:colOff>2494492</xdr:colOff>
      <xdr:row>2</xdr:row>
      <xdr:rowOff>302548</xdr:rowOff>
    </xdr:to>
    <xdr:pic>
      <xdr:nvPicPr>
        <xdr:cNvPr id="2" name="0 Imagen">
          <a:extLst>
            <a:ext uri="{FF2B5EF4-FFF2-40B4-BE49-F238E27FC236}">
              <a16:creationId xmlns:a16="http://schemas.microsoft.com/office/drawing/2014/main" xmlns="" id="{7842C231-C607-42AB-B03F-C7F28582C8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83266" y="63500"/>
          <a:ext cx="2098976" cy="715298"/>
        </a:xfrm>
        <a:prstGeom prst="rect">
          <a:avLst/>
        </a:prstGeom>
      </xdr:spPr>
    </xdr:pic>
    <xdr:clientData/>
  </xdr:twoCellAnchor>
  <xdr:twoCellAnchor editAs="oneCell">
    <xdr:from>
      <xdr:col>2</xdr:col>
      <xdr:colOff>283482</xdr:colOff>
      <xdr:row>0</xdr:row>
      <xdr:rowOff>108238</xdr:rowOff>
    </xdr:from>
    <xdr:to>
      <xdr:col>3</xdr:col>
      <xdr:colOff>2123723</xdr:colOff>
      <xdr:row>2</xdr:row>
      <xdr:rowOff>494725</xdr:rowOff>
    </xdr:to>
    <xdr:pic>
      <xdr:nvPicPr>
        <xdr:cNvPr id="3" name="Imagen 1">
          <a:extLst>
            <a:ext uri="{FF2B5EF4-FFF2-40B4-BE49-F238E27FC236}">
              <a16:creationId xmlns:a16="http://schemas.microsoft.com/office/drawing/2014/main" xmlns="" id="{CB813F7D-DD52-4A37-8B6A-09EAFF9373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360182" y="108238"/>
          <a:ext cx="2754641" cy="8901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87</xdr:col>
      <xdr:colOff>687616</xdr:colOff>
      <xdr:row>0</xdr:row>
      <xdr:rowOff>297324</xdr:rowOff>
    </xdr:from>
    <xdr:to>
      <xdr:col>88</xdr:col>
      <xdr:colOff>1137428</xdr:colOff>
      <xdr:row>3</xdr:row>
      <xdr:rowOff>207901</xdr:rowOff>
    </xdr:to>
    <xdr:pic>
      <xdr:nvPicPr>
        <xdr:cNvPr id="2" name="0 Imagen">
          <a:extLst>
            <a:ext uri="{FF2B5EF4-FFF2-40B4-BE49-F238E27FC236}">
              <a16:creationId xmlns:a16="http://schemas.microsoft.com/office/drawing/2014/main" xmlns="" id="{D2241D79-331B-446A-9530-F1837A2B8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08091" y="297324"/>
          <a:ext cx="2115456" cy="739252"/>
        </a:xfrm>
        <a:prstGeom prst="rect">
          <a:avLst/>
        </a:prstGeom>
      </xdr:spPr>
    </xdr:pic>
    <xdr:clientData/>
  </xdr:twoCellAnchor>
  <xdr:twoCellAnchor editAs="oneCell">
    <xdr:from>
      <xdr:col>0</xdr:col>
      <xdr:colOff>238125</xdr:colOff>
      <xdr:row>0</xdr:row>
      <xdr:rowOff>108238</xdr:rowOff>
    </xdr:from>
    <xdr:to>
      <xdr:col>1</xdr:col>
      <xdr:colOff>2374780</xdr:colOff>
      <xdr:row>3</xdr:row>
      <xdr:rowOff>194829</xdr:rowOff>
    </xdr:to>
    <xdr:pic>
      <xdr:nvPicPr>
        <xdr:cNvPr id="3" name="Imagen 1">
          <a:extLst>
            <a:ext uri="{FF2B5EF4-FFF2-40B4-BE49-F238E27FC236}">
              <a16:creationId xmlns:a16="http://schemas.microsoft.com/office/drawing/2014/main" xmlns="" id="{56898766-971A-8FC1-A93C-3227044404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38125" y="108238"/>
          <a:ext cx="2764439" cy="8659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92</xdr:col>
      <xdr:colOff>687616</xdr:colOff>
      <xdr:row>0</xdr:row>
      <xdr:rowOff>297324</xdr:rowOff>
    </xdr:from>
    <xdr:to>
      <xdr:col>93</xdr:col>
      <xdr:colOff>1137429</xdr:colOff>
      <xdr:row>3</xdr:row>
      <xdr:rowOff>130321</xdr:rowOff>
    </xdr:to>
    <xdr:pic>
      <xdr:nvPicPr>
        <xdr:cNvPr id="2" name="0 Imagen">
          <a:extLst>
            <a:ext uri="{FF2B5EF4-FFF2-40B4-BE49-F238E27FC236}">
              <a16:creationId xmlns:a16="http://schemas.microsoft.com/office/drawing/2014/main" xmlns="" id="{45416F65-FC70-4D68-81ED-1ADC558D97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809766" y="268749"/>
          <a:ext cx="2097637" cy="739252"/>
        </a:xfrm>
        <a:prstGeom prst="rect">
          <a:avLst/>
        </a:prstGeom>
      </xdr:spPr>
    </xdr:pic>
    <xdr:clientData/>
  </xdr:twoCellAnchor>
  <xdr:twoCellAnchor editAs="oneCell">
    <xdr:from>
      <xdr:col>2</xdr:col>
      <xdr:colOff>238125</xdr:colOff>
      <xdr:row>0</xdr:row>
      <xdr:rowOff>108238</xdr:rowOff>
    </xdr:from>
    <xdr:to>
      <xdr:col>3</xdr:col>
      <xdr:colOff>2374779</xdr:colOff>
      <xdr:row>3</xdr:row>
      <xdr:rowOff>88674</xdr:rowOff>
    </xdr:to>
    <xdr:pic>
      <xdr:nvPicPr>
        <xdr:cNvPr id="3" name="Imagen 1">
          <a:extLst>
            <a:ext uri="{FF2B5EF4-FFF2-40B4-BE49-F238E27FC236}">
              <a16:creationId xmlns:a16="http://schemas.microsoft.com/office/drawing/2014/main" xmlns="" id="{34033E92-0F38-4CC4-9A6C-19EE2BD5B8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38125" y="108238"/>
          <a:ext cx="2765305" cy="8866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92</xdr:col>
      <xdr:colOff>687616</xdr:colOff>
      <xdr:row>0</xdr:row>
      <xdr:rowOff>297324</xdr:rowOff>
    </xdr:from>
    <xdr:to>
      <xdr:col>94</xdr:col>
      <xdr:colOff>84665</xdr:colOff>
      <xdr:row>3</xdr:row>
      <xdr:rowOff>130321</xdr:rowOff>
    </xdr:to>
    <xdr:pic>
      <xdr:nvPicPr>
        <xdr:cNvPr id="2" name="0 Imagen">
          <a:extLst>
            <a:ext uri="{FF2B5EF4-FFF2-40B4-BE49-F238E27FC236}">
              <a16:creationId xmlns:a16="http://schemas.microsoft.com/office/drawing/2014/main" xmlns="" id="{E0E81514-29A7-4D41-87A2-0C8BC87C0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48791" y="297324"/>
          <a:ext cx="2097638" cy="747397"/>
        </a:xfrm>
        <a:prstGeom prst="rect">
          <a:avLst/>
        </a:prstGeom>
      </xdr:spPr>
    </xdr:pic>
    <xdr:clientData/>
  </xdr:twoCellAnchor>
  <xdr:twoCellAnchor editAs="oneCell">
    <xdr:from>
      <xdr:col>2</xdr:col>
      <xdr:colOff>238125</xdr:colOff>
      <xdr:row>0</xdr:row>
      <xdr:rowOff>108238</xdr:rowOff>
    </xdr:from>
    <xdr:to>
      <xdr:col>4</xdr:col>
      <xdr:colOff>294318</xdr:colOff>
      <xdr:row>3</xdr:row>
      <xdr:rowOff>88674</xdr:rowOff>
    </xdr:to>
    <xdr:pic>
      <xdr:nvPicPr>
        <xdr:cNvPr id="3" name="Imagen 1">
          <a:extLst>
            <a:ext uri="{FF2B5EF4-FFF2-40B4-BE49-F238E27FC236}">
              <a16:creationId xmlns:a16="http://schemas.microsoft.com/office/drawing/2014/main" xmlns="" id="{0FAB3999-B9CA-4196-9EBC-237161C487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762125" y="108238"/>
          <a:ext cx="2765304" cy="894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rgov.sharepoint.com/Users/juanl/AppData/Local/Microsoft/Windows/INetCache/Content.Outlook/Z8W7S0TV/Matriz%20PAI%202024_Consolidada%20VIP%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rgov.sharepoint.com/ADR/OP/Documentos%20compartidos/Repositorio/Direccionamiento%20Estrat&#233;gico/Plan%20de%20Acci&#243;n/2024/Matrices%20dependencias/Matriz%20PAI%202024_Consolidada_propuesta_VIP_AT%20(2601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drgov.sharepoint.com/ADR/OP/Documentos%20compartidos/Repositorio/Direccionamiento%20Estrat&#233;gico/Plan%20de%20Acci&#243;n/2024/Matrices%20dependencias/Matriz%20PAI%202024_Consolidada_propuesta_VP%20(26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Hoja2"/>
      <sheetName val="Instructivo"/>
      <sheetName val="Indicadores 2024"/>
      <sheetName val="Estructura PEI"/>
      <sheetName val="Indicadores 2024 PEI y PAI"/>
      <sheetName val="Sheet1"/>
      <sheetName val="Sheet3"/>
      <sheetName val="Sheet3 (2)"/>
      <sheetName val="Sheet3 (3)"/>
    </sheetNames>
    <sheetDataSet>
      <sheetData sheetId="0"/>
      <sheetData sheetId="1"/>
      <sheetData sheetId="2"/>
      <sheetData sheetId="3"/>
      <sheetData sheetId="4"/>
      <sheetData sheetId="5"/>
      <sheetData sheetId="6">
        <row r="5">
          <cell r="G5" t="str">
            <v>Democratizar el acceso a agua para el riego y la producción agropecuaria</v>
          </cell>
          <cell r="H5">
            <v>1</v>
          </cell>
        </row>
        <row r="6">
          <cell r="G6" t="str">
            <v>Aumentar la productividad sostenible de los actores de la economía y agricultura campesina, étnica, familiar y comunitaria</v>
          </cell>
          <cell r="H6">
            <v>2</v>
          </cell>
        </row>
        <row r="7">
          <cell r="G7" t="str">
            <v>Mejorar la calidad y la generación de valor agregado de la producción rural y los campesinos, comunidades y familias</v>
          </cell>
          <cell r="H7">
            <v>3</v>
          </cell>
        </row>
        <row r="8">
          <cell r="G8" t="str">
            <v>Aumentar los ingresos de la ACFC a partir de procesos de comercialización justa y transparente</v>
          </cell>
          <cell r="H8">
            <v>4</v>
          </cell>
        </row>
        <row r="9">
          <cell r="G9" t="str">
            <v>Fortalecer las capacidades técnicas, estratégicas y financieras del campesinado para el desarrollo rural y agropecuario</v>
          </cell>
          <cell r="H9">
            <v>5</v>
          </cell>
        </row>
        <row r="10">
          <cell r="G10" t="str">
            <v>Actualizar el modelo institucional para fortalecer la gestión interna y externa de la agencia basada en los procesos y la comunicación efectiva con los actores involucrados</v>
          </cell>
          <cell r="H10">
            <v>6</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Hoja2"/>
      <sheetName val="Instructivo"/>
      <sheetName val="Indicadores 2024"/>
      <sheetName val="Estructura PEI"/>
      <sheetName val="Indicadores 2024 PEI y PAI"/>
      <sheetName val="Sheet1"/>
      <sheetName val="Sheet3"/>
      <sheetName val="Sheet3 (2)"/>
      <sheetName val="Sheet3 (3)"/>
    </sheetNames>
    <sheetDataSet>
      <sheetData sheetId="0"/>
      <sheetData sheetId="1"/>
      <sheetData sheetId="2"/>
      <sheetData sheetId="3"/>
      <sheetData sheetId="4"/>
      <sheetData sheetId="5"/>
      <sheetData sheetId="6">
        <row r="5">
          <cell r="G5" t="str">
            <v>Democratizar el acceso a agua para el riego y la producción agropecuaria</v>
          </cell>
          <cell r="H5">
            <v>1</v>
          </cell>
        </row>
        <row r="6">
          <cell r="G6" t="str">
            <v>Aumentar la productividad sostenible de los actores de la economía y agricultura campesina, étnica, familiar y comunitaria</v>
          </cell>
          <cell r="H6">
            <v>2</v>
          </cell>
        </row>
        <row r="7">
          <cell r="G7" t="str">
            <v>Mejorar la calidad y la generación de valor agregado de la producción rural y los campesinos, comunidades y familias</v>
          </cell>
          <cell r="H7">
            <v>3</v>
          </cell>
        </row>
        <row r="8">
          <cell r="G8" t="str">
            <v>Aumentar los ingresos de la ACFC a partir de procesos de comercialización justa y transparente</v>
          </cell>
          <cell r="H8">
            <v>4</v>
          </cell>
        </row>
        <row r="9">
          <cell r="G9" t="str">
            <v>Fortalecer las capacidades técnicas, estratégicas y financieras del campesinado para el desarrollo rural y agropecuario</v>
          </cell>
          <cell r="H9">
            <v>5</v>
          </cell>
        </row>
        <row r="10">
          <cell r="G10" t="str">
            <v>Actualizar el modelo institucional para fortalecer la gestión interna y externa de la agencia basada en los procesos y la comunicación efectiva con los actores involucrados</v>
          </cell>
          <cell r="H10">
            <v>6</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Hoja2"/>
      <sheetName val="Instructivo"/>
      <sheetName val="Indicadores 2024"/>
      <sheetName val="Estructura PEI"/>
      <sheetName val="Indicadores 2024 PEI y PAI"/>
      <sheetName val="Sheet1"/>
      <sheetName val="Sheet3"/>
      <sheetName val="Sheet3 (2)"/>
      <sheetName val="Sheet3 (3)"/>
    </sheetNames>
    <sheetDataSet>
      <sheetData sheetId="0"/>
      <sheetData sheetId="1"/>
      <sheetData sheetId="2"/>
      <sheetData sheetId="3"/>
      <sheetData sheetId="4"/>
      <sheetData sheetId="5"/>
      <sheetData sheetId="6">
        <row r="5">
          <cell r="G5" t="str">
            <v>Democratizar el acceso a agua para el riego y la producción agropecuaria</v>
          </cell>
          <cell r="H5">
            <v>1</v>
          </cell>
        </row>
        <row r="6">
          <cell r="G6" t="str">
            <v>Aumentar la productividad sostenible de los actores de la economía y agricultura campesina, étnica, familiar y comunitaria</v>
          </cell>
          <cell r="H6">
            <v>2</v>
          </cell>
        </row>
        <row r="7">
          <cell r="G7" t="str">
            <v>Mejorar la calidad y la generación de valor agregado de la producción rural y los campesinos, comunidades y familias</v>
          </cell>
          <cell r="H7">
            <v>3</v>
          </cell>
        </row>
        <row r="8">
          <cell r="G8" t="str">
            <v>Aumentar los ingresos de la ACFC a partir de procesos de comercialización justa y transparente</v>
          </cell>
          <cell r="H8">
            <v>4</v>
          </cell>
        </row>
        <row r="9">
          <cell r="G9" t="str">
            <v>Fortalecer las capacidades técnicas, estratégicas y financieras del campesinado para el desarrollo rural y agropecuario</v>
          </cell>
          <cell r="H9">
            <v>5</v>
          </cell>
        </row>
        <row r="10">
          <cell r="G10" t="str">
            <v>Actualizar el modelo institucional para fortalecer la gestión interna y externa de la agencia basada en los procesos y la comunicación efectiva con los actores involucrados</v>
          </cell>
          <cell r="H10">
            <v>6</v>
          </cell>
        </row>
      </sheetData>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Fanny Yolanda Herrera Munevar" id="{9309A6E1-058A-448F-9249-EE5154472403}" userId="S::fherrera@wattlepc.com::e888d633-b5b6-4cc5-bb20-4728200cb9d2" providerId="AD"/>
  <person displayName="Juan Manuel López Arango" id="{577E5D54-83BA-4169-99BC-D1FF64ACDFE9}" userId="S::juan.lopez@adr.gov.co::dbee43f9-4be5-46f3-8fbb-73517d50b43b"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1" dT="2024-03-14T22:05:56.97" personId="{577E5D54-83BA-4169-99BC-D1FF64ACDFE9}" id="{0AB4B056-7720-474F-BC9F-6187FC7DC4B6}">
    <text>La presente meta está pendiente de la formulación de la ruta para entregar capital semilla a los beneficiarios de distribución de tierras</text>
  </threadedComment>
  <threadedComment ref="O41" dT="2024-03-13T19:33:17.25" personId="{577E5D54-83BA-4169-99BC-D1FF64ACDFE9}" id="{03316D55-9C68-493F-98D4-39B217E5ECFB}">
    <text>Las metas 2025 y 2026 están por definir con base en los avances de 2024 y la consolidación de la estrategia.
Esto dependerá del cruce de información de la Agencia con la ANT.</text>
  </threadedComment>
  <threadedComment ref="N45" dT="2024-03-13T19:38:57.23" personId="{577E5D54-83BA-4169-99BC-D1FF64ACDFE9}" id="{8F5C5697-4B65-4E49-8A61-D0D0CE6D963E}">
    <text>Las fichas preliminares de estos indicadores de capital semilla se enfocan en el "Porcentaje de personas beneficiaras de distribución de tierras". En este momento la Agencia se encuentra evaluando cómo se medirá este porcentaje, ya que es importante definir el denominador para colocar la meta en relación a lo que la Agencia puede hace. Por el momento se dejó el indicador 2.2.A con el número total de beneficiarios, que una vez se tenga las dos fichas técnicas se actualizarán las metas.</text>
  </threadedComment>
  <threadedComment ref="N46" dT="2024-03-13T21:59:11.04" personId="{577E5D54-83BA-4169-99BC-D1FF64ACDFE9}" id="{0CEE70C4-73AF-45BE-9E04-201DBD6175F0}">
    <text>Las fichas preliminares de estos indicadores de capital semilla se enfocan en el "Porcentaje de personas beneficiaras de distribución de tierras". En este momento la Agencia se encuentra evaluando cómo se medirá este porcentaje, ya que es importante definir el denominador para colocar la meta en relación a lo que la Agencia puede hace. Por el momento se dejó el indicador 2.2.A con el número total de beneficiarios, que una vez se tenga las dos fichas técnicas se actualizarán las metas.</text>
  </threadedComment>
  <threadedComment ref="N47" dT="2024-03-14T21:54:19.71" personId="{577E5D54-83BA-4169-99BC-D1FF64ACDFE9}" id="{785090FA-7531-40A1-B29D-17FAEE78825D}">
    <text>Las metas no coinciden con el marco del Proyecto de Inversión, sino con las del Plan Nacional de Desarrollo. En el proyecto de inversión se dio una reducción de la meta del 2024, y las metas 2025 y 2026 se proyectaron con base en el PMI. Se actualizará las metas de futuras vigencias en el proyecto de inversion.</text>
  </threadedComment>
  <threadedComment ref="H51" dT="2024-03-13T20:35:41.25" personId="{577E5D54-83BA-4169-99BC-D1FF64ACDFE9}" id="{B69188F4-C2A3-4AAF-A11C-0C0268E91DC8}">
    <text>Estos indicadores se miden sobre el total del Plan Marco de Implementación. Sin embargo se está revisando estas metas en relación a las metas del Plan Nacional de Desarrollo.</text>
  </threadedComment>
</ThreadedComments>
</file>

<file path=xl/threadedComments/threadedComment2.xml><?xml version="1.0" encoding="utf-8"?>
<ThreadedComments xmlns="http://schemas.microsoft.com/office/spreadsheetml/2018/threadedcomments" xmlns:x="http://schemas.openxmlformats.org/spreadsheetml/2006/main">
  <threadedComment ref="B8" dT="2024-03-13T20:35:41.25" personId="{577E5D54-83BA-4169-99BC-D1FF64ACDFE9}" id="{C4C9B2CE-C22C-4CBD-B34C-041DF5909550}">
    <text>Estos indicadores se miden sobre el total del Plan Marco de Implementación. Sin embargo se está revisando estas metas en relación a las metas del Plan Nacional de Desarrollo.</text>
  </threadedComment>
</ThreadedComments>
</file>

<file path=xl/threadedComments/threadedComment3.xml><?xml version="1.0" encoding="utf-8"?>
<ThreadedComments xmlns="http://schemas.microsoft.com/office/spreadsheetml/2018/threadedcomments" xmlns:x="http://schemas.openxmlformats.org/spreadsheetml/2006/main">
  <threadedComment ref="R33" dT="2024-01-22T18:04:00.63" personId="{9309A6E1-058A-448F-9249-EE5154472403}" id="{4EB2DC63-F250-41CC-9D70-A26AA84DA760}">
    <text xml:space="preserve">En los 166
 están contemplados estos 5 proyectos de ZRC 
</text>
  </threadedComment>
</ThreadedComments>
</file>

<file path=xl/threadedComments/threadedComment4.xml><?xml version="1.0" encoding="utf-8"?>
<ThreadedComments xmlns="http://schemas.microsoft.com/office/spreadsheetml/2018/threadedcomments" xmlns:x="http://schemas.openxmlformats.org/spreadsheetml/2006/main">
  <threadedComment ref="R33" dT="2024-01-22T18:04:00.63" personId="{9309A6E1-058A-448F-9249-EE5154472403}" id="{AD1292BA-464E-4675-A75E-77B0A1AA1085}">
    <text xml:space="preserve">En los 166
 están contemplados estos 5 proyectos de ZRC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javascript:setValor('28','EVALUACION,%20CALIFICACI%C3%93N%20Y%20COFINANCIACI%C3%93N%20DE%20PROYECTOS%20INTEGRALES')" TargetMode="External"/><Relationship Id="rId1" Type="http://schemas.openxmlformats.org/officeDocument/2006/relationships/hyperlink" Target="javascript:setValor('37','ESTRUCTURACION%20Y%20FORMULACI%C3%93N%20DE%20PROYECTOS%20INTEGRALES%20DE%20DESARROLLO%20AGROPECUARIO%20Y%20RURA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6" Type="http://schemas.openxmlformats.org/officeDocument/2006/relationships/hyperlink" Target="mailto:diana.diaz@adr.gov.co" TargetMode="External"/><Relationship Id="rId21" Type="http://schemas.openxmlformats.org/officeDocument/2006/relationships/hyperlink" Target="mailto:alba.carrillo@adr.gov.co" TargetMode="External"/><Relationship Id="rId42" Type="http://schemas.openxmlformats.org/officeDocument/2006/relationships/hyperlink" Target="mailto:monica.valderrama@adr.gov.co" TargetMode="External"/><Relationship Id="rId47" Type="http://schemas.openxmlformats.org/officeDocument/2006/relationships/hyperlink" Target="mailto:walter.silva@adr.gov.co" TargetMode="External"/><Relationship Id="rId63" Type="http://schemas.openxmlformats.org/officeDocument/2006/relationships/hyperlink" Target="mailto:angelica.chaparro@adr.gov.co" TargetMode="External"/><Relationship Id="rId68" Type="http://schemas.openxmlformats.org/officeDocument/2006/relationships/hyperlink" Target="mailto:lyda.medina@adr.gov.co" TargetMode="External"/><Relationship Id="rId84" Type="http://schemas.openxmlformats.org/officeDocument/2006/relationships/hyperlink" Target="mailto:edwin.insuasti@adr.gov.co&#160;" TargetMode="External"/><Relationship Id="rId89" Type="http://schemas.openxmlformats.org/officeDocument/2006/relationships/hyperlink" Target="mailto:yalenis.agamez@adr.gov.co" TargetMode="External"/><Relationship Id="rId16" Type="http://schemas.openxmlformats.org/officeDocument/2006/relationships/hyperlink" Target="mailto:juan.vivas@adr.gov.co" TargetMode="External"/><Relationship Id="rId11" Type="http://schemas.openxmlformats.org/officeDocument/2006/relationships/hyperlink" Target="mailto:hilda.ramirez@adr.gov.co" TargetMode="External"/><Relationship Id="rId32" Type="http://schemas.openxmlformats.org/officeDocument/2006/relationships/hyperlink" Target="mailto:david.pulido@adr.gov.co" TargetMode="External"/><Relationship Id="rId37" Type="http://schemas.openxmlformats.org/officeDocument/2006/relationships/hyperlink" Target="mailto:david.pulido@adr.gov.co" TargetMode="External"/><Relationship Id="rId53" Type="http://schemas.openxmlformats.org/officeDocument/2006/relationships/hyperlink" Target="mailto:walter.silva@adr.gov.co" TargetMode="External"/><Relationship Id="rId58" Type="http://schemas.openxmlformats.org/officeDocument/2006/relationships/hyperlink" Target="mailto:adriana.garzon@adr.gov.co" TargetMode="External"/><Relationship Id="rId74" Type="http://schemas.openxmlformats.org/officeDocument/2006/relationships/hyperlink" Target="mailto:lyda.medina@adr.gov.co" TargetMode="External"/><Relationship Id="rId79" Type="http://schemas.openxmlformats.org/officeDocument/2006/relationships/hyperlink" Target="mailto:juan.vivas@adr.gov.co" TargetMode="External"/><Relationship Id="rId5" Type="http://schemas.openxmlformats.org/officeDocument/2006/relationships/hyperlink" Target="mailto:wilson.patino@adr.gov.co" TargetMode="External"/><Relationship Id="rId90" Type="http://schemas.openxmlformats.org/officeDocument/2006/relationships/hyperlink" Target="mailto:david.pulido@adr.gov.co" TargetMode="External"/><Relationship Id="rId95" Type="http://schemas.openxmlformats.org/officeDocument/2006/relationships/drawing" Target="../drawings/drawing2.xml"/><Relationship Id="rId22" Type="http://schemas.openxmlformats.org/officeDocument/2006/relationships/hyperlink" Target="mailto:alba.carrillo@adr.gov.co" TargetMode="External"/><Relationship Id="rId27" Type="http://schemas.openxmlformats.org/officeDocument/2006/relationships/hyperlink" Target="mailto:diana.diaz@adr.gov.co" TargetMode="External"/><Relationship Id="rId43" Type="http://schemas.openxmlformats.org/officeDocument/2006/relationships/hyperlink" Target="mailto:monica.valderrama@adr.gov.co" TargetMode="External"/><Relationship Id="rId48" Type="http://schemas.openxmlformats.org/officeDocument/2006/relationships/hyperlink" Target="mailto:walter.silva@adr.gov.co" TargetMode="External"/><Relationship Id="rId64" Type="http://schemas.openxmlformats.org/officeDocument/2006/relationships/hyperlink" Target="mailto:angelica.chaparro@adr.gov.co" TargetMode="External"/><Relationship Id="rId69" Type="http://schemas.openxmlformats.org/officeDocument/2006/relationships/hyperlink" Target="mailto:lyda.medina@adr.gov.co" TargetMode="External"/><Relationship Id="rId80" Type="http://schemas.openxmlformats.org/officeDocument/2006/relationships/hyperlink" Target="mailto:monica.valderrama@adr.gov.co" TargetMode="External"/><Relationship Id="rId85" Type="http://schemas.openxmlformats.org/officeDocument/2006/relationships/hyperlink" Target="mailto:edwin.insuasti@adr.gov.co&#160;" TargetMode="External"/><Relationship Id="rId3" Type="http://schemas.openxmlformats.org/officeDocument/2006/relationships/hyperlink" Target="mailto:mario.moreno@adr.gov.co" TargetMode="External"/><Relationship Id="rId12" Type="http://schemas.openxmlformats.org/officeDocument/2006/relationships/hyperlink" Target="mailto:jorge.caro@adro.gov.co" TargetMode="External"/><Relationship Id="rId17" Type="http://schemas.openxmlformats.org/officeDocument/2006/relationships/hyperlink" Target="mailto:juan.vivas@adr.gov.co" TargetMode="External"/><Relationship Id="rId25" Type="http://schemas.openxmlformats.org/officeDocument/2006/relationships/hyperlink" Target="mailto:rosa.padron@adr.gov.co" TargetMode="External"/><Relationship Id="rId33" Type="http://schemas.openxmlformats.org/officeDocument/2006/relationships/hyperlink" Target="mailto:david.pulido@adr.gov.co" TargetMode="External"/><Relationship Id="rId38" Type="http://schemas.openxmlformats.org/officeDocument/2006/relationships/hyperlink" Target="mailto:david.pulido@adr.gov.co" TargetMode="External"/><Relationship Id="rId46" Type="http://schemas.openxmlformats.org/officeDocument/2006/relationships/hyperlink" Target="mailto:walter.silva@adr.gov.co" TargetMode="External"/><Relationship Id="rId59" Type="http://schemas.openxmlformats.org/officeDocument/2006/relationships/hyperlink" Target="mailto:Judith.tejada@adr.gov.co" TargetMode="External"/><Relationship Id="rId67" Type="http://schemas.openxmlformats.org/officeDocument/2006/relationships/hyperlink" Target="mailto:lyda.medina@adr.gov.co" TargetMode="External"/><Relationship Id="rId20" Type="http://schemas.openxmlformats.org/officeDocument/2006/relationships/hyperlink" Target="mailto:juan.vivas@adr.gov.co" TargetMode="External"/><Relationship Id="rId41" Type="http://schemas.openxmlformats.org/officeDocument/2006/relationships/hyperlink" Target="mailto:monica.valderrama@adr.gov.co" TargetMode="External"/><Relationship Id="rId54" Type="http://schemas.openxmlformats.org/officeDocument/2006/relationships/hyperlink" Target="mailto:mario.moreno@adr.gov.co" TargetMode="External"/><Relationship Id="rId62" Type="http://schemas.openxmlformats.org/officeDocument/2006/relationships/hyperlink" Target="mailto:angelica.chaparro@adr.gov.co" TargetMode="External"/><Relationship Id="rId70" Type="http://schemas.openxmlformats.org/officeDocument/2006/relationships/hyperlink" Target="mailto:lyda.medina@adr.gov.co" TargetMode="External"/><Relationship Id="rId75" Type="http://schemas.openxmlformats.org/officeDocument/2006/relationships/hyperlink" Target="mailto:lyda.medina@adr.gov.co" TargetMode="External"/><Relationship Id="rId83" Type="http://schemas.openxmlformats.org/officeDocument/2006/relationships/hyperlink" Target="mailto:edwin.insuasti@adr.gov.co&#160;" TargetMode="External"/><Relationship Id="rId88" Type="http://schemas.openxmlformats.org/officeDocument/2006/relationships/hyperlink" Target="mailto:monica.valderrama@adr.gov.co" TargetMode="External"/><Relationship Id="rId91" Type="http://schemas.openxmlformats.org/officeDocument/2006/relationships/hyperlink" Target="mailto:david.pulido@adr.gov.co" TargetMode="External"/><Relationship Id="rId96" Type="http://schemas.openxmlformats.org/officeDocument/2006/relationships/vmlDrawing" Target="../drawings/vmlDrawing1.vml"/><Relationship Id="rId1" Type="http://schemas.openxmlformats.org/officeDocument/2006/relationships/hyperlink" Target="mailto:yalenis.agamez@adr.gov.co" TargetMode="External"/><Relationship Id="rId6" Type="http://schemas.openxmlformats.org/officeDocument/2006/relationships/hyperlink" Target="mailto:wilson.patino@adr.gov.co" TargetMode="External"/><Relationship Id="rId15" Type="http://schemas.openxmlformats.org/officeDocument/2006/relationships/hyperlink" Target="mailto:juan.vivas@adr.gov.co" TargetMode="External"/><Relationship Id="rId23" Type="http://schemas.openxmlformats.org/officeDocument/2006/relationships/hyperlink" Target="mailto:alba.carrillo@adr.gov.co" TargetMode="External"/><Relationship Id="rId28" Type="http://schemas.openxmlformats.org/officeDocument/2006/relationships/hyperlink" Target="mailto:rosa.padron@ader.gov.co" TargetMode="External"/><Relationship Id="rId36" Type="http://schemas.openxmlformats.org/officeDocument/2006/relationships/hyperlink" Target="mailto:david.pulido@adr.gov.co" TargetMode="External"/><Relationship Id="rId49" Type="http://schemas.openxmlformats.org/officeDocument/2006/relationships/hyperlink" Target="mailto:walter.silva@adr.gov.co" TargetMode="External"/><Relationship Id="rId57" Type="http://schemas.openxmlformats.org/officeDocument/2006/relationships/hyperlink" Target="mailto:angelica.gutierrez@adr.gov.co" TargetMode="External"/><Relationship Id="rId10" Type="http://schemas.openxmlformats.org/officeDocument/2006/relationships/hyperlink" Target="mailto:secretariageneral@adr.gov.co" TargetMode="External"/><Relationship Id="rId31" Type="http://schemas.openxmlformats.org/officeDocument/2006/relationships/hyperlink" Target="mailto:david.pulido@adr.gov.co" TargetMode="External"/><Relationship Id="rId44" Type="http://schemas.openxmlformats.org/officeDocument/2006/relationships/hyperlink" Target="mailto:monica.valderrama@adr.gov.co" TargetMode="External"/><Relationship Id="rId52" Type="http://schemas.openxmlformats.org/officeDocument/2006/relationships/hyperlink" Target="mailto:monica.monje@adr.gov.co" TargetMode="External"/><Relationship Id="rId60" Type="http://schemas.openxmlformats.org/officeDocument/2006/relationships/hyperlink" Target="mailto:gustavo.gutierrez@adr.gov.co" TargetMode="External"/><Relationship Id="rId65" Type="http://schemas.openxmlformats.org/officeDocument/2006/relationships/hyperlink" Target="mailto:lyda.medina@adr.gov.co" TargetMode="External"/><Relationship Id="rId73" Type="http://schemas.openxmlformats.org/officeDocument/2006/relationships/hyperlink" Target="mailto:lyda.medina@adr.gov.co" TargetMode="External"/><Relationship Id="rId78" Type="http://schemas.openxmlformats.org/officeDocument/2006/relationships/hyperlink" Target="mailto:juan.vivas@adr.gov.co" TargetMode="External"/><Relationship Id="rId81" Type="http://schemas.openxmlformats.org/officeDocument/2006/relationships/hyperlink" Target="mailto:daniel.zabaleta@adr.gov.co&#160;" TargetMode="External"/><Relationship Id="rId86" Type="http://schemas.openxmlformats.org/officeDocument/2006/relationships/hyperlink" Target="mailto:edwin.insuasti@adr.gov.co&#160;" TargetMode="External"/><Relationship Id="rId94" Type="http://schemas.openxmlformats.org/officeDocument/2006/relationships/printerSettings" Target="../printerSettings/printerSettings3.bin"/><Relationship Id="rId4" Type="http://schemas.openxmlformats.org/officeDocument/2006/relationships/hyperlink" Target="mailto:wilson.patino@adr.gov.co" TargetMode="External"/><Relationship Id="rId9" Type="http://schemas.openxmlformats.org/officeDocument/2006/relationships/hyperlink" Target="mailto:secretaria.general@adr.gov.co" TargetMode="External"/><Relationship Id="rId13" Type="http://schemas.openxmlformats.org/officeDocument/2006/relationships/hyperlink" Target="mailto:jorge.caro@adro.gov.co" TargetMode="External"/><Relationship Id="rId18" Type="http://schemas.openxmlformats.org/officeDocument/2006/relationships/hyperlink" Target="mailto:juan.vivas@adr.gov.co" TargetMode="External"/><Relationship Id="rId39" Type="http://schemas.openxmlformats.org/officeDocument/2006/relationships/hyperlink" Target="mailto:david.pulido@adr.gov.co" TargetMode="External"/><Relationship Id="rId34" Type="http://schemas.openxmlformats.org/officeDocument/2006/relationships/hyperlink" Target="mailto:david.pulido@adr.gov.co" TargetMode="External"/><Relationship Id="rId50" Type="http://schemas.openxmlformats.org/officeDocument/2006/relationships/hyperlink" Target="mailto:monica.monje@adr.gov.co" TargetMode="External"/><Relationship Id="rId55" Type="http://schemas.openxmlformats.org/officeDocument/2006/relationships/hyperlink" Target="mailto:jorge.caro@adro.gov.co" TargetMode="External"/><Relationship Id="rId76" Type="http://schemas.openxmlformats.org/officeDocument/2006/relationships/hyperlink" Target="mailto:lyda.medina@adr.gov.co" TargetMode="External"/><Relationship Id="rId97" Type="http://schemas.openxmlformats.org/officeDocument/2006/relationships/comments" Target="../comments1.xml"/><Relationship Id="rId7" Type="http://schemas.openxmlformats.org/officeDocument/2006/relationships/hyperlink" Target="mailto:wilson.patino@adr.gov.co" TargetMode="External"/><Relationship Id="rId71" Type="http://schemas.openxmlformats.org/officeDocument/2006/relationships/hyperlink" Target="mailto:lyda.medina@adr.gov.co" TargetMode="External"/><Relationship Id="rId92" Type="http://schemas.openxmlformats.org/officeDocument/2006/relationships/hyperlink" Target="mailto:tulio.velandia@adr.gov.co" TargetMode="External"/><Relationship Id="rId2" Type="http://schemas.openxmlformats.org/officeDocument/2006/relationships/hyperlink" Target="mailto:yalenis.agamez@adr.gov.co" TargetMode="External"/><Relationship Id="rId29" Type="http://schemas.openxmlformats.org/officeDocument/2006/relationships/hyperlink" Target="mailto:jackson.martinez@adr.gov.co" TargetMode="External"/><Relationship Id="rId24" Type="http://schemas.openxmlformats.org/officeDocument/2006/relationships/hyperlink" Target="mailto:alba.carrillo@adr.gov.co" TargetMode="External"/><Relationship Id="rId40" Type="http://schemas.openxmlformats.org/officeDocument/2006/relationships/hyperlink" Target="mailto:david.pulido@adr.gov.co" TargetMode="External"/><Relationship Id="rId45" Type="http://schemas.openxmlformats.org/officeDocument/2006/relationships/hyperlink" Target="mailto:mario.moreno@adr.gov.co" TargetMode="External"/><Relationship Id="rId66" Type="http://schemas.openxmlformats.org/officeDocument/2006/relationships/hyperlink" Target="mailto:lyda.medina@adr.gov.co" TargetMode="External"/><Relationship Id="rId87" Type="http://schemas.openxmlformats.org/officeDocument/2006/relationships/hyperlink" Target="mailto:sara.daza@adr.gov.co" TargetMode="External"/><Relationship Id="rId61" Type="http://schemas.openxmlformats.org/officeDocument/2006/relationships/hyperlink" Target="mailto:angelica.chaparro@adr.gov.co" TargetMode="External"/><Relationship Id="rId82" Type="http://schemas.openxmlformats.org/officeDocument/2006/relationships/hyperlink" Target="mailto:keila.velandia@adr.gov.co&#160;" TargetMode="External"/><Relationship Id="rId19" Type="http://schemas.openxmlformats.org/officeDocument/2006/relationships/hyperlink" Target="mailto:juan.vivas@adr.gov.co" TargetMode="External"/><Relationship Id="rId14" Type="http://schemas.openxmlformats.org/officeDocument/2006/relationships/hyperlink" Target="mailto:silverio.calderon@adr.gov.co" TargetMode="External"/><Relationship Id="rId30" Type="http://schemas.openxmlformats.org/officeDocument/2006/relationships/hyperlink" Target="mailto:tulio.velandia@adr.gov.co" TargetMode="External"/><Relationship Id="rId35" Type="http://schemas.openxmlformats.org/officeDocument/2006/relationships/hyperlink" Target="mailto:david.pulido@adr.gov.co" TargetMode="External"/><Relationship Id="rId56" Type="http://schemas.openxmlformats.org/officeDocument/2006/relationships/hyperlink" Target="mailto:walter.silva@adr.gov.co" TargetMode="External"/><Relationship Id="rId77" Type="http://schemas.openxmlformats.org/officeDocument/2006/relationships/hyperlink" Target="mailto:david.pulido@adr.gov.co" TargetMode="External"/><Relationship Id="rId8" Type="http://schemas.openxmlformats.org/officeDocument/2006/relationships/hyperlink" Target="mailto:monica.monje@adr.gov.co" TargetMode="External"/><Relationship Id="rId51" Type="http://schemas.openxmlformats.org/officeDocument/2006/relationships/hyperlink" Target="mailto:monica.monje@adr.gov.co" TargetMode="External"/><Relationship Id="rId72" Type="http://schemas.openxmlformats.org/officeDocument/2006/relationships/hyperlink" Target="mailto:lyda.medina@adr.gov.co" TargetMode="External"/><Relationship Id="rId93" Type="http://schemas.openxmlformats.org/officeDocument/2006/relationships/hyperlink" Target="mailto:tulio.velandia@adr.gov.co" TargetMode="External"/><Relationship Id="rId98"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6" Type="http://schemas.openxmlformats.org/officeDocument/2006/relationships/hyperlink" Target="mailto:lyda.medina@adr.gov.co" TargetMode="External"/><Relationship Id="rId21" Type="http://schemas.openxmlformats.org/officeDocument/2006/relationships/hyperlink" Target="mailto:monica.valderrama@adr.gov.co" TargetMode="External"/><Relationship Id="rId42" Type="http://schemas.openxmlformats.org/officeDocument/2006/relationships/hyperlink" Target="mailto:silverio.calderon@adr.gov.co" TargetMode="External"/><Relationship Id="rId47" Type="http://schemas.openxmlformats.org/officeDocument/2006/relationships/hyperlink" Target="mailto:juan.vivas@adr.gov.co" TargetMode="External"/><Relationship Id="rId63" Type="http://schemas.openxmlformats.org/officeDocument/2006/relationships/hyperlink" Target="mailto:david.pulido@adr.gov.co" TargetMode="External"/><Relationship Id="rId68" Type="http://schemas.openxmlformats.org/officeDocument/2006/relationships/hyperlink" Target="mailto:lyda.medina@adr.gov.co" TargetMode="External"/><Relationship Id="rId2" Type="http://schemas.openxmlformats.org/officeDocument/2006/relationships/hyperlink" Target="mailto:wilson.patino@adr.gov.co" TargetMode="External"/><Relationship Id="rId16" Type="http://schemas.openxmlformats.org/officeDocument/2006/relationships/hyperlink" Target="mailto:alba.carrillo@adr.gov.co" TargetMode="External"/><Relationship Id="rId29" Type="http://schemas.openxmlformats.org/officeDocument/2006/relationships/hyperlink" Target="mailto:lyda.medina@adr.gov.co" TargetMode="External"/><Relationship Id="rId11" Type="http://schemas.openxmlformats.org/officeDocument/2006/relationships/hyperlink" Target="mailto:alba.carrillo@adr.gov.co" TargetMode="External"/><Relationship Id="rId24" Type="http://schemas.openxmlformats.org/officeDocument/2006/relationships/hyperlink" Target="mailto:lyda.medina@adr.gov.co" TargetMode="External"/><Relationship Id="rId32" Type="http://schemas.openxmlformats.org/officeDocument/2006/relationships/hyperlink" Target="mailto:lyda.medina@adr.gov.co" TargetMode="External"/><Relationship Id="rId37" Type="http://schemas.openxmlformats.org/officeDocument/2006/relationships/hyperlink" Target="mailto:lyda.medina@adr.gov.co" TargetMode="External"/><Relationship Id="rId40" Type="http://schemas.openxmlformats.org/officeDocument/2006/relationships/hyperlink" Target="mailto:lyda.medina@adr.gov.co" TargetMode="External"/><Relationship Id="rId45" Type="http://schemas.openxmlformats.org/officeDocument/2006/relationships/hyperlink" Target="mailto:juan.vivas@adr.gov.co" TargetMode="External"/><Relationship Id="rId53" Type="http://schemas.openxmlformats.org/officeDocument/2006/relationships/hyperlink" Target="mailto:david.pulido@adr.gov.co" TargetMode="External"/><Relationship Id="rId58" Type="http://schemas.openxmlformats.org/officeDocument/2006/relationships/hyperlink" Target="mailto:david.pulido@adr.gov.co" TargetMode="External"/><Relationship Id="rId66" Type="http://schemas.openxmlformats.org/officeDocument/2006/relationships/hyperlink" Target="mailto:ana.hernandez@adr.gov.co" TargetMode="External"/><Relationship Id="rId5" Type="http://schemas.openxmlformats.org/officeDocument/2006/relationships/hyperlink" Target="mailto:secretariageneral@adr.gov.co" TargetMode="External"/><Relationship Id="rId61" Type="http://schemas.openxmlformats.org/officeDocument/2006/relationships/hyperlink" Target="mailto:david.pulido@adr.gov.co" TargetMode="External"/><Relationship Id="rId19" Type="http://schemas.openxmlformats.org/officeDocument/2006/relationships/hyperlink" Target="mailto:monica.valderrama@adr.gov.co" TargetMode="External"/><Relationship Id="rId14" Type="http://schemas.openxmlformats.org/officeDocument/2006/relationships/hyperlink" Target="mailto:alba.carrillo@adr.gov.co" TargetMode="External"/><Relationship Id="rId22" Type="http://schemas.openxmlformats.org/officeDocument/2006/relationships/hyperlink" Target="mailto:monica.valderrama@adr.gov.co" TargetMode="External"/><Relationship Id="rId27" Type="http://schemas.openxmlformats.org/officeDocument/2006/relationships/hyperlink" Target="mailto:lyda.medina@adr.gov.co" TargetMode="External"/><Relationship Id="rId30" Type="http://schemas.openxmlformats.org/officeDocument/2006/relationships/hyperlink" Target="mailto:lyda.medina@adr.gov.co" TargetMode="External"/><Relationship Id="rId35" Type="http://schemas.openxmlformats.org/officeDocument/2006/relationships/hyperlink" Target="mailto:lyda.medina@adr.gov.co" TargetMode="External"/><Relationship Id="rId43" Type="http://schemas.openxmlformats.org/officeDocument/2006/relationships/hyperlink" Target="mailto:juan.vivas@adr.gov.co" TargetMode="External"/><Relationship Id="rId48" Type="http://schemas.openxmlformats.org/officeDocument/2006/relationships/hyperlink" Target="mailto:juan.vivas@adr.gov.co" TargetMode="External"/><Relationship Id="rId56" Type="http://schemas.openxmlformats.org/officeDocument/2006/relationships/hyperlink" Target="mailto:david.pulido@adr.gov.co" TargetMode="External"/><Relationship Id="rId64" Type="http://schemas.openxmlformats.org/officeDocument/2006/relationships/hyperlink" Target="mailto:david.pulido@adr.gov.co" TargetMode="External"/><Relationship Id="rId69" Type="http://schemas.openxmlformats.org/officeDocument/2006/relationships/printerSettings" Target="../printerSettings/printerSettings5.bin"/><Relationship Id="rId8" Type="http://schemas.openxmlformats.org/officeDocument/2006/relationships/hyperlink" Target="mailto:yalenis.agamez@adr.gov.co" TargetMode="External"/><Relationship Id="rId51" Type="http://schemas.openxmlformats.org/officeDocument/2006/relationships/hyperlink" Target="mailto:david.pulido@adr.gov.co" TargetMode="External"/><Relationship Id="rId72" Type="http://schemas.openxmlformats.org/officeDocument/2006/relationships/comments" Target="../comments3.xml"/><Relationship Id="rId3" Type="http://schemas.openxmlformats.org/officeDocument/2006/relationships/hyperlink" Target="mailto:wilson.patino@adr.gov.co" TargetMode="External"/><Relationship Id="rId12" Type="http://schemas.openxmlformats.org/officeDocument/2006/relationships/hyperlink" Target="mailto:alba.carrillo@adr.gov.co" TargetMode="External"/><Relationship Id="rId17" Type="http://schemas.openxmlformats.org/officeDocument/2006/relationships/hyperlink" Target="mailto:monica.valderrama@adr.gov.co" TargetMode="External"/><Relationship Id="rId25" Type="http://schemas.openxmlformats.org/officeDocument/2006/relationships/hyperlink" Target="mailto:lyda.medina@adr.gov.co" TargetMode="External"/><Relationship Id="rId33" Type="http://schemas.openxmlformats.org/officeDocument/2006/relationships/hyperlink" Target="mailto:lyda.medina@adr.gov.co" TargetMode="External"/><Relationship Id="rId38" Type="http://schemas.openxmlformats.org/officeDocument/2006/relationships/hyperlink" Target="mailto:lyda.medina@adr.gov.co" TargetMode="External"/><Relationship Id="rId46" Type="http://schemas.openxmlformats.org/officeDocument/2006/relationships/hyperlink" Target="mailto:juan.vivas@adr.gov.co" TargetMode="External"/><Relationship Id="rId59" Type="http://schemas.openxmlformats.org/officeDocument/2006/relationships/hyperlink" Target="mailto:david.pulido@adr.gov.co" TargetMode="External"/><Relationship Id="rId67" Type="http://schemas.openxmlformats.org/officeDocument/2006/relationships/hyperlink" Target="mailto:ana.hernandez@adr.gov.co" TargetMode="External"/><Relationship Id="rId20" Type="http://schemas.openxmlformats.org/officeDocument/2006/relationships/hyperlink" Target="mailto:monica.valderrama@adr.gov.co" TargetMode="External"/><Relationship Id="rId41" Type="http://schemas.openxmlformats.org/officeDocument/2006/relationships/hyperlink" Target="mailto:juan.vivas@adr.gov.co" TargetMode="External"/><Relationship Id="rId54" Type="http://schemas.openxmlformats.org/officeDocument/2006/relationships/hyperlink" Target="mailto:david.pulido@adr.gov.co" TargetMode="External"/><Relationship Id="rId62" Type="http://schemas.openxmlformats.org/officeDocument/2006/relationships/hyperlink" Target="mailto:david.pulido@adr.gov.co" TargetMode="External"/><Relationship Id="rId70" Type="http://schemas.openxmlformats.org/officeDocument/2006/relationships/drawing" Target="../drawings/drawing4.xml"/><Relationship Id="rId1" Type="http://schemas.openxmlformats.org/officeDocument/2006/relationships/hyperlink" Target="mailto:wilson.patino@adr.gov.co" TargetMode="External"/><Relationship Id="rId6" Type="http://schemas.openxmlformats.org/officeDocument/2006/relationships/hyperlink" Target="mailto:secretaria.general@adr.gov.co" TargetMode="External"/><Relationship Id="rId15" Type="http://schemas.openxmlformats.org/officeDocument/2006/relationships/hyperlink" Target="mailto:alba.carrillo@adr.gov.co" TargetMode="External"/><Relationship Id="rId23" Type="http://schemas.openxmlformats.org/officeDocument/2006/relationships/hyperlink" Target="mailto:silverio.calderon@adr.gov.co" TargetMode="External"/><Relationship Id="rId28" Type="http://schemas.openxmlformats.org/officeDocument/2006/relationships/hyperlink" Target="mailto:lyda.medina@adr.gov.co" TargetMode="External"/><Relationship Id="rId36" Type="http://schemas.openxmlformats.org/officeDocument/2006/relationships/hyperlink" Target="mailto:lyda.medina@adr.gov.co" TargetMode="External"/><Relationship Id="rId49" Type="http://schemas.openxmlformats.org/officeDocument/2006/relationships/hyperlink" Target="mailto:juan.vivas@adr.gov.co" TargetMode="External"/><Relationship Id="rId57" Type="http://schemas.openxmlformats.org/officeDocument/2006/relationships/hyperlink" Target="mailto:david.pulido@adr.gov.co" TargetMode="External"/><Relationship Id="rId10" Type="http://schemas.openxmlformats.org/officeDocument/2006/relationships/hyperlink" Target="mailto:jorge.caro@adro.gov.co" TargetMode="External"/><Relationship Id="rId31" Type="http://schemas.openxmlformats.org/officeDocument/2006/relationships/hyperlink" Target="mailto:lyda.medina@adr.gov.co" TargetMode="External"/><Relationship Id="rId44" Type="http://schemas.openxmlformats.org/officeDocument/2006/relationships/hyperlink" Target="mailto:juan.vivas@adr.gov.co" TargetMode="External"/><Relationship Id="rId52" Type="http://schemas.openxmlformats.org/officeDocument/2006/relationships/hyperlink" Target="mailto:david.pulido@adr.gov.co" TargetMode="External"/><Relationship Id="rId60" Type="http://schemas.openxmlformats.org/officeDocument/2006/relationships/hyperlink" Target="mailto:david.pulido@adr.gov.co" TargetMode="External"/><Relationship Id="rId65" Type="http://schemas.openxmlformats.org/officeDocument/2006/relationships/hyperlink" Target="mailto:ana.hernandez@adr.gov.co" TargetMode="External"/><Relationship Id="rId73" Type="http://schemas.microsoft.com/office/2017/10/relationships/threadedComment" Target="../threadedComments/threadedComment3.xml"/><Relationship Id="rId4" Type="http://schemas.openxmlformats.org/officeDocument/2006/relationships/hyperlink" Target="mailto:wilson.patino@adr.gov.co" TargetMode="External"/><Relationship Id="rId9" Type="http://schemas.openxmlformats.org/officeDocument/2006/relationships/hyperlink" Target="mailto:jorge.caro@adro.gov.co" TargetMode="External"/><Relationship Id="rId13" Type="http://schemas.openxmlformats.org/officeDocument/2006/relationships/hyperlink" Target="mailto:alba.carrillo@adr.gov.co" TargetMode="External"/><Relationship Id="rId18" Type="http://schemas.openxmlformats.org/officeDocument/2006/relationships/hyperlink" Target="mailto:monica.valderrama@adr.gov.co" TargetMode="External"/><Relationship Id="rId39" Type="http://schemas.openxmlformats.org/officeDocument/2006/relationships/hyperlink" Target="mailto:lyda.medina@adr.gov.co" TargetMode="External"/><Relationship Id="rId34" Type="http://schemas.openxmlformats.org/officeDocument/2006/relationships/hyperlink" Target="mailto:lyda.medina@adr.gov.co" TargetMode="External"/><Relationship Id="rId50" Type="http://schemas.openxmlformats.org/officeDocument/2006/relationships/hyperlink" Target="mailto:juan.vivas@adr.gov.co" TargetMode="External"/><Relationship Id="rId55" Type="http://schemas.openxmlformats.org/officeDocument/2006/relationships/hyperlink" Target="mailto:david.pulido@adr.gov.co" TargetMode="External"/><Relationship Id="rId7" Type="http://schemas.openxmlformats.org/officeDocument/2006/relationships/hyperlink" Target="mailto:yalenis.agamez@adr.gov.co" TargetMode="External"/><Relationship Id="rId7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6" Type="http://schemas.openxmlformats.org/officeDocument/2006/relationships/hyperlink" Target="mailto:lyda.medina@adr.gov.co" TargetMode="External"/><Relationship Id="rId21" Type="http://schemas.openxmlformats.org/officeDocument/2006/relationships/hyperlink" Target="mailto:monica.valderrama@adr.gov.co" TargetMode="External"/><Relationship Id="rId42" Type="http://schemas.openxmlformats.org/officeDocument/2006/relationships/hyperlink" Target="mailto:silverio.calderon@adr.gov.co" TargetMode="External"/><Relationship Id="rId47" Type="http://schemas.openxmlformats.org/officeDocument/2006/relationships/hyperlink" Target="mailto:juan.vivas@adr.gov.co" TargetMode="External"/><Relationship Id="rId63" Type="http://schemas.openxmlformats.org/officeDocument/2006/relationships/hyperlink" Target="mailto:david.pulido@adr.gov.co" TargetMode="External"/><Relationship Id="rId68" Type="http://schemas.openxmlformats.org/officeDocument/2006/relationships/hyperlink" Target="mailto:lyda.medina@adr.gov.co" TargetMode="External"/><Relationship Id="rId2" Type="http://schemas.openxmlformats.org/officeDocument/2006/relationships/hyperlink" Target="mailto:wilson.patino@adr.gov.co" TargetMode="External"/><Relationship Id="rId16" Type="http://schemas.openxmlformats.org/officeDocument/2006/relationships/hyperlink" Target="mailto:alba.carrillo@adr.gov.co" TargetMode="External"/><Relationship Id="rId29" Type="http://schemas.openxmlformats.org/officeDocument/2006/relationships/hyperlink" Target="mailto:lyda.medina@adr.gov.co" TargetMode="External"/><Relationship Id="rId11" Type="http://schemas.openxmlformats.org/officeDocument/2006/relationships/hyperlink" Target="mailto:alba.carrillo@adr.gov.co" TargetMode="External"/><Relationship Id="rId24" Type="http://schemas.openxmlformats.org/officeDocument/2006/relationships/hyperlink" Target="mailto:lyda.medina@adr.gov.co" TargetMode="External"/><Relationship Id="rId32" Type="http://schemas.openxmlformats.org/officeDocument/2006/relationships/hyperlink" Target="mailto:lyda.medina@adr.gov.co" TargetMode="External"/><Relationship Id="rId37" Type="http://schemas.openxmlformats.org/officeDocument/2006/relationships/hyperlink" Target="mailto:lyda.medina@adr.gov.co" TargetMode="External"/><Relationship Id="rId40" Type="http://schemas.openxmlformats.org/officeDocument/2006/relationships/hyperlink" Target="mailto:lyda.medina@adr.gov.co" TargetMode="External"/><Relationship Id="rId45" Type="http://schemas.openxmlformats.org/officeDocument/2006/relationships/hyperlink" Target="mailto:juan.vivas@adr.gov.co" TargetMode="External"/><Relationship Id="rId53" Type="http://schemas.openxmlformats.org/officeDocument/2006/relationships/hyperlink" Target="mailto:david.pulido@adr.gov.co" TargetMode="External"/><Relationship Id="rId58" Type="http://schemas.openxmlformats.org/officeDocument/2006/relationships/hyperlink" Target="mailto:david.pulido@adr.gov.co" TargetMode="External"/><Relationship Id="rId66" Type="http://schemas.openxmlformats.org/officeDocument/2006/relationships/hyperlink" Target="mailto:ana.hernandez@adr.gov.co" TargetMode="External"/><Relationship Id="rId5" Type="http://schemas.openxmlformats.org/officeDocument/2006/relationships/hyperlink" Target="mailto:secretariageneral@adr.gov.co" TargetMode="External"/><Relationship Id="rId61" Type="http://schemas.openxmlformats.org/officeDocument/2006/relationships/hyperlink" Target="mailto:david.pulido@adr.gov.co" TargetMode="External"/><Relationship Id="rId19" Type="http://schemas.openxmlformats.org/officeDocument/2006/relationships/hyperlink" Target="mailto:monica.valderrama@adr.gov.co" TargetMode="External"/><Relationship Id="rId14" Type="http://schemas.openxmlformats.org/officeDocument/2006/relationships/hyperlink" Target="mailto:alba.carrillo@adr.gov.co" TargetMode="External"/><Relationship Id="rId22" Type="http://schemas.openxmlformats.org/officeDocument/2006/relationships/hyperlink" Target="mailto:monica.valderrama@adr.gov.co" TargetMode="External"/><Relationship Id="rId27" Type="http://schemas.openxmlformats.org/officeDocument/2006/relationships/hyperlink" Target="mailto:lyda.medina@adr.gov.co" TargetMode="External"/><Relationship Id="rId30" Type="http://schemas.openxmlformats.org/officeDocument/2006/relationships/hyperlink" Target="mailto:lyda.medina@adr.gov.co" TargetMode="External"/><Relationship Id="rId35" Type="http://schemas.openxmlformats.org/officeDocument/2006/relationships/hyperlink" Target="mailto:lyda.medina@adr.gov.co" TargetMode="External"/><Relationship Id="rId43" Type="http://schemas.openxmlformats.org/officeDocument/2006/relationships/hyperlink" Target="mailto:juan.vivas@adr.gov.co" TargetMode="External"/><Relationship Id="rId48" Type="http://schemas.openxmlformats.org/officeDocument/2006/relationships/hyperlink" Target="mailto:juan.vivas@adr.gov.co" TargetMode="External"/><Relationship Id="rId56" Type="http://schemas.openxmlformats.org/officeDocument/2006/relationships/hyperlink" Target="mailto:david.pulido@adr.gov.co" TargetMode="External"/><Relationship Id="rId64" Type="http://schemas.openxmlformats.org/officeDocument/2006/relationships/hyperlink" Target="mailto:david.pulido@adr.gov.co" TargetMode="External"/><Relationship Id="rId69" Type="http://schemas.openxmlformats.org/officeDocument/2006/relationships/printerSettings" Target="../printerSettings/printerSettings6.bin"/><Relationship Id="rId8" Type="http://schemas.openxmlformats.org/officeDocument/2006/relationships/hyperlink" Target="mailto:yalenis.agamez@adr.gov.co" TargetMode="External"/><Relationship Id="rId51" Type="http://schemas.openxmlformats.org/officeDocument/2006/relationships/hyperlink" Target="mailto:david.pulido@adr.gov.co" TargetMode="External"/><Relationship Id="rId72" Type="http://schemas.openxmlformats.org/officeDocument/2006/relationships/comments" Target="../comments4.xml"/><Relationship Id="rId3" Type="http://schemas.openxmlformats.org/officeDocument/2006/relationships/hyperlink" Target="mailto:wilson.patino@adr.gov.co" TargetMode="External"/><Relationship Id="rId12" Type="http://schemas.openxmlformats.org/officeDocument/2006/relationships/hyperlink" Target="mailto:alba.carrillo@adr.gov.co" TargetMode="External"/><Relationship Id="rId17" Type="http://schemas.openxmlformats.org/officeDocument/2006/relationships/hyperlink" Target="mailto:monica.valderrama@adr.gov.co" TargetMode="External"/><Relationship Id="rId25" Type="http://schemas.openxmlformats.org/officeDocument/2006/relationships/hyperlink" Target="mailto:lyda.medina@adr.gov.co" TargetMode="External"/><Relationship Id="rId33" Type="http://schemas.openxmlformats.org/officeDocument/2006/relationships/hyperlink" Target="mailto:lyda.medina@adr.gov.co" TargetMode="External"/><Relationship Id="rId38" Type="http://schemas.openxmlformats.org/officeDocument/2006/relationships/hyperlink" Target="mailto:lyda.medina@adr.gov.co" TargetMode="External"/><Relationship Id="rId46" Type="http://schemas.openxmlformats.org/officeDocument/2006/relationships/hyperlink" Target="mailto:juan.vivas@adr.gov.co" TargetMode="External"/><Relationship Id="rId59" Type="http://schemas.openxmlformats.org/officeDocument/2006/relationships/hyperlink" Target="mailto:david.pulido@adr.gov.co" TargetMode="External"/><Relationship Id="rId67" Type="http://schemas.openxmlformats.org/officeDocument/2006/relationships/hyperlink" Target="mailto:ana.hernandez@adr.gov.co" TargetMode="External"/><Relationship Id="rId20" Type="http://schemas.openxmlformats.org/officeDocument/2006/relationships/hyperlink" Target="mailto:monica.valderrama@adr.gov.co" TargetMode="External"/><Relationship Id="rId41" Type="http://schemas.openxmlformats.org/officeDocument/2006/relationships/hyperlink" Target="mailto:juan.vivas@adr.gov.co" TargetMode="External"/><Relationship Id="rId54" Type="http://schemas.openxmlformats.org/officeDocument/2006/relationships/hyperlink" Target="mailto:david.pulido@adr.gov.co" TargetMode="External"/><Relationship Id="rId62" Type="http://schemas.openxmlformats.org/officeDocument/2006/relationships/hyperlink" Target="mailto:david.pulido@adr.gov.co" TargetMode="External"/><Relationship Id="rId70" Type="http://schemas.openxmlformats.org/officeDocument/2006/relationships/drawing" Target="../drawings/drawing5.xml"/><Relationship Id="rId1" Type="http://schemas.openxmlformats.org/officeDocument/2006/relationships/hyperlink" Target="mailto:wilson.patino@adr.gov.co" TargetMode="External"/><Relationship Id="rId6" Type="http://schemas.openxmlformats.org/officeDocument/2006/relationships/hyperlink" Target="mailto:secretaria.general@adr.gov.co" TargetMode="External"/><Relationship Id="rId15" Type="http://schemas.openxmlformats.org/officeDocument/2006/relationships/hyperlink" Target="mailto:alba.carrillo@adr.gov.co" TargetMode="External"/><Relationship Id="rId23" Type="http://schemas.openxmlformats.org/officeDocument/2006/relationships/hyperlink" Target="mailto:silverio.calderon@adr.gov.co" TargetMode="External"/><Relationship Id="rId28" Type="http://schemas.openxmlformats.org/officeDocument/2006/relationships/hyperlink" Target="mailto:lyda.medina@adr.gov.co" TargetMode="External"/><Relationship Id="rId36" Type="http://schemas.openxmlformats.org/officeDocument/2006/relationships/hyperlink" Target="mailto:lyda.medina@adr.gov.co" TargetMode="External"/><Relationship Id="rId49" Type="http://schemas.openxmlformats.org/officeDocument/2006/relationships/hyperlink" Target="mailto:juan.vivas@adr.gov.co" TargetMode="External"/><Relationship Id="rId57" Type="http://schemas.openxmlformats.org/officeDocument/2006/relationships/hyperlink" Target="mailto:david.pulido@adr.gov.co" TargetMode="External"/><Relationship Id="rId10" Type="http://schemas.openxmlformats.org/officeDocument/2006/relationships/hyperlink" Target="mailto:jorge.caro@adro.gov.co" TargetMode="External"/><Relationship Id="rId31" Type="http://schemas.openxmlformats.org/officeDocument/2006/relationships/hyperlink" Target="mailto:lyda.medina@adr.gov.co" TargetMode="External"/><Relationship Id="rId44" Type="http://schemas.openxmlformats.org/officeDocument/2006/relationships/hyperlink" Target="mailto:juan.vivas@adr.gov.co" TargetMode="External"/><Relationship Id="rId52" Type="http://schemas.openxmlformats.org/officeDocument/2006/relationships/hyperlink" Target="mailto:david.pulido@adr.gov.co" TargetMode="External"/><Relationship Id="rId60" Type="http://schemas.openxmlformats.org/officeDocument/2006/relationships/hyperlink" Target="mailto:david.pulido@adr.gov.co" TargetMode="External"/><Relationship Id="rId65" Type="http://schemas.openxmlformats.org/officeDocument/2006/relationships/hyperlink" Target="mailto:ana.hernandez@adr.gov.co" TargetMode="External"/><Relationship Id="rId73" Type="http://schemas.microsoft.com/office/2017/10/relationships/threadedComment" Target="../threadedComments/threadedComment4.xml"/><Relationship Id="rId4" Type="http://schemas.openxmlformats.org/officeDocument/2006/relationships/hyperlink" Target="mailto:wilson.patino@adr.gov.co" TargetMode="External"/><Relationship Id="rId9" Type="http://schemas.openxmlformats.org/officeDocument/2006/relationships/hyperlink" Target="mailto:jorge.caro@adro.gov.co" TargetMode="External"/><Relationship Id="rId13" Type="http://schemas.openxmlformats.org/officeDocument/2006/relationships/hyperlink" Target="mailto:alba.carrillo@adr.gov.co" TargetMode="External"/><Relationship Id="rId18" Type="http://schemas.openxmlformats.org/officeDocument/2006/relationships/hyperlink" Target="mailto:monica.valderrama@adr.gov.co" TargetMode="External"/><Relationship Id="rId39" Type="http://schemas.openxmlformats.org/officeDocument/2006/relationships/hyperlink" Target="mailto:lyda.medina@adr.gov.co" TargetMode="External"/><Relationship Id="rId34" Type="http://schemas.openxmlformats.org/officeDocument/2006/relationships/hyperlink" Target="mailto:lyda.medina@adr.gov.co" TargetMode="External"/><Relationship Id="rId50" Type="http://schemas.openxmlformats.org/officeDocument/2006/relationships/hyperlink" Target="mailto:juan.vivas@adr.gov.co" TargetMode="External"/><Relationship Id="rId55" Type="http://schemas.openxmlformats.org/officeDocument/2006/relationships/hyperlink" Target="mailto:david.pulido@adr.gov.co" TargetMode="External"/><Relationship Id="rId7" Type="http://schemas.openxmlformats.org/officeDocument/2006/relationships/hyperlink" Target="mailto:yalenis.agamez@adr.gov.co" TargetMode="External"/><Relationship Id="rId7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R35"/>
  <sheetViews>
    <sheetView topLeftCell="P1" workbookViewId="0">
      <selection activeCell="M3" sqref="M3"/>
    </sheetView>
  </sheetViews>
  <sheetFormatPr baseColWidth="10" defaultColWidth="11.42578125" defaultRowHeight="15" x14ac:dyDescent="0.25"/>
  <cols>
    <col min="1" max="1" width="33.42578125" style="4" customWidth="1"/>
    <col min="2" max="2" width="65.42578125" style="4" customWidth="1"/>
    <col min="3" max="6" width="11.42578125" style="29"/>
    <col min="7" max="7" width="28.7109375" style="29" customWidth="1"/>
    <col min="8" max="8" width="27.140625" style="29" customWidth="1"/>
    <col min="9" max="10" width="11.42578125" style="29"/>
    <col min="11" max="11" width="31" style="4" customWidth="1"/>
    <col min="12" max="12" width="54.85546875" style="4" customWidth="1"/>
    <col min="13" max="13" width="36.140625" style="4" customWidth="1"/>
    <col min="14" max="14" width="16.42578125" style="4" customWidth="1"/>
    <col min="15" max="15" width="22.28515625" style="29" customWidth="1"/>
    <col min="16" max="16384" width="11.42578125" style="29"/>
  </cols>
  <sheetData>
    <row r="1" spans="1:18" s="28" customFormat="1" ht="30" x14ac:dyDescent="0.25">
      <c r="A1" s="27"/>
      <c r="B1" s="27"/>
      <c r="E1" s="28" t="s">
        <v>0</v>
      </c>
      <c r="G1" s="27" t="s">
        <v>1</v>
      </c>
      <c r="H1" s="27" t="s">
        <v>2</v>
      </c>
      <c r="K1" s="27" t="s">
        <v>3</v>
      </c>
      <c r="L1" s="27" t="s">
        <v>4</v>
      </c>
      <c r="M1" s="27" t="s">
        <v>5</v>
      </c>
      <c r="N1" s="27" t="s">
        <v>6</v>
      </c>
      <c r="O1" s="28" t="s">
        <v>7</v>
      </c>
      <c r="Q1" s="28" t="s">
        <v>8</v>
      </c>
    </row>
    <row r="2" spans="1:18" ht="60" x14ac:dyDescent="0.25">
      <c r="E2" s="29" t="s">
        <v>9</v>
      </c>
      <c r="G2" s="4" t="s">
        <v>10</v>
      </c>
      <c r="H2" s="4" t="s">
        <v>11</v>
      </c>
      <c r="K2" s="9" t="s">
        <v>12</v>
      </c>
      <c r="L2" s="4" t="s">
        <v>13</v>
      </c>
      <c r="M2" s="4" t="s">
        <v>14</v>
      </c>
      <c r="N2" s="4" t="s">
        <v>15</v>
      </c>
      <c r="O2" s="4" t="s">
        <v>16</v>
      </c>
      <c r="Q2" s="28" t="s">
        <v>17</v>
      </c>
      <c r="R2" s="29" t="s">
        <v>18</v>
      </c>
    </row>
    <row r="3" spans="1:18" ht="60" x14ac:dyDescent="0.25">
      <c r="A3" s="27" t="s">
        <v>19</v>
      </c>
      <c r="B3" s="27" t="s">
        <v>20</v>
      </c>
      <c r="E3" s="29" t="s">
        <v>21</v>
      </c>
      <c r="G3" s="4" t="s">
        <v>22</v>
      </c>
      <c r="H3" s="4" t="s">
        <v>23</v>
      </c>
      <c r="K3" s="4" t="s">
        <v>24</v>
      </c>
      <c r="L3" s="9" t="s">
        <v>25</v>
      </c>
      <c r="M3" s="4" t="s">
        <v>26</v>
      </c>
      <c r="N3" s="4" t="s">
        <v>27</v>
      </c>
      <c r="O3" s="4" t="s">
        <v>28</v>
      </c>
      <c r="R3" s="29" t="s">
        <v>29</v>
      </c>
    </row>
    <row r="4" spans="1:18" ht="41.25" customHeight="1" x14ac:dyDescent="0.25">
      <c r="A4" s="4" t="s">
        <v>30</v>
      </c>
      <c r="B4" s="9" t="s">
        <v>31</v>
      </c>
      <c r="G4" s="4" t="s">
        <v>32</v>
      </c>
      <c r="H4" s="4" t="s">
        <v>33</v>
      </c>
      <c r="K4" s="4" t="s">
        <v>34</v>
      </c>
      <c r="L4" s="4" t="s">
        <v>35</v>
      </c>
      <c r="M4" s="4" t="s">
        <v>36</v>
      </c>
      <c r="N4" s="4" t="s">
        <v>37</v>
      </c>
      <c r="O4" s="4" t="s">
        <v>38</v>
      </c>
      <c r="R4" s="29" t="s">
        <v>39</v>
      </c>
    </row>
    <row r="5" spans="1:18" ht="42" customHeight="1" x14ac:dyDescent="0.25">
      <c r="A5" s="4" t="s">
        <v>40</v>
      </c>
      <c r="B5" s="4" t="s">
        <v>41</v>
      </c>
      <c r="G5" s="4" t="s">
        <v>42</v>
      </c>
      <c r="H5" s="4" t="s">
        <v>43</v>
      </c>
      <c r="K5" s="4" t="s">
        <v>44</v>
      </c>
      <c r="L5" s="4" t="s">
        <v>45</v>
      </c>
      <c r="M5" s="4" t="s">
        <v>46</v>
      </c>
      <c r="N5" s="4" t="s">
        <v>47</v>
      </c>
      <c r="O5" s="4" t="s">
        <v>48</v>
      </c>
      <c r="R5" s="29" t="s">
        <v>49</v>
      </c>
    </row>
    <row r="6" spans="1:18" ht="81" customHeight="1" x14ac:dyDescent="0.25">
      <c r="A6" s="4" t="s">
        <v>50</v>
      </c>
      <c r="B6" s="4" t="s">
        <v>51</v>
      </c>
      <c r="G6" s="4" t="s">
        <v>52</v>
      </c>
      <c r="H6" s="4"/>
      <c r="K6" s="4" t="s">
        <v>53</v>
      </c>
      <c r="L6" s="9" t="s">
        <v>54</v>
      </c>
      <c r="M6" s="4" t="s">
        <v>55</v>
      </c>
      <c r="N6" s="4" t="s">
        <v>56</v>
      </c>
      <c r="O6" s="4" t="s">
        <v>57</v>
      </c>
      <c r="R6" s="29" t="s">
        <v>58</v>
      </c>
    </row>
    <row r="7" spans="1:18" ht="60" x14ac:dyDescent="0.25">
      <c r="A7" s="4" t="s">
        <v>59</v>
      </c>
      <c r="B7" s="4" t="s">
        <v>60</v>
      </c>
      <c r="L7" s="4" t="s">
        <v>61</v>
      </c>
      <c r="M7" s="4" t="s">
        <v>62</v>
      </c>
      <c r="N7" s="4" t="s">
        <v>63</v>
      </c>
      <c r="O7" s="4" t="s">
        <v>64</v>
      </c>
      <c r="R7" s="29" t="s">
        <v>65</v>
      </c>
    </row>
    <row r="8" spans="1:18" ht="60" x14ac:dyDescent="0.25">
      <c r="A8" s="4" t="s">
        <v>66</v>
      </c>
      <c r="B8" s="4" t="s">
        <v>67</v>
      </c>
      <c r="L8" s="4" t="s">
        <v>68</v>
      </c>
      <c r="M8" s="4" t="s">
        <v>69</v>
      </c>
      <c r="N8" s="4" t="s">
        <v>70</v>
      </c>
      <c r="O8" s="4" t="s">
        <v>71</v>
      </c>
    </row>
    <row r="9" spans="1:18" ht="30" x14ac:dyDescent="0.25">
      <c r="A9" s="4" t="s">
        <v>72</v>
      </c>
      <c r="B9" s="4" t="s">
        <v>73</v>
      </c>
      <c r="L9" s="4" t="s">
        <v>74</v>
      </c>
      <c r="M9" s="4" t="s">
        <v>75</v>
      </c>
      <c r="O9" s="4" t="s">
        <v>76</v>
      </c>
    </row>
    <row r="10" spans="1:18" ht="45" x14ac:dyDescent="0.25">
      <c r="A10" s="4" t="s">
        <v>77</v>
      </c>
      <c r="B10" s="4" t="s">
        <v>78</v>
      </c>
      <c r="L10" s="4" t="s">
        <v>79</v>
      </c>
      <c r="M10" s="4" t="s">
        <v>80</v>
      </c>
      <c r="O10" s="4" t="s">
        <v>81</v>
      </c>
    </row>
    <row r="11" spans="1:18" ht="30" x14ac:dyDescent="0.25">
      <c r="A11" s="4" t="s">
        <v>82</v>
      </c>
      <c r="B11" s="4" t="s">
        <v>83</v>
      </c>
      <c r="L11" s="4" t="s">
        <v>84</v>
      </c>
      <c r="M11" s="4" t="s">
        <v>85</v>
      </c>
      <c r="O11" s="4" t="s">
        <v>86</v>
      </c>
    </row>
    <row r="12" spans="1:18" ht="45" x14ac:dyDescent="0.25">
      <c r="B12" s="4" t="s">
        <v>87</v>
      </c>
      <c r="L12" s="4" t="s">
        <v>88</v>
      </c>
      <c r="M12" s="4" t="s">
        <v>89</v>
      </c>
      <c r="O12" s="4" t="s">
        <v>90</v>
      </c>
    </row>
    <row r="13" spans="1:18" ht="45" x14ac:dyDescent="0.25">
      <c r="B13" s="4" t="s">
        <v>91</v>
      </c>
      <c r="L13" s="4" t="s">
        <v>92</v>
      </c>
      <c r="M13" s="4" t="s">
        <v>93</v>
      </c>
      <c r="O13" s="4" t="s">
        <v>94</v>
      </c>
    </row>
    <row r="14" spans="1:18" ht="30" x14ac:dyDescent="0.25">
      <c r="B14" t="s">
        <v>95</v>
      </c>
      <c r="L14" s="4" t="s">
        <v>96</v>
      </c>
      <c r="M14" s="4" t="s">
        <v>97</v>
      </c>
      <c r="O14" s="4" t="s">
        <v>98</v>
      </c>
    </row>
    <row r="15" spans="1:18" ht="30" x14ac:dyDescent="0.25">
      <c r="B15" s="4" t="s">
        <v>99</v>
      </c>
      <c r="L15" s="4" t="s">
        <v>100</v>
      </c>
      <c r="M15" s="4" t="s">
        <v>101</v>
      </c>
      <c r="O15" s="4" t="s">
        <v>102</v>
      </c>
    </row>
    <row r="16" spans="1:18" ht="45" x14ac:dyDescent="0.25">
      <c r="B16" s="4" t="s">
        <v>103</v>
      </c>
      <c r="L16" s="4" t="s">
        <v>104</v>
      </c>
      <c r="M16" s="4" t="s">
        <v>105</v>
      </c>
      <c r="O16" s="4" t="s">
        <v>106</v>
      </c>
    </row>
    <row r="17" spans="1:15" ht="30" x14ac:dyDescent="0.25">
      <c r="L17" s="4" t="s">
        <v>107</v>
      </c>
      <c r="M17" s="4" t="s">
        <v>108</v>
      </c>
      <c r="O17" s="4" t="s">
        <v>109</v>
      </c>
    </row>
    <row r="18" spans="1:15" ht="45" x14ac:dyDescent="0.25">
      <c r="L18" s="4" t="s">
        <v>110</v>
      </c>
      <c r="M18" s="4" t="s">
        <v>111</v>
      </c>
      <c r="O18" s="4" t="s">
        <v>112</v>
      </c>
    </row>
    <row r="19" spans="1:15" ht="60" x14ac:dyDescent="0.25">
      <c r="A19" s="4" t="s">
        <v>113</v>
      </c>
      <c r="M19" s="4" t="s">
        <v>114</v>
      </c>
      <c r="O19" s="4" t="s">
        <v>115</v>
      </c>
    </row>
    <row r="20" spans="1:15" ht="30" x14ac:dyDescent="0.25">
      <c r="A20" s="29" t="s">
        <v>116</v>
      </c>
      <c r="M20" s="4" t="s">
        <v>117</v>
      </c>
      <c r="O20" s="4" t="s">
        <v>118</v>
      </c>
    </row>
    <row r="21" spans="1:15" ht="30" x14ac:dyDescent="0.25">
      <c r="A21" s="29" t="s">
        <v>119</v>
      </c>
      <c r="M21" s="4" t="s">
        <v>120</v>
      </c>
    </row>
    <row r="22" spans="1:15" x14ac:dyDescent="0.25">
      <c r="A22" s="29" t="s">
        <v>121</v>
      </c>
      <c r="M22" s="35" t="s">
        <v>122</v>
      </c>
    </row>
    <row r="23" spans="1:15" ht="30" x14ac:dyDescent="0.25">
      <c r="A23" s="29" t="s">
        <v>123</v>
      </c>
      <c r="M23" s="35" t="s">
        <v>124</v>
      </c>
    </row>
    <row r="24" spans="1:15" x14ac:dyDescent="0.25">
      <c r="A24" s="29" t="s">
        <v>125</v>
      </c>
      <c r="M24" s="4" t="s">
        <v>126</v>
      </c>
    </row>
    <row r="25" spans="1:15" x14ac:dyDescent="0.25">
      <c r="A25" s="29" t="s">
        <v>127</v>
      </c>
    </row>
    <row r="26" spans="1:15" x14ac:dyDescent="0.25">
      <c r="A26" s="29" t="s">
        <v>128</v>
      </c>
    </row>
    <row r="27" spans="1:15" x14ac:dyDescent="0.25">
      <c r="A27" s="29" t="s">
        <v>129</v>
      </c>
    </row>
    <row r="28" spans="1:15" x14ac:dyDescent="0.25">
      <c r="A28" s="29" t="s">
        <v>130</v>
      </c>
    </row>
    <row r="29" spans="1:15" x14ac:dyDescent="0.25">
      <c r="A29" s="29" t="s">
        <v>131</v>
      </c>
    </row>
    <row r="30" spans="1:15" x14ac:dyDescent="0.25">
      <c r="A30" s="29" t="s">
        <v>132</v>
      </c>
    </row>
    <row r="31" spans="1:15" x14ac:dyDescent="0.25">
      <c r="A31" s="29" t="s">
        <v>133</v>
      </c>
    </row>
    <row r="32" spans="1:15" x14ac:dyDescent="0.25">
      <c r="A32" s="29" t="s">
        <v>134</v>
      </c>
    </row>
    <row r="33" spans="1:1" x14ac:dyDescent="0.25">
      <c r="A33" s="29" t="s">
        <v>135</v>
      </c>
    </row>
    <row r="34" spans="1:1" x14ac:dyDescent="0.25">
      <c r="A34" s="29" t="s">
        <v>136</v>
      </c>
    </row>
    <row r="35" spans="1:1" x14ac:dyDescent="0.25">
      <c r="A35" s="29" t="s">
        <v>137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F5:P20"/>
  <sheetViews>
    <sheetView topLeftCell="G1" workbookViewId="0">
      <selection activeCell="G10" sqref="G10"/>
    </sheetView>
  </sheetViews>
  <sheetFormatPr baseColWidth="10" defaultColWidth="9.140625" defaultRowHeight="15" x14ac:dyDescent="0.25"/>
  <cols>
    <col min="7" max="7" width="82.42578125" customWidth="1"/>
  </cols>
  <sheetData>
    <row r="5" spans="6:16" x14ac:dyDescent="0.25">
      <c r="F5">
        <v>1</v>
      </c>
      <c r="G5" s="109" t="s">
        <v>318</v>
      </c>
      <c r="H5">
        <v>1</v>
      </c>
    </row>
    <row r="6" spans="6:16" x14ac:dyDescent="0.25">
      <c r="F6">
        <v>2</v>
      </c>
      <c r="G6" s="109" t="s">
        <v>390</v>
      </c>
      <c r="H6">
        <v>2</v>
      </c>
    </row>
    <row r="7" spans="6:16" ht="25.5" x14ac:dyDescent="0.25">
      <c r="F7">
        <v>3</v>
      </c>
      <c r="G7" s="208" t="s">
        <v>457</v>
      </c>
      <c r="H7">
        <v>3</v>
      </c>
    </row>
    <row r="8" spans="6:16" x14ac:dyDescent="0.25">
      <c r="F8">
        <v>4</v>
      </c>
      <c r="G8" s="109" t="s">
        <v>487</v>
      </c>
      <c r="H8">
        <v>4</v>
      </c>
    </row>
    <row r="9" spans="6:16" x14ac:dyDescent="0.25">
      <c r="F9">
        <v>5</v>
      </c>
      <c r="G9" s="109" t="s">
        <v>520</v>
      </c>
      <c r="H9">
        <v>5</v>
      </c>
    </row>
    <row r="10" spans="6:16" ht="15.75" x14ac:dyDescent="0.25">
      <c r="F10">
        <v>6</v>
      </c>
      <c r="G10" s="88" t="s">
        <v>437</v>
      </c>
      <c r="H10">
        <v>6</v>
      </c>
    </row>
    <row r="11" spans="6:16" ht="15.75" x14ac:dyDescent="0.25">
      <c r="G11" s="88" t="s">
        <v>437</v>
      </c>
    </row>
    <row r="13" spans="6:16" ht="60" x14ac:dyDescent="0.25">
      <c r="H13" s="111" t="s">
        <v>276</v>
      </c>
      <c r="I13" s="111" t="s">
        <v>2062</v>
      </c>
      <c r="J13" s="111" t="s">
        <v>2063</v>
      </c>
      <c r="K13" s="111" t="s">
        <v>2064</v>
      </c>
      <c r="L13" s="111" t="s">
        <v>280</v>
      </c>
      <c r="M13" s="111" t="s">
        <v>281</v>
      </c>
      <c r="N13" s="111" t="s">
        <v>282</v>
      </c>
      <c r="P13" s="113" t="s">
        <v>309</v>
      </c>
    </row>
    <row r="14" spans="6:16" x14ac:dyDescent="0.25">
      <c r="J14" t="s">
        <v>327</v>
      </c>
      <c r="K14" t="s">
        <v>2065</v>
      </c>
      <c r="P14" t="s">
        <v>772</v>
      </c>
    </row>
    <row r="15" spans="6:16" x14ac:dyDescent="0.25">
      <c r="H15" s="110">
        <v>1</v>
      </c>
      <c r="L15" t="s">
        <v>321</v>
      </c>
      <c r="N15" t="s">
        <v>323</v>
      </c>
      <c r="P15" t="s">
        <v>1130</v>
      </c>
    </row>
    <row r="16" spans="6:16" x14ac:dyDescent="0.25">
      <c r="H16" s="110">
        <v>2</v>
      </c>
      <c r="L16" t="s">
        <v>329</v>
      </c>
      <c r="N16" t="s">
        <v>331</v>
      </c>
      <c r="P16" t="s">
        <v>2066</v>
      </c>
    </row>
    <row r="17" spans="8:16" x14ac:dyDescent="0.25">
      <c r="H17" s="110">
        <v>3</v>
      </c>
      <c r="L17" t="s">
        <v>349</v>
      </c>
      <c r="N17" t="s">
        <v>584</v>
      </c>
      <c r="P17" t="s">
        <v>586</v>
      </c>
    </row>
    <row r="18" spans="8:16" x14ac:dyDescent="0.25">
      <c r="H18" s="110">
        <v>4</v>
      </c>
      <c r="L18" t="s">
        <v>363</v>
      </c>
    </row>
    <row r="19" spans="8:16" x14ac:dyDescent="0.25">
      <c r="H19" s="110">
        <v>5</v>
      </c>
    </row>
    <row r="20" spans="8:16" x14ac:dyDescent="0.25">
      <c r="H20" s="110">
        <v>6</v>
      </c>
    </row>
  </sheetData>
  <sheetProtection algorithmName="SHA-512" hashValue="TNvAkMJdUdMC26O0Ahf3FH4o59eqTqJC8kHxOams/CjFQNE1Y14onHDKlX5TljcrHPQgZIg5jDFAKsI9/mq/nQ==" saltValue="AqWopthpgkk5MntMhKrt5w==" spinCount="100000" sheet="1" objects="1" scenarios="1"/>
  <dataValidations count="4">
    <dataValidation type="list" allowBlank="1" showInputMessage="1" showErrorMessage="1" sqref="I14 G10:G11">
      <formula1>Objetivos</formula1>
    </dataValidation>
    <dataValidation type="list" allowBlank="1" showInputMessage="1" showErrorMessage="1" sqref="H14">
      <formula1>$H$15:$H$20</formula1>
    </dataValidation>
    <dataValidation type="list" allowBlank="1" showInputMessage="1" showErrorMessage="1" sqref="L14">
      <formula1>$L$15:$L$20</formula1>
    </dataValidation>
    <dataValidation type="list" allowBlank="1" showInputMessage="1" showErrorMessage="1" sqref="N14">
      <formula1>$N$15:$N$17</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H3:L23"/>
  <sheetViews>
    <sheetView showFormulas="1" topLeftCell="G1" workbookViewId="0">
      <selection activeCell="H3" sqref="H3:L17"/>
    </sheetView>
  </sheetViews>
  <sheetFormatPr baseColWidth="10" defaultColWidth="9.140625" defaultRowHeight="15" x14ac:dyDescent="0.25"/>
  <cols>
    <col min="8" max="8" width="22.7109375" customWidth="1"/>
    <col min="9" max="9" width="10.7109375" customWidth="1"/>
    <col min="11" max="11" width="34.7109375" customWidth="1"/>
    <col min="12" max="12" width="45.7109375" customWidth="1"/>
  </cols>
  <sheetData>
    <row r="3" spans="8:12" x14ac:dyDescent="0.25">
      <c r="H3" s="861" t="s">
        <v>2062</v>
      </c>
      <c r="I3" s="213"/>
      <c r="J3" s="860" t="s">
        <v>2067</v>
      </c>
      <c r="K3" s="862" t="s">
        <v>2068</v>
      </c>
      <c r="L3" s="212" t="s">
        <v>2069</v>
      </c>
    </row>
    <row r="4" spans="8:12" x14ac:dyDescent="0.25">
      <c r="H4" s="861"/>
      <c r="I4" s="213"/>
      <c r="J4" s="860"/>
      <c r="K4" s="862"/>
      <c r="L4" s="212" t="s">
        <v>2070</v>
      </c>
    </row>
    <row r="5" spans="8:12" x14ac:dyDescent="0.25">
      <c r="H5" s="861"/>
      <c r="I5" s="213"/>
      <c r="J5" s="860"/>
      <c r="K5" s="862" t="s">
        <v>2071</v>
      </c>
      <c r="L5" s="212" t="s">
        <v>2072</v>
      </c>
    </row>
    <row r="6" spans="8:12" x14ac:dyDescent="0.25">
      <c r="H6" s="861"/>
      <c r="I6" s="213"/>
      <c r="J6" s="860"/>
      <c r="K6" s="862"/>
      <c r="L6" s="212" t="s">
        <v>2073</v>
      </c>
    </row>
    <row r="7" spans="8:12" x14ac:dyDescent="0.25">
      <c r="H7" s="861"/>
      <c r="I7" s="213"/>
      <c r="J7" s="860"/>
      <c r="K7" s="862" t="s">
        <v>2074</v>
      </c>
      <c r="L7" s="212" t="s">
        <v>2075</v>
      </c>
    </row>
    <row r="8" spans="8:12" x14ac:dyDescent="0.25">
      <c r="H8" s="861"/>
      <c r="I8" s="213"/>
      <c r="J8" s="860" t="s">
        <v>2076</v>
      </c>
      <c r="K8" s="862"/>
      <c r="L8" s="212" t="s">
        <v>2077</v>
      </c>
    </row>
    <row r="9" spans="8:12" x14ac:dyDescent="0.25">
      <c r="H9" s="861"/>
      <c r="I9" s="213" t="s">
        <v>2078</v>
      </c>
      <c r="J9" s="860"/>
      <c r="K9" s="862" t="s">
        <v>2079</v>
      </c>
    </row>
    <row r="10" spans="8:12" x14ac:dyDescent="0.25">
      <c r="H10" s="861"/>
      <c r="I10" s="213"/>
      <c r="J10" s="860"/>
      <c r="K10" s="862"/>
    </row>
    <row r="11" spans="8:12" x14ac:dyDescent="0.25">
      <c r="H11" s="861"/>
      <c r="I11" s="213"/>
      <c r="J11" s="860"/>
      <c r="K11" s="862" t="s">
        <v>2080</v>
      </c>
    </row>
    <row r="12" spans="8:12" x14ac:dyDescent="0.25">
      <c r="H12" s="861"/>
      <c r="I12" s="213"/>
      <c r="J12" s="860"/>
      <c r="K12" s="862"/>
    </row>
    <row r="13" spans="8:12" x14ac:dyDescent="0.25">
      <c r="H13" s="861"/>
      <c r="I13" s="213"/>
      <c r="J13" s="860" t="s">
        <v>2081</v>
      </c>
    </row>
    <row r="14" spans="8:12" x14ac:dyDescent="0.25">
      <c r="H14" s="861"/>
      <c r="I14" s="213"/>
      <c r="J14" s="860"/>
    </row>
    <row r="15" spans="8:12" x14ac:dyDescent="0.25">
      <c r="H15" s="861"/>
      <c r="I15" s="213"/>
      <c r="J15" s="860"/>
    </row>
    <row r="16" spans="8:12" x14ac:dyDescent="0.25">
      <c r="H16" s="861"/>
      <c r="I16" s="213"/>
      <c r="J16" s="860"/>
    </row>
    <row r="17" spans="8:11" x14ac:dyDescent="0.25">
      <c r="H17" s="861"/>
      <c r="I17" s="213"/>
      <c r="J17" s="860"/>
    </row>
    <row r="22" spans="8:11" x14ac:dyDescent="0.25">
      <c r="K22" t="s">
        <v>2082</v>
      </c>
    </row>
    <row r="23" spans="8:11" x14ac:dyDescent="0.25">
      <c r="K23" t="s">
        <v>271</v>
      </c>
    </row>
  </sheetData>
  <mergeCells count="9">
    <mergeCell ref="J3:J7"/>
    <mergeCell ref="J8:J12"/>
    <mergeCell ref="J13:J17"/>
    <mergeCell ref="H3:H17"/>
    <mergeCell ref="K3:K4"/>
    <mergeCell ref="K5:K6"/>
    <mergeCell ref="K9:K10"/>
    <mergeCell ref="K11:K12"/>
    <mergeCell ref="K7:K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H2:T23"/>
  <sheetViews>
    <sheetView showFormulas="1" topLeftCell="H1" workbookViewId="0">
      <selection activeCell="Q2" sqref="Q2"/>
    </sheetView>
  </sheetViews>
  <sheetFormatPr baseColWidth="10" defaultColWidth="9.140625" defaultRowHeight="15" x14ac:dyDescent="0.25"/>
  <cols>
    <col min="8" max="8" width="22.7109375" customWidth="1"/>
    <col min="9" max="9" width="10.7109375" customWidth="1"/>
    <col min="11" max="11" width="34.7109375" customWidth="1"/>
    <col min="12" max="15" width="2.7109375" customWidth="1"/>
    <col min="16" max="16" width="45.7109375" customWidth="1"/>
    <col min="17" max="20" width="4" customWidth="1"/>
  </cols>
  <sheetData>
    <row r="2" spans="8:20" x14ac:dyDescent="0.25">
      <c r="L2" t="s">
        <v>2083</v>
      </c>
      <c r="M2" t="s">
        <v>2084</v>
      </c>
      <c r="N2" t="s">
        <v>2085</v>
      </c>
      <c r="O2" t="s">
        <v>2086</v>
      </c>
      <c r="Q2" t="s">
        <v>2083</v>
      </c>
      <c r="R2" t="s">
        <v>2084</v>
      </c>
      <c r="S2" t="s">
        <v>2085</v>
      </c>
      <c r="T2" t="s">
        <v>844</v>
      </c>
    </row>
    <row r="3" spans="8:20" x14ac:dyDescent="0.25">
      <c r="H3" s="861" t="s">
        <v>2062</v>
      </c>
      <c r="I3" s="213"/>
      <c r="J3" s="860" t="s">
        <v>2067</v>
      </c>
      <c r="K3" s="862" t="s">
        <v>2068</v>
      </c>
      <c r="L3" s="214"/>
      <c r="M3" s="214"/>
      <c r="N3" s="214"/>
      <c r="O3" s="214"/>
      <c r="P3" s="212" t="s">
        <v>2069</v>
      </c>
    </row>
    <row r="4" spans="8:20" x14ac:dyDescent="0.25">
      <c r="H4" s="861"/>
      <c r="I4" s="213"/>
      <c r="J4" s="860"/>
      <c r="K4" s="862"/>
      <c r="L4" s="214"/>
      <c r="M4" s="214"/>
      <c r="N4" s="214"/>
      <c r="O4" s="214"/>
      <c r="P4" s="212" t="s">
        <v>2070</v>
      </c>
    </row>
    <row r="5" spans="8:20" x14ac:dyDescent="0.25">
      <c r="H5" s="861"/>
      <c r="I5" s="213"/>
      <c r="J5" s="860"/>
      <c r="K5" s="862" t="s">
        <v>2071</v>
      </c>
      <c r="L5" s="214"/>
      <c r="M5" s="214"/>
      <c r="N5" s="214"/>
      <c r="O5" s="214"/>
      <c r="P5" s="212" t="s">
        <v>2072</v>
      </c>
    </row>
    <row r="6" spans="8:20" x14ac:dyDescent="0.25">
      <c r="H6" s="861"/>
      <c r="I6" s="213"/>
      <c r="J6" s="860"/>
      <c r="K6" s="862"/>
      <c r="L6" s="214"/>
      <c r="M6" s="214"/>
      <c r="N6" s="214"/>
      <c r="O6" s="214"/>
      <c r="P6" s="212" t="s">
        <v>2073</v>
      </c>
    </row>
    <row r="7" spans="8:20" x14ac:dyDescent="0.25">
      <c r="H7" s="861"/>
      <c r="I7" s="213"/>
      <c r="J7" s="860"/>
      <c r="K7" s="862" t="s">
        <v>2074</v>
      </c>
      <c r="L7" s="214"/>
      <c r="M7" s="214"/>
      <c r="N7" s="214"/>
      <c r="O7" s="214"/>
      <c r="P7" s="212" t="s">
        <v>2075</v>
      </c>
    </row>
    <row r="8" spans="8:20" x14ac:dyDescent="0.25">
      <c r="H8" s="861"/>
      <c r="I8" s="213"/>
      <c r="J8" s="860" t="s">
        <v>2076</v>
      </c>
      <c r="K8" s="862"/>
      <c r="L8" s="214"/>
      <c r="M8" s="214"/>
      <c r="N8" s="214"/>
      <c r="O8" s="214"/>
      <c r="P8" s="212" t="s">
        <v>2077</v>
      </c>
    </row>
    <row r="9" spans="8:20" x14ac:dyDescent="0.25">
      <c r="H9" s="861"/>
      <c r="I9" s="213" t="s">
        <v>2078</v>
      </c>
      <c r="J9" s="860"/>
      <c r="K9" s="862" t="s">
        <v>2079</v>
      </c>
      <c r="L9" s="214"/>
      <c r="M9" s="214"/>
      <c r="N9" s="214"/>
      <c r="O9" s="214"/>
    </row>
    <row r="10" spans="8:20" x14ac:dyDescent="0.25">
      <c r="H10" s="861"/>
      <c r="I10" s="213"/>
      <c r="J10" s="860"/>
      <c r="K10" s="862"/>
      <c r="L10" s="214"/>
      <c r="M10" s="214"/>
      <c r="N10" s="214"/>
      <c r="O10" s="214"/>
    </row>
    <row r="11" spans="8:20" x14ac:dyDescent="0.25">
      <c r="H11" s="861"/>
      <c r="I11" s="213"/>
      <c r="J11" s="860"/>
      <c r="K11" s="862" t="s">
        <v>2080</v>
      </c>
      <c r="L11" s="214"/>
      <c r="M11" s="214"/>
      <c r="N11" s="214"/>
      <c r="O11" s="214"/>
    </row>
    <row r="12" spans="8:20" x14ac:dyDescent="0.25">
      <c r="H12" s="861"/>
      <c r="I12" s="213"/>
      <c r="J12" s="860"/>
      <c r="K12" s="862"/>
      <c r="L12" s="214"/>
      <c r="M12" s="214"/>
      <c r="N12" s="214"/>
      <c r="O12" s="214"/>
    </row>
    <row r="13" spans="8:20" x14ac:dyDescent="0.25">
      <c r="H13" s="861"/>
      <c r="I13" s="213"/>
      <c r="J13" s="860" t="s">
        <v>2081</v>
      </c>
    </row>
    <row r="14" spans="8:20" x14ac:dyDescent="0.25">
      <c r="H14" s="861"/>
      <c r="I14" s="213"/>
      <c r="J14" s="860"/>
    </row>
    <row r="15" spans="8:20" x14ac:dyDescent="0.25">
      <c r="H15" s="861"/>
      <c r="I15" s="213"/>
      <c r="J15" s="860"/>
    </row>
    <row r="16" spans="8:20" x14ac:dyDescent="0.25">
      <c r="H16" s="861"/>
      <c r="I16" s="213"/>
      <c r="J16" s="860"/>
    </row>
    <row r="17" spans="8:11" x14ac:dyDescent="0.25">
      <c r="H17" s="861"/>
      <c r="I17" s="213"/>
      <c r="J17" s="860"/>
    </row>
    <row r="22" spans="8:11" x14ac:dyDescent="0.25">
      <c r="K22" t="s">
        <v>2082</v>
      </c>
    </row>
    <row r="23" spans="8:11" x14ac:dyDescent="0.25">
      <c r="K23" t="s">
        <v>271</v>
      </c>
    </row>
  </sheetData>
  <mergeCells count="9">
    <mergeCell ref="H3:H17"/>
    <mergeCell ref="J3:J7"/>
    <mergeCell ref="K3:K4"/>
    <mergeCell ref="K5:K6"/>
    <mergeCell ref="K7:K8"/>
    <mergeCell ref="J8:J12"/>
    <mergeCell ref="K9:K10"/>
    <mergeCell ref="K11:K12"/>
    <mergeCell ref="J13:J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H3:O43"/>
  <sheetViews>
    <sheetView showFormulas="1" topLeftCell="H17" workbookViewId="0">
      <selection activeCell="K25" sqref="K25:K43"/>
    </sheetView>
  </sheetViews>
  <sheetFormatPr baseColWidth="10" defaultColWidth="9.140625" defaultRowHeight="15" x14ac:dyDescent="0.25"/>
  <cols>
    <col min="8" max="8" width="22.7109375" customWidth="1"/>
    <col min="9" max="9" width="10.7109375" customWidth="1"/>
    <col min="11" max="11" width="34.7109375" customWidth="1"/>
    <col min="12" max="14" width="3.7109375" customWidth="1"/>
    <col min="15" max="15" width="14.140625" customWidth="1"/>
    <col min="16" max="16" width="45.7109375" customWidth="1"/>
    <col min="17" max="20" width="4" customWidth="1"/>
  </cols>
  <sheetData>
    <row r="3" spans="8:10" x14ac:dyDescent="0.25">
      <c r="H3" s="210" t="s">
        <v>2062</v>
      </c>
      <c r="I3" s="213" t="s">
        <v>2078</v>
      </c>
      <c r="J3" s="860" t="s">
        <v>2067</v>
      </c>
    </row>
    <row r="4" spans="8:10" x14ac:dyDescent="0.25">
      <c r="H4" s="210"/>
      <c r="I4" s="213"/>
      <c r="J4" s="860"/>
    </row>
    <row r="5" spans="8:10" x14ac:dyDescent="0.25">
      <c r="H5" s="210"/>
      <c r="I5" s="213"/>
      <c r="J5" s="860"/>
    </row>
    <row r="6" spans="8:10" x14ac:dyDescent="0.25">
      <c r="H6" s="210"/>
      <c r="I6" s="213"/>
      <c r="J6" s="860"/>
    </row>
    <row r="7" spans="8:10" x14ac:dyDescent="0.25">
      <c r="H7" s="210"/>
      <c r="I7" s="213"/>
      <c r="J7" s="860"/>
    </row>
    <row r="8" spans="8:10" x14ac:dyDescent="0.25">
      <c r="H8" s="210"/>
      <c r="I8" s="213"/>
      <c r="J8" s="860" t="s">
        <v>2076</v>
      </c>
    </row>
    <row r="9" spans="8:10" x14ac:dyDescent="0.25">
      <c r="H9" s="210"/>
      <c r="J9" s="860"/>
    </row>
    <row r="10" spans="8:10" x14ac:dyDescent="0.25">
      <c r="H10" s="210"/>
      <c r="I10" s="213"/>
      <c r="J10" s="860"/>
    </row>
    <row r="11" spans="8:10" x14ac:dyDescent="0.25">
      <c r="H11" s="210"/>
      <c r="I11" s="213"/>
      <c r="J11" s="860"/>
    </row>
    <row r="12" spans="8:10" x14ac:dyDescent="0.25">
      <c r="H12" s="210"/>
      <c r="I12" s="213"/>
      <c r="J12" s="860"/>
    </row>
    <row r="13" spans="8:10" x14ac:dyDescent="0.25">
      <c r="H13" s="210"/>
      <c r="I13" s="213"/>
      <c r="J13" s="860" t="s">
        <v>2081</v>
      </c>
    </row>
    <row r="14" spans="8:10" x14ac:dyDescent="0.25">
      <c r="H14" s="210"/>
      <c r="I14" s="213"/>
      <c r="J14" s="860"/>
    </row>
    <row r="15" spans="8:10" x14ac:dyDescent="0.25">
      <c r="H15" s="210"/>
      <c r="I15" s="213"/>
      <c r="J15" s="860"/>
    </row>
    <row r="16" spans="8:10" x14ac:dyDescent="0.25">
      <c r="H16" s="210"/>
      <c r="I16" s="213"/>
      <c r="J16" s="860"/>
    </row>
    <row r="17" spans="8:15" x14ac:dyDescent="0.25">
      <c r="H17" s="210"/>
      <c r="I17" s="213"/>
      <c r="J17" s="860"/>
    </row>
    <row r="22" spans="8:15" x14ac:dyDescent="0.25">
      <c r="K22" t="s">
        <v>2082</v>
      </c>
    </row>
    <row r="23" spans="8:15" x14ac:dyDescent="0.25">
      <c r="K23" t="s">
        <v>271</v>
      </c>
    </row>
    <row r="25" spans="8:15" x14ac:dyDescent="0.25">
      <c r="K25" s="210" t="s">
        <v>2062</v>
      </c>
      <c r="L25" s="213" t="s">
        <v>2078</v>
      </c>
    </row>
    <row r="26" spans="8:15" x14ac:dyDescent="0.25">
      <c r="L26" t="s">
        <v>2083</v>
      </c>
      <c r="M26" t="s">
        <v>2084</v>
      </c>
      <c r="N26" t="s">
        <v>2085</v>
      </c>
      <c r="O26" t="s">
        <v>2086</v>
      </c>
    </row>
    <row r="27" spans="8:15" x14ac:dyDescent="0.25">
      <c r="K27" s="862" t="s">
        <v>2068</v>
      </c>
      <c r="L27" s="211"/>
      <c r="M27" s="211"/>
      <c r="N27" s="211"/>
      <c r="O27" s="211"/>
    </row>
    <row r="28" spans="8:15" x14ac:dyDescent="0.25">
      <c r="K28" s="862"/>
      <c r="L28" s="211"/>
      <c r="M28" s="211"/>
      <c r="N28" s="211"/>
      <c r="O28" s="211"/>
    </row>
    <row r="29" spans="8:15" x14ac:dyDescent="0.25">
      <c r="K29" s="862" t="s">
        <v>2071</v>
      </c>
      <c r="L29" s="211"/>
      <c r="M29" s="211"/>
      <c r="N29" s="211"/>
      <c r="O29" s="211"/>
    </row>
    <row r="30" spans="8:15" x14ac:dyDescent="0.25">
      <c r="K30" s="862"/>
      <c r="L30" s="211"/>
      <c r="M30" s="211"/>
      <c r="N30" s="211"/>
      <c r="O30" s="211"/>
    </row>
    <row r="31" spans="8:15" x14ac:dyDescent="0.25">
      <c r="K31" s="862" t="s">
        <v>2074</v>
      </c>
      <c r="L31" s="211"/>
      <c r="M31" s="211"/>
      <c r="N31" s="211"/>
      <c r="O31" s="211"/>
    </row>
    <row r="32" spans="8:15" x14ac:dyDescent="0.25">
      <c r="K32" s="862"/>
      <c r="L32" s="211"/>
      <c r="M32" s="211"/>
      <c r="N32" s="211"/>
      <c r="O32" s="211"/>
    </row>
    <row r="33" spans="11:15" x14ac:dyDescent="0.25">
      <c r="K33" s="862" t="s">
        <v>2079</v>
      </c>
      <c r="L33" s="211"/>
      <c r="M33" s="211"/>
      <c r="N33" s="211"/>
      <c r="O33" s="211"/>
    </row>
    <row r="34" spans="11:15" x14ac:dyDescent="0.25">
      <c r="K34" s="862"/>
      <c r="L34" s="211"/>
      <c r="M34" s="211"/>
      <c r="N34" s="211"/>
      <c r="O34" s="211"/>
    </row>
    <row r="35" spans="11:15" x14ac:dyDescent="0.25">
      <c r="K35" s="862" t="s">
        <v>2080</v>
      </c>
      <c r="L35" s="211"/>
      <c r="M35" s="211"/>
      <c r="N35" s="211"/>
      <c r="O35" s="211"/>
    </row>
    <row r="36" spans="11:15" x14ac:dyDescent="0.25">
      <c r="K36" s="862"/>
      <c r="L36" s="211"/>
      <c r="M36" s="211"/>
      <c r="N36" s="211"/>
      <c r="O36" s="211"/>
    </row>
    <row r="37" spans="11:15" x14ac:dyDescent="0.25">
      <c r="L37" t="s">
        <v>2083</v>
      </c>
      <c r="M37" t="s">
        <v>2084</v>
      </c>
      <c r="N37" t="s">
        <v>2085</v>
      </c>
      <c r="O37" t="s">
        <v>844</v>
      </c>
    </row>
    <row r="38" spans="11:15" x14ac:dyDescent="0.25">
      <c r="K38" s="212" t="s">
        <v>2069</v>
      </c>
    </row>
    <row r="39" spans="11:15" x14ac:dyDescent="0.25">
      <c r="K39" s="212" t="s">
        <v>2070</v>
      </c>
    </row>
    <row r="40" spans="11:15" x14ac:dyDescent="0.25">
      <c r="K40" s="212" t="s">
        <v>2072</v>
      </c>
    </row>
    <row r="41" spans="11:15" x14ac:dyDescent="0.25">
      <c r="K41" s="212" t="s">
        <v>2073</v>
      </c>
    </row>
    <row r="42" spans="11:15" x14ac:dyDescent="0.25">
      <c r="K42" s="212" t="s">
        <v>2075</v>
      </c>
    </row>
    <row r="43" spans="11:15" x14ac:dyDescent="0.25">
      <c r="K43" s="212" t="s">
        <v>2077</v>
      </c>
    </row>
  </sheetData>
  <mergeCells count="8">
    <mergeCell ref="K33:K34"/>
    <mergeCell ref="K35:K36"/>
    <mergeCell ref="J13:J17"/>
    <mergeCell ref="J3:J7"/>
    <mergeCell ref="K27:K28"/>
    <mergeCell ref="K29:K30"/>
    <mergeCell ref="K31:K32"/>
    <mergeCell ref="J8: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24"/>
  <sheetViews>
    <sheetView workbookViewId="0">
      <selection activeCell="I10" sqref="I10"/>
    </sheetView>
  </sheetViews>
  <sheetFormatPr baseColWidth="10" defaultColWidth="11.42578125" defaultRowHeight="15" x14ac:dyDescent="0.25"/>
  <cols>
    <col min="2" max="2" width="33.42578125" customWidth="1"/>
    <col min="4" max="4" width="23.7109375" customWidth="1"/>
    <col min="6" max="6" width="19.28515625" customWidth="1"/>
    <col min="8" max="8" width="54.85546875" customWidth="1"/>
  </cols>
  <sheetData>
    <row r="1" spans="2:14" x14ac:dyDescent="0.25">
      <c r="B1" s="6" t="s">
        <v>138</v>
      </c>
      <c r="D1" s="6" t="s">
        <v>139</v>
      </c>
      <c r="H1" s="3" t="s">
        <v>140</v>
      </c>
      <c r="I1" t="s">
        <v>141</v>
      </c>
      <c r="L1" t="s">
        <v>142</v>
      </c>
      <c r="N1" t="s">
        <v>143</v>
      </c>
    </row>
    <row r="2" spans="2:14" ht="60" x14ac:dyDescent="0.25">
      <c r="B2" s="1" t="s">
        <v>144</v>
      </c>
      <c r="D2" s="2" t="s">
        <v>145</v>
      </c>
      <c r="F2" s="1" t="s">
        <v>146</v>
      </c>
      <c r="H2" s="4" t="s">
        <v>147</v>
      </c>
      <c r="I2" t="s">
        <v>148</v>
      </c>
      <c r="L2" t="s">
        <v>149</v>
      </c>
      <c r="N2" t="s">
        <v>150</v>
      </c>
    </row>
    <row r="3" spans="2:14" ht="75" x14ac:dyDescent="0.25">
      <c r="B3" s="1" t="s">
        <v>151</v>
      </c>
      <c r="D3" s="2" t="s">
        <v>145</v>
      </c>
      <c r="F3" s="1" t="s">
        <v>152</v>
      </c>
      <c r="H3" s="4" t="s">
        <v>153</v>
      </c>
      <c r="I3" t="s">
        <v>26</v>
      </c>
      <c r="L3" t="s">
        <v>154</v>
      </c>
      <c r="N3" t="s">
        <v>155</v>
      </c>
    </row>
    <row r="4" spans="2:14" ht="45" x14ac:dyDescent="0.25">
      <c r="B4" s="1" t="s">
        <v>156</v>
      </c>
      <c r="D4" s="2" t="s">
        <v>145</v>
      </c>
      <c r="F4" s="1" t="s">
        <v>157</v>
      </c>
      <c r="H4" s="4" t="s">
        <v>158</v>
      </c>
      <c r="I4" t="s">
        <v>36</v>
      </c>
      <c r="N4" t="s">
        <v>159</v>
      </c>
    </row>
    <row r="5" spans="2:14" ht="45" x14ac:dyDescent="0.25">
      <c r="B5" s="1" t="s">
        <v>160</v>
      </c>
      <c r="D5" s="2" t="s">
        <v>145</v>
      </c>
      <c r="F5" s="1"/>
      <c r="H5" s="4" t="s">
        <v>161</v>
      </c>
      <c r="I5" t="s">
        <v>162</v>
      </c>
      <c r="N5" t="s">
        <v>163</v>
      </c>
    </row>
    <row r="6" spans="2:14" ht="45" x14ac:dyDescent="0.25">
      <c r="B6" s="1" t="s">
        <v>164</v>
      </c>
      <c r="D6" s="2" t="s">
        <v>145</v>
      </c>
      <c r="F6" s="1"/>
      <c r="I6" t="s">
        <v>165</v>
      </c>
    </row>
    <row r="7" spans="2:14" ht="30" x14ac:dyDescent="0.25">
      <c r="B7" s="1" t="s">
        <v>166</v>
      </c>
      <c r="I7" t="s">
        <v>167</v>
      </c>
    </row>
    <row r="8" spans="2:14" ht="30" x14ac:dyDescent="0.25">
      <c r="B8" s="1" t="s">
        <v>168</v>
      </c>
      <c r="I8" t="s">
        <v>169</v>
      </c>
    </row>
    <row r="9" spans="2:14" ht="30" x14ac:dyDescent="0.25">
      <c r="B9" s="1" t="s">
        <v>170</v>
      </c>
      <c r="I9" t="s">
        <v>171</v>
      </c>
    </row>
    <row r="10" spans="2:14" ht="45" x14ac:dyDescent="0.25">
      <c r="B10" s="1" t="s">
        <v>172</v>
      </c>
      <c r="I10" t="s">
        <v>80</v>
      </c>
    </row>
    <row r="11" spans="2:14" x14ac:dyDescent="0.25">
      <c r="I11" t="s">
        <v>173</v>
      </c>
    </row>
    <row r="12" spans="2:14" x14ac:dyDescent="0.25">
      <c r="I12" t="s">
        <v>85</v>
      </c>
    </row>
    <row r="13" spans="2:14" x14ac:dyDescent="0.25">
      <c r="I13" t="s">
        <v>174</v>
      </c>
    </row>
    <row r="14" spans="2:14" x14ac:dyDescent="0.25">
      <c r="I14" t="s">
        <v>175</v>
      </c>
    </row>
    <row r="15" spans="2:14" x14ac:dyDescent="0.25">
      <c r="I15" t="s">
        <v>97</v>
      </c>
    </row>
    <row r="16" spans="2:14" x14ac:dyDescent="0.25">
      <c r="I16" t="s">
        <v>176</v>
      </c>
    </row>
    <row r="17" spans="9:9" x14ac:dyDescent="0.25">
      <c r="I17" t="s">
        <v>177</v>
      </c>
    </row>
    <row r="18" spans="9:9" x14ac:dyDescent="0.25">
      <c r="I18" t="s">
        <v>178</v>
      </c>
    </row>
    <row r="19" spans="9:9" x14ac:dyDescent="0.25">
      <c r="I19" t="s">
        <v>179</v>
      </c>
    </row>
    <row r="20" spans="9:9" x14ac:dyDescent="0.25">
      <c r="I20" t="s">
        <v>180</v>
      </c>
    </row>
    <row r="21" spans="9:9" x14ac:dyDescent="0.25">
      <c r="I21" t="s">
        <v>181</v>
      </c>
    </row>
    <row r="22" spans="9:9" x14ac:dyDescent="0.25">
      <c r="I22" t="s">
        <v>182</v>
      </c>
    </row>
    <row r="23" spans="9:9" x14ac:dyDescent="0.25">
      <c r="I23" t="s">
        <v>183</v>
      </c>
    </row>
    <row r="24" spans="9:9" x14ac:dyDescent="0.25">
      <c r="I24" t="s">
        <v>184</v>
      </c>
    </row>
  </sheetData>
  <hyperlinks>
    <hyperlink ref="I17" r:id="rId1" display="javascript:setValor('37','ESTRUCTURACION Y FORMULACI%C3%93N DE PROYECTOS INTEGRALES DE DESARROLLO AGROPECUARIO Y RURAL')"/>
    <hyperlink ref="I18" r:id="rId2" display="javascript:setValor('28','EVALUACION, CALIFICACI%C3%93N Y COFINANCIACI%C3%93N DE PROYECTOS INTEGRAL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6"/>
  <sheetViews>
    <sheetView topLeftCell="B23" zoomScale="90" zoomScaleNormal="90" workbookViewId="0">
      <selection activeCell="B40" sqref="B40"/>
    </sheetView>
  </sheetViews>
  <sheetFormatPr baseColWidth="10" defaultColWidth="11.42578125" defaultRowHeight="15" x14ac:dyDescent="0.25"/>
  <cols>
    <col min="1" max="1" width="5.7109375" style="31" customWidth="1"/>
    <col min="2" max="2" width="54" style="37" customWidth="1"/>
    <col min="3" max="3" width="110.7109375" style="34" customWidth="1"/>
    <col min="4" max="16384" width="11.42578125" style="31"/>
  </cols>
  <sheetData>
    <row r="1" spans="1:4" s="30" customFormat="1" x14ac:dyDescent="0.25">
      <c r="B1" s="625" t="s">
        <v>185</v>
      </c>
      <c r="C1" s="625"/>
    </row>
    <row r="2" spans="1:4" ht="15" customHeight="1" x14ac:dyDescent="0.25">
      <c r="A2" s="631" t="s">
        <v>186</v>
      </c>
      <c r="B2" s="36" t="s">
        <v>187</v>
      </c>
      <c r="C2" s="26" t="s">
        <v>188</v>
      </c>
    </row>
    <row r="3" spans="1:4" x14ac:dyDescent="0.25">
      <c r="A3" s="632"/>
      <c r="B3" s="36" t="s">
        <v>189</v>
      </c>
      <c r="C3" s="26" t="s">
        <v>190</v>
      </c>
    </row>
    <row r="4" spans="1:4" x14ac:dyDescent="0.25">
      <c r="A4" s="632"/>
      <c r="B4" s="36" t="s">
        <v>191</v>
      </c>
      <c r="C4" s="26" t="s">
        <v>190</v>
      </c>
    </row>
    <row r="5" spans="1:4" x14ac:dyDescent="0.25">
      <c r="A5" s="632"/>
      <c r="B5" s="36" t="s">
        <v>192</v>
      </c>
      <c r="C5" s="26" t="s">
        <v>190</v>
      </c>
    </row>
    <row r="6" spans="1:4" x14ac:dyDescent="0.25">
      <c r="A6" s="632"/>
      <c r="B6" s="36" t="s">
        <v>193</v>
      </c>
      <c r="C6" s="26" t="s">
        <v>190</v>
      </c>
    </row>
    <row r="7" spans="1:4" x14ac:dyDescent="0.25">
      <c r="A7" s="632"/>
      <c r="B7" s="36" t="s">
        <v>194</v>
      </c>
      <c r="C7" s="26" t="s">
        <v>190</v>
      </c>
    </row>
    <row r="8" spans="1:4" x14ac:dyDescent="0.25">
      <c r="A8" s="632"/>
      <c r="B8" s="36" t="s">
        <v>195</v>
      </c>
      <c r="C8" s="26" t="s">
        <v>190</v>
      </c>
    </row>
    <row r="9" spans="1:4" ht="30" x14ac:dyDescent="0.25">
      <c r="A9" s="632"/>
      <c r="B9" s="39" t="s">
        <v>196</v>
      </c>
      <c r="C9" s="26" t="s">
        <v>197</v>
      </c>
      <c r="D9" s="31" t="s">
        <v>198</v>
      </c>
    </row>
    <row r="10" spans="1:4" ht="30" x14ac:dyDescent="0.25">
      <c r="A10" s="632"/>
      <c r="B10" s="36" t="s">
        <v>199</v>
      </c>
      <c r="C10" s="26" t="s">
        <v>200</v>
      </c>
    </row>
    <row r="11" spans="1:4" ht="30" x14ac:dyDescent="0.25">
      <c r="A11" s="632"/>
      <c r="B11" s="36" t="s">
        <v>142</v>
      </c>
      <c r="C11" s="26" t="s">
        <v>201</v>
      </c>
    </row>
    <row r="12" spans="1:4" x14ac:dyDescent="0.25">
      <c r="A12" s="632"/>
      <c r="B12" s="40" t="s">
        <v>202</v>
      </c>
      <c r="C12" s="26" t="s">
        <v>203</v>
      </c>
    </row>
    <row r="13" spans="1:4" ht="30" x14ac:dyDescent="0.25">
      <c r="A13" s="632"/>
      <c r="B13" s="36" t="s">
        <v>204</v>
      </c>
      <c r="C13" s="26" t="s">
        <v>205</v>
      </c>
    </row>
    <row r="14" spans="1:4" ht="15" customHeight="1" x14ac:dyDescent="0.25">
      <c r="A14" s="632"/>
      <c r="B14" s="40" t="s">
        <v>206</v>
      </c>
      <c r="C14" s="26" t="s">
        <v>207</v>
      </c>
    </row>
    <row r="15" spans="1:4" x14ac:dyDescent="0.25">
      <c r="A15" s="632"/>
      <c r="B15" s="40" t="s">
        <v>208</v>
      </c>
      <c r="C15" s="26" t="s">
        <v>209</v>
      </c>
    </row>
    <row r="16" spans="1:4" ht="30" x14ac:dyDescent="0.25">
      <c r="A16" s="632"/>
      <c r="B16" s="40" t="s">
        <v>143</v>
      </c>
      <c r="C16" s="26" t="s">
        <v>210</v>
      </c>
    </row>
    <row r="17" spans="1:4" x14ac:dyDescent="0.25">
      <c r="A17" s="632"/>
      <c r="B17" s="40" t="s">
        <v>211</v>
      </c>
      <c r="C17" s="26" t="s">
        <v>212</v>
      </c>
    </row>
    <row r="18" spans="1:4" x14ac:dyDescent="0.25">
      <c r="A18" s="632"/>
      <c r="B18" s="40" t="s">
        <v>213</v>
      </c>
      <c r="C18" s="26" t="s">
        <v>214</v>
      </c>
    </row>
    <row r="19" spans="1:4" ht="30.75" customHeight="1" x14ac:dyDescent="0.25">
      <c r="A19" s="633"/>
      <c r="B19" s="40" t="s">
        <v>215</v>
      </c>
      <c r="C19" s="26" t="s">
        <v>216</v>
      </c>
    </row>
    <row r="20" spans="1:4" ht="45" customHeight="1" x14ac:dyDescent="0.25">
      <c r="A20" s="626" t="s">
        <v>217</v>
      </c>
      <c r="B20" s="36" t="s">
        <v>218</v>
      </c>
      <c r="C20" s="26" t="s">
        <v>219</v>
      </c>
      <c r="D20" s="634"/>
    </row>
    <row r="21" spans="1:4" ht="47.25" customHeight="1" x14ac:dyDescent="0.25">
      <c r="A21" s="627"/>
      <c r="B21" s="36" t="s">
        <v>220</v>
      </c>
      <c r="C21" s="26" t="s">
        <v>219</v>
      </c>
      <c r="D21" s="634"/>
    </row>
    <row r="22" spans="1:4" ht="30" x14ac:dyDescent="0.25">
      <c r="A22" s="627"/>
      <c r="B22" s="36" t="s">
        <v>221</v>
      </c>
      <c r="C22" s="26" t="s">
        <v>219</v>
      </c>
      <c r="D22" s="634"/>
    </row>
    <row r="23" spans="1:4" ht="30" x14ac:dyDescent="0.25">
      <c r="A23" s="627"/>
      <c r="B23" s="36" t="s">
        <v>222</v>
      </c>
      <c r="C23" s="26" t="s">
        <v>219</v>
      </c>
      <c r="D23" s="634"/>
    </row>
    <row r="24" spans="1:4" ht="30" x14ac:dyDescent="0.25">
      <c r="A24" s="628"/>
      <c r="B24" s="36" t="s">
        <v>223</v>
      </c>
      <c r="C24" s="26" t="s">
        <v>219</v>
      </c>
      <c r="D24" s="634"/>
    </row>
    <row r="25" spans="1:4" ht="30" x14ac:dyDescent="0.25">
      <c r="A25" s="629" t="s">
        <v>224</v>
      </c>
      <c r="B25" s="36" t="s">
        <v>225</v>
      </c>
      <c r="C25" s="26" t="s">
        <v>219</v>
      </c>
    </row>
    <row r="26" spans="1:4" ht="30" x14ac:dyDescent="0.25">
      <c r="A26" s="630"/>
      <c r="B26" s="36" t="s">
        <v>226</v>
      </c>
      <c r="C26" s="26" t="s">
        <v>219</v>
      </c>
    </row>
    <row r="27" spans="1:4" ht="30" x14ac:dyDescent="0.25">
      <c r="A27" s="630"/>
      <c r="B27" s="36" t="s">
        <v>227</v>
      </c>
      <c r="C27" s="26" t="s">
        <v>219</v>
      </c>
    </row>
    <row r="28" spans="1:4" ht="30" x14ac:dyDescent="0.25">
      <c r="A28" s="630"/>
      <c r="B28" s="36" t="s">
        <v>228</v>
      </c>
      <c r="C28" s="26" t="s">
        <v>219</v>
      </c>
    </row>
    <row r="29" spans="1:4" ht="105" x14ac:dyDescent="0.25">
      <c r="A29" s="630"/>
      <c r="B29" s="36" t="s">
        <v>229</v>
      </c>
      <c r="C29" s="26" t="s">
        <v>230</v>
      </c>
    </row>
    <row r="30" spans="1:4" ht="15" customHeight="1" x14ac:dyDescent="0.25">
      <c r="A30" s="636" t="s">
        <v>231</v>
      </c>
      <c r="B30" s="36" t="s">
        <v>232</v>
      </c>
      <c r="C30" s="26" t="s">
        <v>233</v>
      </c>
    </row>
    <row r="31" spans="1:4" ht="60" x14ac:dyDescent="0.25">
      <c r="A31" s="637"/>
      <c r="B31" s="36" t="s">
        <v>234</v>
      </c>
      <c r="C31" s="26" t="s">
        <v>235</v>
      </c>
    </row>
    <row r="32" spans="1:4" ht="60" x14ac:dyDescent="0.25">
      <c r="A32" s="637"/>
      <c r="B32" s="36" t="s">
        <v>236</v>
      </c>
      <c r="C32" s="26" t="s">
        <v>235</v>
      </c>
    </row>
    <row r="33" spans="1:4" x14ac:dyDescent="0.25">
      <c r="A33" s="637"/>
      <c r="B33" s="36" t="s">
        <v>237</v>
      </c>
      <c r="C33" s="26" t="s">
        <v>238</v>
      </c>
    </row>
    <row r="34" spans="1:4" x14ac:dyDescent="0.25">
      <c r="A34" s="637"/>
      <c r="B34" s="36" t="s">
        <v>239</v>
      </c>
      <c r="C34" s="32"/>
    </row>
    <row r="35" spans="1:4" x14ac:dyDescent="0.25">
      <c r="A35" s="637"/>
      <c r="B35" s="36" t="s">
        <v>240</v>
      </c>
      <c r="C35" s="32"/>
    </row>
    <row r="36" spans="1:4" x14ac:dyDescent="0.25">
      <c r="A36" s="637"/>
      <c r="B36" s="36" t="s">
        <v>241</v>
      </c>
      <c r="C36" s="33"/>
    </row>
    <row r="37" spans="1:4" ht="110.25" customHeight="1" x14ac:dyDescent="0.25">
      <c r="A37" s="637"/>
      <c r="B37" s="36" t="s">
        <v>242</v>
      </c>
      <c r="C37" s="26" t="s">
        <v>243</v>
      </c>
    </row>
    <row r="38" spans="1:4" ht="32.25" customHeight="1" x14ac:dyDescent="0.25">
      <c r="A38" s="637"/>
      <c r="B38" s="36" t="s">
        <v>244</v>
      </c>
      <c r="C38" s="26" t="s">
        <v>245</v>
      </c>
      <c r="D38" s="41"/>
    </row>
    <row r="39" spans="1:4" ht="51" customHeight="1" x14ac:dyDescent="0.25">
      <c r="A39" s="638" t="s">
        <v>246</v>
      </c>
      <c r="B39" s="36" t="s">
        <v>247</v>
      </c>
      <c r="C39" s="26" t="s">
        <v>248</v>
      </c>
    </row>
    <row r="40" spans="1:4" ht="33.75" customHeight="1" x14ac:dyDescent="0.25">
      <c r="A40" s="639"/>
      <c r="B40" s="36" t="s">
        <v>249</v>
      </c>
      <c r="C40" s="26" t="s">
        <v>250</v>
      </c>
    </row>
    <row r="41" spans="1:4" ht="51" customHeight="1" x14ac:dyDescent="0.25">
      <c r="A41" s="38" t="s">
        <v>251</v>
      </c>
      <c r="B41" s="36" t="s">
        <v>141</v>
      </c>
      <c r="C41" s="26" t="s">
        <v>252</v>
      </c>
    </row>
    <row r="42" spans="1:4" ht="43.5" customHeight="1" x14ac:dyDescent="0.25">
      <c r="A42" s="640" t="s">
        <v>253</v>
      </c>
      <c r="B42" s="36" t="s">
        <v>254</v>
      </c>
      <c r="C42" s="26" t="s">
        <v>255</v>
      </c>
    </row>
    <row r="43" spans="1:4" ht="47.25" customHeight="1" x14ac:dyDescent="0.25">
      <c r="A43" s="641"/>
      <c r="B43" s="36" t="s">
        <v>138</v>
      </c>
      <c r="C43" s="26" t="s">
        <v>256</v>
      </c>
    </row>
    <row r="44" spans="1:4" ht="33.75" customHeight="1" x14ac:dyDescent="0.25">
      <c r="A44" s="635" t="s">
        <v>257</v>
      </c>
      <c r="B44" s="36" t="s">
        <v>258</v>
      </c>
      <c r="C44" s="26" t="s">
        <v>259</v>
      </c>
    </row>
    <row r="45" spans="1:4" ht="33.75" customHeight="1" x14ac:dyDescent="0.25">
      <c r="A45" s="635"/>
      <c r="B45" s="36" t="s">
        <v>260</v>
      </c>
      <c r="C45" s="26" t="s">
        <v>261</v>
      </c>
    </row>
    <row r="46" spans="1:4" ht="33.75" customHeight="1" x14ac:dyDescent="0.25">
      <c r="A46" s="635"/>
      <c r="B46" s="36" t="s">
        <v>262</v>
      </c>
      <c r="C46" s="26" t="s">
        <v>263</v>
      </c>
    </row>
  </sheetData>
  <mergeCells count="9">
    <mergeCell ref="A44:A46"/>
    <mergeCell ref="A30:A38"/>
    <mergeCell ref="A39:A40"/>
    <mergeCell ref="A42:A43"/>
    <mergeCell ref="B1:C1"/>
    <mergeCell ref="A20:A24"/>
    <mergeCell ref="A25:A29"/>
    <mergeCell ref="A2:A19"/>
    <mergeCell ref="D20:D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tabColor theme="9" tint="0.59999389629810485"/>
  </sheetPr>
  <dimension ref="A1:BL113"/>
  <sheetViews>
    <sheetView showGridLines="0" topLeftCell="AA1" zoomScale="64" zoomScaleNormal="50" workbookViewId="0">
      <pane ySplit="7" topLeftCell="A109" activePane="bottomLeft" state="frozenSplit"/>
      <selection activeCell="T1" sqref="T1"/>
      <selection pane="bottomLeft" activeCell="H71" sqref="H71:AK113"/>
    </sheetView>
  </sheetViews>
  <sheetFormatPr baseColWidth="10" defaultColWidth="11.42578125" defaultRowHeight="15.75" x14ac:dyDescent="0.25"/>
  <cols>
    <col min="1" max="7" width="30.140625" style="5" customWidth="1"/>
    <col min="8" max="8" width="61.42578125" style="5" customWidth="1"/>
    <col min="9" max="9" width="40" style="83" customWidth="1"/>
    <col min="10" max="10" width="34" style="5" customWidth="1"/>
    <col min="11" max="11" width="77.28515625" style="89" customWidth="1"/>
    <col min="12" max="13" width="44.5703125" style="83" customWidth="1"/>
    <col min="14" max="14" width="21.42578125" style="97" customWidth="1"/>
    <col min="15" max="15" width="26.42578125" style="56" customWidth="1"/>
    <col min="16" max="16" width="38.5703125" style="56" customWidth="1"/>
    <col min="17" max="17" width="31.42578125" style="98" customWidth="1"/>
    <col min="18" max="38" width="21.42578125" style="97" customWidth="1"/>
    <col min="39" max="39" width="113" style="97" customWidth="1"/>
    <col min="40" max="40" width="28.140625" style="97" customWidth="1"/>
    <col min="41" max="41" width="36.5703125" style="97" customWidth="1"/>
    <col min="42" max="50" width="24.28515625" style="11" customWidth="1"/>
    <col min="51" max="51" width="33.140625" style="11" customWidth="1"/>
    <col min="52" max="56" width="47.7109375" style="7" customWidth="1"/>
    <col min="57" max="57" width="107.5703125" style="7" customWidth="1"/>
    <col min="58" max="58" width="52.28515625" style="5" customWidth="1"/>
    <col min="59" max="60" width="68.42578125" style="5" customWidth="1"/>
    <col min="61" max="61" width="45.140625" style="5" customWidth="1"/>
    <col min="62" max="62" width="22.140625" style="5" customWidth="1"/>
    <col min="63" max="63" width="30" style="5" customWidth="1"/>
    <col min="64" max="64" width="52.5703125" style="5" customWidth="1"/>
    <col min="65" max="65" width="19.7109375" customWidth="1"/>
  </cols>
  <sheetData>
    <row r="1" spans="1:64" ht="31.5" customHeight="1" x14ac:dyDescent="0.25">
      <c r="A1" s="8"/>
      <c r="B1" s="8"/>
      <c r="C1" s="8"/>
      <c r="D1" s="8"/>
      <c r="E1" s="8"/>
      <c r="F1" s="8"/>
      <c r="G1" s="8"/>
      <c r="H1" s="663" t="s">
        <v>264</v>
      </c>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row>
    <row r="2" spans="1:64" ht="31.5" customHeight="1" x14ac:dyDescent="0.25">
      <c r="A2" s="8"/>
      <c r="B2" s="8"/>
      <c r="C2" s="8"/>
      <c r="D2" s="8"/>
      <c r="E2" s="8"/>
      <c r="F2" s="8"/>
      <c r="G2" s="8"/>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3"/>
      <c r="AZ2" s="663"/>
      <c r="BA2" s="663"/>
      <c r="BB2" s="663"/>
      <c r="BC2" s="663"/>
      <c r="BD2" s="663"/>
      <c r="BE2" s="663"/>
      <c r="BF2" s="663"/>
      <c r="BG2" s="663"/>
      <c r="BH2" s="663"/>
      <c r="BI2" s="663"/>
      <c r="BJ2" s="663"/>
      <c r="BK2" s="663"/>
      <c r="BL2" s="663"/>
    </row>
    <row r="3" spans="1:64" ht="31.5" customHeight="1" x14ac:dyDescent="0.25">
      <c r="A3" s="8"/>
      <c r="B3" s="8"/>
      <c r="C3" s="8"/>
      <c r="D3" s="8"/>
      <c r="E3" s="8"/>
      <c r="F3" s="8"/>
      <c r="G3" s="8"/>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row>
    <row r="4" spans="1:64" ht="21" customHeight="1" x14ac:dyDescent="0.25">
      <c r="A4" s="8"/>
      <c r="B4" s="8"/>
      <c r="C4" s="8"/>
      <c r="D4" s="8"/>
      <c r="E4" s="8"/>
      <c r="F4" s="8"/>
      <c r="G4" s="8"/>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row>
    <row r="5" spans="1:64" ht="34.5" customHeight="1" x14ac:dyDescent="0.25">
      <c r="A5" s="642" t="s">
        <v>265</v>
      </c>
      <c r="B5" s="643"/>
      <c r="C5" s="643"/>
      <c r="D5" s="643"/>
      <c r="E5" s="650" t="s">
        <v>266</v>
      </c>
      <c r="F5" s="651"/>
      <c r="G5" s="651"/>
      <c r="H5" s="651"/>
      <c r="I5" s="651"/>
      <c r="J5" s="651"/>
      <c r="K5" s="651"/>
      <c r="L5" s="651"/>
      <c r="M5" s="651"/>
      <c r="N5" s="652"/>
      <c r="O5" s="656" t="s">
        <v>267</v>
      </c>
      <c r="P5" s="657"/>
      <c r="Q5" s="657"/>
      <c r="R5" s="657"/>
      <c r="S5" s="657"/>
      <c r="T5" s="657"/>
      <c r="U5" s="657"/>
      <c r="V5" s="657"/>
      <c r="W5" s="657"/>
      <c r="X5" s="657"/>
      <c r="Y5" s="657"/>
      <c r="Z5" s="657"/>
      <c r="AA5" s="657"/>
      <c r="AB5" s="657"/>
      <c r="AC5" s="657"/>
      <c r="AD5" s="657"/>
      <c r="AE5" s="658"/>
      <c r="AF5" s="646" t="s">
        <v>268</v>
      </c>
      <c r="AG5" s="646"/>
      <c r="AH5" s="646"/>
      <c r="AI5" s="646"/>
      <c r="AJ5" s="646"/>
      <c r="AK5" s="646"/>
      <c r="AL5" s="648" t="s">
        <v>269</v>
      </c>
      <c r="AM5" s="648"/>
      <c r="AN5" s="648"/>
      <c r="AO5" s="648"/>
      <c r="AP5" s="666" t="s">
        <v>217</v>
      </c>
      <c r="AQ5" s="666"/>
      <c r="AR5" s="666"/>
      <c r="AS5" s="666"/>
      <c r="AT5" s="666"/>
      <c r="AU5" s="668" t="s">
        <v>224</v>
      </c>
      <c r="AV5" s="668"/>
      <c r="AW5" s="668"/>
      <c r="AX5" s="668"/>
      <c r="AY5" s="668"/>
      <c r="AZ5" s="675" t="s">
        <v>231</v>
      </c>
      <c r="BA5" s="676"/>
      <c r="BB5" s="676"/>
      <c r="BC5" s="676"/>
      <c r="BD5" s="676"/>
      <c r="BE5" s="676"/>
      <c r="BF5" s="676"/>
      <c r="BG5" s="676"/>
      <c r="BH5" s="677"/>
      <c r="BI5" s="665" t="s">
        <v>251</v>
      </c>
      <c r="BJ5" s="664" t="s">
        <v>253</v>
      </c>
      <c r="BK5" s="664"/>
      <c r="BL5" s="670" t="s">
        <v>270</v>
      </c>
    </row>
    <row r="6" spans="1:64" ht="34.5" customHeight="1" x14ac:dyDescent="0.25">
      <c r="A6" s="644"/>
      <c r="B6" s="645"/>
      <c r="C6" s="645"/>
      <c r="D6" s="645"/>
      <c r="E6" s="653"/>
      <c r="F6" s="654"/>
      <c r="G6" s="654"/>
      <c r="H6" s="654"/>
      <c r="I6" s="654"/>
      <c r="J6" s="654"/>
      <c r="K6" s="654"/>
      <c r="L6" s="654"/>
      <c r="M6" s="654"/>
      <c r="N6" s="655"/>
      <c r="O6" s="659"/>
      <c r="P6" s="660"/>
      <c r="Q6" s="660"/>
      <c r="R6" s="660"/>
      <c r="S6" s="660"/>
      <c r="T6" s="660"/>
      <c r="U6" s="660"/>
      <c r="V6" s="660"/>
      <c r="W6" s="660"/>
      <c r="X6" s="660"/>
      <c r="Y6" s="660"/>
      <c r="Z6" s="660"/>
      <c r="AA6" s="660"/>
      <c r="AB6" s="660"/>
      <c r="AC6" s="660"/>
      <c r="AD6" s="660"/>
      <c r="AE6" s="661"/>
      <c r="AF6" s="647"/>
      <c r="AG6" s="647"/>
      <c r="AH6" s="647"/>
      <c r="AI6" s="647"/>
      <c r="AJ6" s="647"/>
      <c r="AK6" s="647"/>
      <c r="AL6" s="649"/>
      <c r="AM6" s="649"/>
      <c r="AN6" s="649"/>
      <c r="AO6" s="649"/>
      <c r="AP6" s="667"/>
      <c r="AQ6" s="667"/>
      <c r="AR6" s="667"/>
      <c r="AS6" s="667"/>
      <c r="AT6" s="667"/>
      <c r="AU6" s="669"/>
      <c r="AV6" s="669"/>
      <c r="AW6" s="669"/>
      <c r="AX6" s="669"/>
      <c r="AY6" s="669"/>
      <c r="AZ6" s="198" t="s">
        <v>271</v>
      </c>
      <c r="BA6" s="199" t="s">
        <v>272</v>
      </c>
      <c r="BB6" s="662" t="s">
        <v>273</v>
      </c>
      <c r="BC6" s="662"/>
      <c r="BD6" s="671" t="s">
        <v>274</v>
      </c>
      <c r="BE6" s="672"/>
      <c r="BF6" s="673" t="s">
        <v>246</v>
      </c>
      <c r="BG6" s="674"/>
      <c r="BH6" s="207" t="s">
        <v>275</v>
      </c>
      <c r="BI6" s="665"/>
      <c r="BJ6" s="664"/>
      <c r="BK6" s="664"/>
      <c r="BL6" s="670"/>
    </row>
    <row r="7" spans="1:64" ht="51" customHeight="1" x14ac:dyDescent="0.25">
      <c r="A7" s="15" t="s">
        <v>276</v>
      </c>
      <c r="B7" s="15" t="s">
        <v>277</v>
      </c>
      <c r="C7" s="15" t="s">
        <v>278</v>
      </c>
      <c r="D7" s="15" t="s">
        <v>279</v>
      </c>
      <c r="E7" s="15" t="s">
        <v>280</v>
      </c>
      <c r="F7" s="15" t="s">
        <v>281</v>
      </c>
      <c r="G7" s="15" t="s">
        <v>282</v>
      </c>
      <c r="H7" s="15" t="s">
        <v>283</v>
      </c>
      <c r="I7" s="15" t="s">
        <v>284</v>
      </c>
      <c r="J7" s="15" t="s">
        <v>285</v>
      </c>
      <c r="K7" s="15" t="s">
        <v>286</v>
      </c>
      <c r="L7" s="15" t="s">
        <v>287</v>
      </c>
      <c r="M7" s="15" t="s">
        <v>208</v>
      </c>
      <c r="N7" s="15" t="s">
        <v>143</v>
      </c>
      <c r="O7" s="15" t="s">
        <v>288</v>
      </c>
      <c r="P7" s="15" t="s">
        <v>289</v>
      </c>
      <c r="Q7" s="15" t="s">
        <v>290</v>
      </c>
      <c r="R7" s="15" t="s">
        <v>211</v>
      </c>
      <c r="S7" s="15" t="s">
        <v>213</v>
      </c>
      <c r="T7" s="15" t="s">
        <v>291</v>
      </c>
      <c r="U7" s="15" t="s">
        <v>292</v>
      </c>
      <c r="V7" s="15" t="s">
        <v>293</v>
      </c>
      <c r="W7" s="15" t="s">
        <v>294</v>
      </c>
      <c r="X7" s="15" t="s">
        <v>295</v>
      </c>
      <c r="Y7" s="15" t="s">
        <v>296</v>
      </c>
      <c r="Z7" s="15" t="s">
        <v>297</v>
      </c>
      <c r="AA7" s="15" t="s">
        <v>298</v>
      </c>
      <c r="AB7" s="15" t="s">
        <v>299</v>
      </c>
      <c r="AC7" s="15" t="s">
        <v>300</v>
      </c>
      <c r="AD7" s="15" t="s">
        <v>301</v>
      </c>
      <c r="AE7" s="15" t="s">
        <v>302</v>
      </c>
      <c r="AF7" s="15" t="s">
        <v>303</v>
      </c>
      <c r="AG7" s="15" t="s">
        <v>304</v>
      </c>
      <c r="AH7" s="15" t="s">
        <v>305</v>
      </c>
      <c r="AI7" s="15" t="s">
        <v>306</v>
      </c>
      <c r="AJ7" s="15" t="s">
        <v>307</v>
      </c>
      <c r="AK7" s="15" t="s">
        <v>308</v>
      </c>
      <c r="AL7" s="15" t="s">
        <v>309</v>
      </c>
      <c r="AM7" s="15" t="s">
        <v>187</v>
      </c>
      <c r="AN7" s="15" t="s">
        <v>189</v>
      </c>
      <c r="AO7" s="70" t="s">
        <v>191</v>
      </c>
      <c r="AP7" s="15" t="s">
        <v>310</v>
      </c>
      <c r="AQ7" s="15" t="s">
        <v>220</v>
      </c>
      <c r="AR7" s="15" t="s">
        <v>221</v>
      </c>
      <c r="AS7" s="15" t="s">
        <v>222</v>
      </c>
      <c r="AT7" s="15" t="s">
        <v>223</v>
      </c>
      <c r="AU7" s="15" t="s">
        <v>311</v>
      </c>
      <c r="AV7" s="15" t="s">
        <v>312</v>
      </c>
      <c r="AW7" s="15" t="s">
        <v>227</v>
      </c>
      <c r="AX7" s="15" t="s">
        <v>228</v>
      </c>
      <c r="AY7" s="15" t="s">
        <v>313</v>
      </c>
      <c r="AZ7" s="15" t="s">
        <v>232</v>
      </c>
      <c r="BA7" s="15" t="s">
        <v>234</v>
      </c>
      <c r="BB7" s="15" t="s">
        <v>314</v>
      </c>
      <c r="BC7" s="15" t="s">
        <v>315</v>
      </c>
      <c r="BD7" s="15" t="s">
        <v>242</v>
      </c>
      <c r="BE7" s="15" t="s">
        <v>244</v>
      </c>
      <c r="BF7" s="15" t="s">
        <v>247</v>
      </c>
      <c r="BG7" s="15" t="s">
        <v>316</v>
      </c>
      <c r="BH7" s="15" t="s">
        <v>317</v>
      </c>
      <c r="BI7" s="15" t="s">
        <v>141</v>
      </c>
      <c r="BJ7" s="15" t="s">
        <v>254</v>
      </c>
      <c r="BK7" s="15" t="s">
        <v>138</v>
      </c>
      <c r="BL7" s="15" t="s">
        <v>270</v>
      </c>
    </row>
    <row r="8" spans="1:64" ht="74.25" hidden="1" customHeight="1" x14ac:dyDescent="0.25">
      <c r="A8" s="114">
        <f>VLOOKUP(B8,Sheet1!$G$5:$H$10,2,FALSE)</f>
        <v>1</v>
      </c>
      <c r="B8" s="115" t="s">
        <v>318</v>
      </c>
      <c r="C8" s="114" t="s">
        <v>319</v>
      </c>
      <c r="D8" s="209" t="s">
        <v>320</v>
      </c>
      <c r="E8" s="114" t="s">
        <v>321</v>
      </c>
      <c r="F8" s="115" t="s">
        <v>322</v>
      </c>
      <c r="G8" s="114" t="s">
        <v>323</v>
      </c>
      <c r="H8" s="114" t="s">
        <v>324</v>
      </c>
      <c r="I8" s="115"/>
      <c r="J8" s="156" t="s">
        <v>325</v>
      </c>
      <c r="K8" s="175"/>
      <c r="L8" s="116"/>
      <c r="M8" s="116"/>
      <c r="N8" s="118"/>
      <c r="O8" s="117"/>
      <c r="P8" s="118"/>
      <c r="Q8" s="118"/>
      <c r="R8" s="118"/>
      <c r="S8" s="118"/>
      <c r="T8" s="118"/>
      <c r="U8" s="118"/>
      <c r="V8" s="118"/>
      <c r="W8" s="118"/>
      <c r="X8" s="118"/>
      <c r="Y8" s="118"/>
      <c r="Z8" s="118"/>
      <c r="AA8" s="118"/>
      <c r="AB8" s="118"/>
      <c r="AC8" s="118"/>
      <c r="AD8" s="119"/>
      <c r="AE8" s="119"/>
      <c r="AF8" s="119" t="s">
        <v>326</v>
      </c>
      <c r="AG8" s="119"/>
      <c r="AH8" s="119"/>
      <c r="AI8" s="119"/>
      <c r="AJ8" s="119"/>
      <c r="AK8" s="119"/>
      <c r="AL8" s="119"/>
      <c r="AM8" s="120"/>
      <c r="AN8" s="121"/>
      <c r="AO8" s="122"/>
      <c r="AP8" s="117"/>
      <c r="AQ8" s="117"/>
      <c r="AR8" s="117"/>
      <c r="AS8" s="117"/>
      <c r="AT8" s="117"/>
      <c r="AU8" s="117" t="s">
        <v>17</v>
      </c>
      <c r="AV8" s="117" t="s">
        <v>17</v>
      </c>
      <c r="AW8" s="117"/>
      <c r="AX8" s="117"/>
      <c r="AY8" s="117"/>
      <c r="AZ8" s="123"/>
      <c r="BA8" s="124"/>
      <c r="BB8" s="125"/>
      <c r="BC8" s="126"/>
      <c r="BD8" s="127"/>
      <c r="BE8" s="128"/>
      <c r="BF8" s="129"/>
      <c r="BG8" s="130"/>
      <c r="BH8" s="130"/>
      <c r="BI8" s="126"/>
      <c r="BJ8" s="126"/>
      <c r="BK8" s="126"/>
      <c r="BL8" s="131"/>
    </row>
    <row r="9" spans="1:64" ht="74.25" hidden="1" customHeight="1" x14ac:dyDescent="0.25">
      <c r="A9" s="67">
        <f>VLOOKUP(B9,Sheet1!$G$5:$H$10,2,FALSE)</f>
        <v>1</v>
      </c>
      <c r="B9" s="88" t="s">
        <v>318</v>
      </c>
      <c r="C9" s="67" t="s">
        <v>327</v>
      </c>
      <c r="D9" s="88" t="s">
        <v>328</v>
      </c>
      <c r="E9" s="66" t="s">
        <v>329</v>
      </c>
      <c r="F9" s="88" t="s">
        <v>330</v>
      </c>
      <c r="G9" s="67" t="s">
        <v>331</v>
      </c>
      <c r="H9" s="85" t="s">
        <v>332</v>
      </c>
      <c r="I9" s="87">
        <f>25448572003+5895517605</f>
        <v>31344089608</v>
      </c>
      <c r="J9" s="69" t="s">
        <v>333</v>
      </c>
      <c r="K9" s="61"/>
      <c r="L9" s="61"/>
      <c r="M9" s="61"/>
      <c r="N9" s="50"/>
      <c r="O9" s="50">
        <v>56</v>
      </c>
      <c r="P9" s="50"/>
      <c r="Q9" s="50"/>
      <c r="R9" s="50"/>
      <c r="S9" s="50"/>
      <c r="T9" s="50"/>
      <c r="U9" s="50"/>
      <c r="V9" s="50"/>
      <c r="W9" s="50"/>
      <c r="X9" s="50"/>
      <c r="Y9" s="50"/>
      <c r="Z9" s="50"/>
      <c r="AA9" s="50"/>
      <c r="AB9" s="50"/>
      <c r="AC9" s="50"/>
      <c r="AD9" s="167"/>
      <c r="AE9" s="167"/>
      <c r="AF9" s="167" t="s">
        <v>334</v>
      </c>
      <c r="AG9" s="167"/>
      <c r="AH9" s="167"/>
      <c r="AI9" s="167"/>
      <c r="AJ9" s="167"/>
      <c r="AK9" s="167"/>
      <c r="AL9" s="112"/>
      <c r="AM9" s="93" t="s">
        <v>335</v>
      </c>
      <c r="AN9" s="161" t="s">
        <v>336</v>
      </c>
      <c r="AO9" s="71" t="s">
        <v>337</v>
      </c>
      <c r="AP9" s="50" t="s">
        <v>8</v>
      </c>
      <c r="AQ9" s="50" t="s">
        <v>17</v>
      </c>
      <c r="AR9" s="50" t="s">
        <v>17</v>
      </c>
      <c r="AS9" s="50" t="s">
        <v>8</v>
      </c>
      <c r="AT9" s="50" t="s">
        <v>17</v>
      </c>
      <c r="AU9" s="50" t="s">
        <v>17</v>
      </c>
      <c r="AV9" s="50" t="s">
        <v>17</v>
      </c>
      <c r="AW9" s="50" t="s">
        <v>8</v>
      </c>
      <c r="AX9" s="50" t="s">
        <v>17</v>
      </c>
      <c r="AY9" s="50" t="s">
        <v>8</v>
      </c>
      <c r="AZ9" s="51" t="s">
        <v>338</v>
      </c>
      <c r="BA9" s="52" t="s">
        <v>32</v>
      </c>
      <c r="BB9" s="53" t="s">
        <v>50</v>
      </c>
      <c r="BC9" s="63" t="s">
        <v>83</v>
      </c>
      <c r="BD9" s="34" t="s">
        <v>24</v>
      </c>
      <c r="BE9" s="56" t="s">
        <v>339</v>
      </c>
      <c r="BF9" s="57" t="s">
        <v>340</v>
      </c>
      <c r="BG9" s="58" t="s">
        <v>341</v>
      </c>
      <c r="BH9" s="58" t="s">
        <v>342</v>
      </c>
      <c r="BI9" s="59" t="s">
        <v>120</v>
      </c>
      <c r="BJ9" s="59" t="s">
        <v>343</v>
      </c>
      <c r="BK9" s="78">
        <v>1709</v>
      </c>
      <c r="BL9" s="92"/>
    </row>
    <row r="10" spans="1:64" ht="74.25" hidden="1" customHeight="1" x14ac:dyDescent="0.25">
      <c r="A10" s="67"/>
      <c r="B10" s="88"/>
      <c r="C10" s="67"/>
      <c r="D10" s="88"/>
      <c r="E10" s="66"/>
      <c r="F10" s="88"/>
      <c r="G10" s="67"/>
      <c r="H10" s="85"/>
      <c r="I10" s="87"/>
      <c r="J10" s="69"/>
      <c r="K10" s="61"/>
      <c r="L10" s="61"/>
      <c r="M10" s="61"/>
      <c r="N10" s="50"/>
      <c r="O10" s="50"/>
      <c r="P10" s="50"/>
      <c r="Q10" s="50"/>
      <c r="R10" s="50"/>
      <c r="S10" s="50"/>
      <c r="T10" s="50"/>
      <c r="U10" s="50"/>
      <c r="V10" s="50"/>
      <c r="W10" s="50"/>
      <c r="X10" s="50"/>
      <c r="Y10" s="50"/>
      <c r="Z10" s="50"/>
      <c r="AA10" s="50"/>
      <c r="AB10" s="50"/>
      <c r="AC10" s="50"/>
      <c r="AD10" s="167"/>
      <c r="AE10" s="167"/>
      <c r="AF10" s="167"/>
      <c r="AG10" s="167"/>
      <c r="AH10" s="167"/>
      <c r="AI10" s="167"/>
      <c r="AJ10" s="167"/>
      <c r="AK10" s="167"/>
      <c r="AL10" s="112"/>
      <c r="AM10" s="93"/>
      <c r="AN10" s="161"/>
      <c r="AO10" s="71"/>
      <c r="AP10" s="50"/>
      <c r="AQ10" s="50"/>
      <c r="AR10" s="50"/>
      <c r="AS10" s="50"/>
      <c r="AT10" s="50"/>
      <c r="AU10" s="50"/>
      <c r="AV10" s="50"/>
      <c r="AW10" s="50"/>
      <c r="AX10" s="50"/>
      <c r="AY10" s="50"/>
      <c r="AZ10" s="51"/>
      <c r="BA10" s="52"/>
      <c r="BB10" s="53"/>
      <c r="BC10" s="63"/>
      <c r="BD10" s="34"/>
      <c r="BE10" s="56"/>
      <c r="BF10" s="57"/>
      <c r="BG10" s="58"/>
      <c r="BH10" s="58"/>
      <c r="BI10" s="59"/>
      <c r="BJ10" s="59"/>
      <c r="BK10" s="78"/>
      <c r="BL10" s="92"/>
    </row>
    <row r="11" spans="1:64" ht="76.5" hidden="1" customHeight="1" x14ac:dyDescent="0.25">
      <c r="A11" s="67">
        <f>VLOOKUP(B11,Sheet1!$G$5:$H$10,2,FALSE)</f>
        <v>1</v>
      </c>
      <c r="B11" s="88" t="s">
        <v>318</v>
      </c>
      <c r="C11" s="67" t="s">
        <v>327</v>
      </c>
      <c r="D11" s="88" t="s">
        <v>328</v>
      </c>
      <c r="E11" s="66" t="s">
        <v>329</v>
      </c>
      <c r="F11" s="88" t="s">
        <v>344</v>
      </c>
      <c r="G11" s="67" t="s">
        <v>331</v>
      </c>
      <c r="H11" s="85" t="s">
        <v>345</v>
      </c>
      <c r="I11" s="87">
        <v>193185000</v>
      </c>
      <c r="J11" s="69" t="s">
        <v>346</v>
      </c>
      <c r="K11" s="61"/>
      <c r="L11" s="61"/>
      <c r="M11" s="61"/>
      <c r="N11" s="50"/>
      <c r="O11" s="50">
        <v>220</v>
      </c>
      <c r="P11" s="50"/>
      <c r="Q11" s="50"/>
      <c r="R11" s="50"/>
      <c r="S11" s="50"/>
      <c r="T11" s="50"/>
      <c r="U11" s="50"/>
      <c r="V11" s="50"/>
      <c r="W11" s="50"/>
      <c r="X11" s="50"/>
      <c r="Y11" s="50"/>
      <c r="Z11" s="50"/>
      <c r="AA11" s="50"/>
      <c r="AB11" s="50"/>
      <c r="AC11" s="50"/>
      <c r="AD11" s="167"/>
      <c r="AE11" s="167"/>
      <c r="AF11" s="167" t="s">
        <v>334</v>
      </c>
      <c r="AG11" s="167"/>
      <c r="AH11" s="167"/>
      <c r="AI11" s="167"/>
      <c r="AJ11" s="167"/>
      <c r="AK11" s="167"/>
      <c r="AL11" s="112"/>
      <c r="AM11" s="93" t="s">
        <v>335</v>
      </c>
      <c r="AN11" s="161" t="s">
        <v>336</v>
      </c>
      <c r="AO11" s="71" t="s">
        <v>337</v>
      </c>
      <c r="AP11" s="50" t="s">
        <v>8</v>
      </c>
      <c r="AQ11" s="50" t="s">
        <v>17</v>
      </c>
      <c r="AR11" s="50" t="s">
        <v>17</v>
      </c>
      <c r="AS11" s="50" t="s">
        <v>8</v>
      </c>
      <c r="AT11" s="50" t="s">
        <v>17</v>
      </c>
      <c r="AU11" s="50" t="s">
        <v>17</v>
      </c>
      <c r="AV11" s="50" t="s">
        <v>17</v>
      </c>
      <c r="AW11" s="50" t="s">
        <v>8</v>
      </c>
      <c r="AX11" s="50" t="s">
        <v>17</v>
      </c>
      <c r="AY11" s="50" t="s">
        <v>8</v>
      </c>
      <c r="AZ11" s="51" t="s">
        <v>338</v>
      </c>
      <c r="BA11" s="52" t="s">
        <v>32</v>
      </c>
      <c r="BB11" s="53" t="s">
        <v>50</v>
      </c>
      <c r="BC11" s="54" t="s">
        <v>83</v>
      </c>
      <c r="BD11" s="34" t="s">
        <v>12</v>
      </c>
      <c r="BE11" s="56" t="s">
        <v>347</v>
      </c>
      <c r="BF11" s="57" t="s">
        <v>348</v>
      </c>
      <c r="BG11" s="58" t="s">
        <v>341</v>
      </c>
      <c r="BH11" s="58"/>
      <c r="BI11" s="59" t="s">
        <v>120</v>
      </c>
      <c r="BJ11" s="59" t="s">
        <v>343</v>
      </c>
      <c r="BK11" s="78">
        <v>1709</v>
      </c>
      <c r="BL11" s="92"/>
    </row>
    <row r="12" spans="1:64" ht="76.5" hidden="1" customHeight="1" x14ac:dyDescent="0.25">
      <c r="A12" s="67">
        <f>VLOOKUP(B12,Sheet1!$G$5:$H$10,2,FALSE)</f>
        <v>1</v>
      </c>
      <c r="B12" s="88" t="s">
        <v>318</v>
      </c>
      <c r="C12" s="67" t="s">
        <v>327</v>
      </c>
      <c r="D12" s="88" t="s">
        <v>328</v>
      </c>
      <c r="E12" s="66" t="s">
        <v>349</v>
      </c>
      <c r="F12" s="88"/>
      <c r="G12" s="67"/>
      <c r="H12" s="85"/>
      <c r="I12" s="87"/>
      <c r="J12" s="69"/>
      <c r="K12" s="65"/>
      <c r="L12" s="61"/>
      <c r="M12" s="61"/>
      <c r="N12" s="50"/>
      <c r="O12" s="50"/>
      <c r="P12" s="50"/>
      <c r="Q12" s="50"/>
      <c r="R12" s="50"/>
      <c r="S12" s="50"/>
      <c r="T12" s="50"/>
      <c r="U12" s="50"/>
      <c r="V12" s="50"/>
      <c r="W12" s="50"/>
      <c r="X12" s="50"/>
      <c r="Y12" s="50"/>
      <c r="Z12" s="50"/>
      <c r="AA12" s="50"/>
      <c r="AB12" s="50"/>
      <c r="AC12" s="50"/>
      <c r="AD12" s="167"/>
      <c r="AE12" s="167"/>
      <c r="AF12" s="167"/>
      <c r="AG12" s="167"/>
      <c r="AH12" s="167"/>
      <c r="AI12" s="167"/>
      <c r="AJ12" s="167"/>
      <c r="AK12" s="167"/>
      <c r="AL12" s="112"/>
      <c r="AM12" s="93"/>
      <c r="AN12" s="161"/>
      <c r="AO12" s="71"/>
      <c r="AP12" s="50"/>
      <c r="AQ12" s="50"/>
      <c r="AR12" s="50"/>
      <c r="AS12" s="50"/>
      <c r="AT12" s="50"/>
      <c r="AU12" s="50"/>
      <c r="AV12" s="50"/>
      <c r="AW12" s="50"/>
      <c r="AX12" s="50"/>
      <c r="AY12" s="50"/>
      <c r="AZ12" s="51"/>
      <c r="BA12" s="52"/>
      <c r="BB12" s="53"/>
      <c r="BC12" s="54"/>
      <c r="BD12" s="34"/>
      <c r="BE12" s="56"/>
      <c r="BF12" s="57"/>
      <c r="BG12" s="58"/>
      <c r="BH12" s="58"/>
      <c r="BI12" s="59"/>
      <c r="BJ12" s="59"/>
      <c r="BK12" s="78"/>
      <c r="BL12" s="92"/>
    </row>
    <row r="13" spans="1:64" ht="105.95" hidden="1" customHeight="1" x14ac:dyDescent="0.25">
      <c r="A13" s="67">
        <f>VLOOKUP(B13,Sheet1!$G$5:$H$10,2,FALSE)</f>
        <v>1</v>
      </c>
      <c r="B13" s="88" t="s">
        <v>318</v>
      </c>
      <c r="C13" s="67" t="s">
        <v>327</v>
      </c>
      <c r="D13" s="88" t="s">
        <v>328</v>
      </c>
      <c r="E13" s="66" t="s">
        <v>329</v>
      </c>
      <c r="F13" s="88" t="s">
        <v>350</v>
      </c>
      <c r="G13" s="67" t="s">
        <v>331</v>
      </c>
      <c r="H13" s="85" t="s">
        <v>351</v>
      </c>
      <c r="I13" s="87">
        <v>3337141324</v>
      </c>
      <c r="J13" s="69" t="s">
        <v>352</v>
      </c>
      <c r="K13" s="65"/>
      <c r="L13" s="61"/>
      <c r="M13" s="61"/>
      <c r="N13" s="50"/>
      <c r="O13" s="50">
        <v>56</v>
      </c>
      <c r="P13" s="50"/>
      <c r="Q13" s="50"/>
      <c r="R13" s="50"/>
      <c r="S13" s="50"/>
      <c r="T13" s="50"/>
      <c r="U13" s="50"/>
      <c r="V13" s="50"/>
      <c r="W13" s="50"/>
      <c r="X13" s="50"/>
      <c r="Y13" s="50"/>
      <c r="Z13" s="50"/>
      <c r="AA13" s="50"/>
      <c r="AB13" s="50"/>
      <c r="AC13" s="50"/>
      <c r="AD13" s="167"/>
      <c r="AE13" s="167"/>
      <c r="AF13" s="167" t="s">
        <v>334</v>
      </c>
      <c r="AG13" s="167"/>
      <c r="AH13" s="167"/>
      <c r="AI13" s="167"/>
      <c r="AJ13" s="167"/>
      <c r="AK13" s="167"/>
      <c r="AL13" s="112"/>
      <c r="AM13" s="93" t="s">
        <v>335</v>
      </c>
      <c r="AN13" s="161" t="s">
        <v>336</v>
      </c>
      <c r="AO13" s="71" t="s">
        <v>353</v>
      </c>
      <c r="AP13" s="50" t="s">
        <v>8</v>
      </c>
      <c r="AQ13" s="50" t="s">
        <v>17</v>
      </c>
      <c r="AR13" s="50" t="s">
        <v>17</v>
      </c>
      <c r="AS13" s="50" t="s">
        <v>8</v>
      </c>
      <c r="AT13" s="50" t="s">
        <v>17</v>
      </c>
      <c r="AU13" s="50" t="s">
        <v>17</v>
      </c>
      <c r="AV13" s="50" t="s">
        <v>17</v>
      </c>
      <c r="AW13" s="50" t="s">
        <v>8</v>
      </c>
      <c r="AX13" s="50" t="s">
        <v>17</v>
      </c>
      <c r="AY13" s="50" t="s">
        <v>8</v>
      </c>
      <c r="AZ13" s="51" t="s">
        <v>338</v>
      </c>
      <c r="BA13" s="52" t="s">
        <v>32</v>
      </c>
      <c r="BB13" s="53" t="s">
        <v>50</v>
      </c>
      <c r="BC13" s="54" t="s">
        <v>83</v>
      </c>
      <c r="BD13" s="34" t="s">
        <v>12</v>
      </c>
      <c r="BE13" s="56" t="s">
        <v>347</v>
      </c>
      <c r="BF13" s="57" t="s">
        <v>348</v>
      </c>
      <c r="BG13" s="58" t="s">
        <v>341</v>
      </c>
      <c r="BH13" s="58"/>
      <c r="BI13" s="59" t="s">
        <v>120</v>
      </c>
      <c r="BJ13" s="59" t="s">
        <v>343</v>
      </c>
      <c r="BK13" s="78">
        <v>1709</v>
      </c>
      <c r="BL13" s="92"/>
    </row>
    <row r="14" spans="1:64" ht="111" hidden="1" customHeight="1" x14ac:dyDescent="0.25">
      <c r="A14" s="67">
        <f>VLOOKUP(B14,Sheet1!$G$5:$H$10,2,FALSE)</f>
        <v>1</v>
      </c>
      <c r="B14" s="88" t="s">
        <v>318</v>
      </c>
      <c r="C14" s="67" t="s">
        <v>327</v>
      </c>
      <c r="D14" s="88" t="s">
        <v>328</v>
      </c>
      <c r="E14" s="66" t="s">
        <v>329</v>
      </c>
      <c r="F14" s="88" t="s">
        <v>354</v>
      </c>
      <c r="G14" s="67" t="s">
        <v>331</v>
      </c>
      <c r="H14" s="85" t="s">
        <v>355</v>
      </c>
      <c r="I14" s="87">
        <v>561270000</v>
      </c>
      <c r="J14" s="69" t="s">
        <v>356</v>
      </c>
      <c r="K14" s="61"/>
      <c r="L14" s="61"/>
      <c r="M14" s="61"/>
      <c r="N14" s="50"/>
      <c r="O14" s="50">
        <v>320</v>
      </c>
      <c r="P14" s="50"/>
      <c r="Q14" s="50"/>
      <c r="R14" s="50"/>
      <c r="S14" s="50"/>
      <c r="T14" s="50"/>
      <c r="U14" s="50"/>
      <c r="V14" s="50"/>
      <c r="W14" s="50"/>
      <c r="X14" s="50"/>
      <c r="Y14" s="50"/>
      <c r="Z14" s="50"/>
      <c r="AA14" s="50"/>
      <c r="AB14" s="50"/>
      <c r="AC14" s="50"/>
      <c r="AD14" s="167"/>
      <c r="AE14" s="167"/>
      <c r="AF14" s="167" t="s">
        <v>334</v>
      </c>
      <c r="AG14" s="167"/>
      <c r="AH14" s="167"/>
      <c r="AI14" s="167"/>
      <c r="AJ14" s="167"/>
      <c r="AK14" s="167"/>
      <c r="AL14" s="112"/>
      <c r="AM14" s="93" t="s">
        <v>335</v>
      </c>
      <c r="AN14" s="161" t="s">
        <v>336</v>
      </c>
      <c r="AO14" s="71" t="s">
        <v>353</v>
      </c>
      <c r="AP14" s="50" t="s">
        <v>8</v>
      </c>
      <c r="AQ14" s="50" t="s">
        <v>17</v>
      </c>
      <c r="AR14" s="50" t="s">
        <v>17</v>
      </c>
      <c r="AS14" s="50" t="s">
        <v>8</v>
      </c>
      <c r="AT14" s="50" t="s">
        <v>17</v>
      </c>
      <c r="AU14" s="50" t="s">
        <v>17</v>
      </c>
      <c r="AV14" s="50" t="s">
        <v>17</v>
      </c>
      <c r="AW14" s="50" t="s">
        <v>8</v>
      </c>
      <c r="AX14" s="50" t="s">
        <v>17</v>
      </c>
      <c r="AY14" s="50" t="s">
        <v>8</v>
      </c>
      <c r="AZ14" s="51" t="s">
        <v>338</v>
      </c>
      <c r="BA14" s="52" t="s">
        <v>32</v>
      </c>
      <c r="BB14" s="53" t="s">
        <v>50</v>
      </c>
      <c r="BC14" s="54" t="s">
        <v>83</v>
      </c>
      <c r="BD14" s="34" t="s">
        <v>12</v>
      </c>
      <c r="BE14" s="56" t="s">
        <v>347</v>
      </c>
      <c r="BF14" s="57" t="s">
        <v>348</v>
      </c>
      <c r="BG14" s="58" t="s">
        <v>341</v>
      </c>
      <c r="BH14" s="58"/>
      <c r="BI14" s="59" t="s">
        <v>120</v>
      </c>
      <c r="BJ14" s="59" t="s">
        <v>343</v>
      </c>
      <c r="BK14" s="59">
        <v>1709</v>
      </c>
      <c r="BL14" s="92"/>
    </row>
    <row r="15" spans="1:64" ht="111" hidden="1" customHeight="1" x14ac:dyDescent="0.25">
      <c r="A15" s="67">
        <f>VLOOKUP(B15,Sheet1!$G$5:$H$10,2,FALSE)</f>
        <v>1</v>
      </c>
      <c r="B15" s="88" t="s">
        <v>318</v>
      </c>
      <c r="C15" s="67" t="s">
        <v>327</v>
      </c>
      <c r="D15" s="88" t="s">
        <v>328</v>
      </c>
      <c r="E15" s="66" t="s">
        <v>329</v>
      </c>
      <c r="F15" s="88" t="s">
        <v>357</v>
      </c>
      <c r="G15" s="67" t="s">
        <v>331</v>
      </c>
      <c r="H15" s="67" t="s">
        <v>358</v>
      </c>
      <c r="I15" s="87">
        <f>177305567317+2517907263</f>
        <v>179823474580</v>
      </c>
      <c r="J15" s="69" t="s">
        <v>359</v>
      </c>
      <c r="K15" s="61"/>
      <c r="L15" s="14"/>
      <c r="M15" s="14"/>
      <c r="N15" s="73"/>
      <c r="O15" s="73">
        <v>73</v>
      </c>
      <c r="P15" s="73"/>
      <c r="Q15" s="73"/>
      <c r="R15" s="73"/>
      <c r="S15" s="73"/>
      <c r="T15" s="73"/>
      <c r="U15" s="73"/>
      <c r="V15" s="73"/>
      <c r="W15" s="73"/>
      <c r="X15" s="73"/>
      <c r="Y15" s="73"/>
      <c r="Z15" s="73"/>
      <c r="AA15" s="73"/>
      <c r="AB15" s="73"/>
      <c r="AC15" s="73"/>
      <c r="AD15" s="168"/>
      <c r="AE15" s="168"/>
      <c r="AF15" s="167" t="s">
        <v>334</v>
      </c>
      <c r="AG15" s="168"/>
      <c r="AH15" s="168"/>
      <c r="AI15" s="168"/>
      <c r="AJ15" s="168"/>
      <c r="AK15" s="168"/>
      <c r="AL15" s="112"/>
      <c r="AM15" s="151" t="s">
        <v>360</v>
      </c>
      <c r="AN15" s="94" t="s">
        <v>361</v>
      </c>
      <c r="AO15" s="71" t="s">
        <v>358</v>
      </c>
      <c r="AP15" s="73" t="s">
        <v>8</v>
      </c>
      <c r="AQ15" s="73" t="s">
        <v>17</v>
      </c>
      <c r="AR15" s="73" t="s">
        <v>17</v>
      </c>
      <c r="AS15" s="73" t="s">
        <v>17</v>
      </c>
      <c r="AT15" s="73" t="s">
        <v>8</v>
      </c>
      <c r="AU15" s="50" t="s">
        <v>17</v>
      </c>
      <c r="AV15" s="50" t="s">
        <v>17</v>
      </c>
      <c r="AW15" s="73" t="s">
        <v>8</v>
      </c>
      <c r="AX15" s="73" t="s">
        <v>17</v>
      </c>
      <c r="AY15" s="73" t="s">
        <v>8</v>
      </c>
      <c r="AZ15" s="74" t="s">
        <v>338</v>
      </c>
      <c r="BA15" s="52" t="s">
        <v>32</v>
      </c>
      <c r="BB15" s="53" t="s">
        <v>50</v>
      </c>
      <c r="BC15" s="75" t="s">
        <v>83</v>
      </c>
      <c r="BD15" s="34" t="s">
        <v>12</v>
      </c>
      <c r="BE15" s="56" t="s">
        <v>362</v>
      </c>
      <c r="BF15" s="76" t="s">
        <v>340</v>
      </c>
      <c r="BG15" s="77" t="s">
        <v>341</v>
      </c>
      <c r="BH15" s="77"/>
      <c r="BI15" s="78" t="s">
        <v>120</v>
      </c>
      <c r="BJ15" s="78" t="s">
        <v>343</v>
      </c>
      <c r="BK15" s="78">
        <v>1709</v>
      </c>
      <c r="BL15" s="152"/>
    </row>
    <row r="16" spans="1:64" ht="111" hidden="1" customHeight="1" x14ac:dyDescent="0.25">
      <c r="A16" s="132">
        <f>VLOOKUP(B16,Sheet1!$G$5:$H$10,2,FALSE)</f>
        <v>1</v>
      </c>
      <c r="B16" s="133" t="s">
        <v>318</v>
      </c>
      <c r="C16" s="132" t="s">
        <v>327</v>
      </c>
      <c r="D16" s="133" t="s">
        <v>328</v>
      </c>
      <c r="E16" s="132" t="s">
        <v>363</v>
      </c>
      <c r="F16" s="133" t="s">
        <v>364</v>
      </c>
      <c r="G16" s="132" t="s">
        <v>331</v>
      </c>
      <c r="H16" s="132" t="s">
        <v>365</v>
      </c>
      <c r="I16" s="133"/>
      <c r="J16" s="134" t="s">
        <v>366</v>
      </c>
      <c r="K16" s="176"/>
      <c r="L16" s="135" t="s">
        <v>367</v>
      </c>
      <c r="M16" s="135"/>
      <c r="N16" s="137"/>
      <c r="O16" s="136"/>
      <c r="P16" s="137"/>
      <c r="Q16" s="137"/>
      <c r="R16" s="137"/>
      <c r="S16" s="137"/>
      <c r="T16" s="137"/>
      <c r="U16" s="137"/>
      <c r="V16" s="137"/>
      <c r="W16" s="137"/>
      <c r="X16" s="137"/>
      <c r="Y16" s="137"/>
      <c r="Z16" s="137"/>
      <c r="AA16" s="137"/>
      <c r="AB16" s="137"/>
      <c r="AC16" s="137"/>
      <c r="AD16" s="138"/>
      <c r="AE16" s="138"/>
      <c r="AF16" s="177" t="s">
        <v>334</v>
      </c>
      <c r="AG16" s="138"/>
      <c r="AH16" s="138"/>
      <c r="AI16" s="138"/>
      <c r="AJ16" s="138"/>
      <c r="AK16" s="138"/>
      <c r="AL16" s="138"/>
      <c r="AM16" s="139"/>
      <c r="AN16" s="140"/>
      <c r="AO16" s="141"/>
      <c r="AP16" s="136"/>
      <c r="AQ16" s="136"/>
      <c r="AR16" s="136"/>
      <c r="AS16" s="136"/>
      <c r="AT16" s="136" t="s">
        <v>8</v>
      </c>
      <c r="AU16" s="136" t="s">
        <v>17</v>
      </c>
      <c r="AV16" s="136" t="s">
        <v>8</v>
      </c>
      <c r="AW16" s="136"/>
      <c r="AX16" s="136"/>
      <c r="AY16" s="136"/>
      <c r="AZ16" s="142"/>
      <c r="BA16" s="143"/>
      <c r="BB16" s="144"/>
      <c r="BC16" s="145"/>
      <c r="BD16" s="146"/>
      <c r="BE16" s="147"/>
      <c r="BF16" s="148"/>
      <c r="BG16" s="149"/>
      <c r="BH16" s="149"/>
      <c r="BI16" s="145"/>
      <c r="BJ16" s="145"/>
      <c r="BK16" s="145"/>
      <c r="BL16" s="150"/>
    </row>
    <row r="17" spans="1:64" ht="111" hidden="1" customHeight="1" x14ac:dyDescent="0.25">
      <c r="A17" s="178">
        <f>VLOOKUP(B17,Sheet1!$G$5:$H$10,2,FALSE)</f>
        <v>1</v>
      </c>
      <c r="B17" s="178" t="s">
        <v>318</v>
      </c>
      <c r="C17" s="178" t="s">
        <v>327</v>
      </c>
      <c r="D17" s="178" t="s">
        <v>328</v>
      </c>
      <c r="E17" s="178" t="s">
        <v>363</v>
      </c>
      <c r="F17" s="178" t="s">
        <v>368</v>
      </c>
      <c r="G17" s="178" t="s">
        <v>331</v>
      </c>
      <c r="H17" s="178" t="s">
        <v>369</v>
      </c>
      <c r="I17" s="179"/>
      <c r="J17" s="180" t="s">
        <v>370</v>
      </c>
      <c r="K17" s="181" t="s">
        <v>371</v>
      </c>
      <c r="L17" s="182" t="s">
        <v>367</v>
      </c>
      <c r="M17" s="182"/>
      <c r="N17" s="181"/>
      <c r="O17" s="183">
        <v>71</v>
      </c>
      <c r="P17" s="181"/>
      <c r="Q17" s="181" t="s">
        <v>372</v>
      </c>
      <c r="R17" s="181"/>
      <c r="S17" s="181"/>
      <c r="T17" s="181"/>
      <c r="U17" s="181"/>
      <c r="V17" s="181"/>
      <c r="W17" s="181"/>
      <c r="X17" s="181"/>
      <c r="Y17" s="181"/>
      <c r="Z17" s="181"/>
      <c r="AA17" s="181"/>
      <c r="AB17" s="181"/>
      <c r="AC17" s="181"/>
      <c r="AD17" s="185"/>
      <c r="AE17" s="185"/>
      <c r="AF17" s="184" t="s">
        <v>334</v>
      </c>
      <c r="AG17" s="185"/>
      <c r="AH17" s="185"/>
      <c r="AI17" s="185"/>
      <c r="AJ17" s="185"/>
      <c r="AK17" s="185"/>
      <c r="AL17" s="185"/>
      <c r="AM17" s="186"/>
      <c r="AN17" s="187"/>
      <c r="AO17" s="188"/>
      <c r="AP17" s="183"/>
      <c r="AQ17" s="183"/>
      <c r="AR17" s="183"/>
      <c r="AS17" s="183"/>
      <c r="AT17" s="13" t="s">
        <v>8</v>
      </c>
      <c r="AU17" s="13" t="s">
        <v>17</v>
      </c>
      <c r="AV17" s="13" t="s">
        <v>8</v>
      </c>
      <c r="AW17" s="183"/>
      <c r="AX17" s="183"/>
      <c r="AY17" s="183"/>
      <c r="AZ17" s="189"/>
      <c r="BA17" s="190"/>
      <c r="BB17" s="191"/>
      <c r="BC17" s="192"/>
      <c r="BD17" s="193"/>
      <c r="BE17" s="194"/>
      <c r="BF17" s="195"/>
      <c r="BG17" s="196"/>
      <c r="BH17" s="196"/>
      <c r="BI17" s="192"/>
      <c r="BJ17" s="192"/>
      <c r="BK17" s="192"/>
      <c r="BL17" s="197"/>
    </row>
    <row r="18" spans="1:64" ht="111" hidden="1" customHeight="1" x14ac:dyDescent="0.25">
      <c r="A18" s="132">
        <f>VLOOKUP(B18,Sheet1!$G$5:$H$10,2,FALSE)</f>
        <v>1</v>
      </c>
      <c r="B18" s="133" t="s">
        <v>318</v>
      </c>
      <c r="C18" s="132" t="s">
        <v>327</v>
      </c>
      <c r="D18" s="133" t="s">
        <v>328</v>
      </c>
      <c r="E18" s="132" t="s">
        <v>363</v>
      </c>
      <c r="F18" s="133" t="s">
        <v>373</v>
      </c>
      <c r="G18" s="132" t="s">
        <v>331</v>
      </c>
      <c r="H18" s="132" t="s">
        <v>369</v>
      </c>
      <c r="I18" s="133"/>
      <c r="J18" s="134" t="s">
        <v>374</v>
      </c>
      <c r="K18" s="176"/>
      <c r="L18" s="135" t="s">
        <v>367</v>
      </c>
      <c r="M18" s="135"/>
      <c r="N18" s="137"/>
      <c r="O18" s="136"/>
      <c r="P18" s="137"/>
      <c r="Q18" s="137"/>
      <c r="R18" s="137"/>
      <c r="S18" s="137"/>
      <c r="T18" s="137"/>
      <c r="U18" s="137"/>
      <c r="V18" s="137"/>
      <c r="W18" s="137"/>
      <c r="X18" s="137"/>
      <c r="Y18" s="137"/>
      <c r="Z18" s="137"/>
      <c r="AA18" s="137"/>
      <c r="AB18" s="137"/>
      <c r="AC18" s="137"/>
      <c r="AD18" s="138"/>
      <c r="AE18" s="138"/>
      <c r="AF18" s="177" t="s">
        <v>334</v>
      </c>
      <c r="AG18" s="138"/>
      <c r="AH18" s="138"/>
      <c r="AI18" s="138"/>
      <c r="AJ18" s="138"/>
      <c r="AK18" s="138"/>
      <c r="AL18" s="138"/>
      <c r="AM18" s="139"/>
      <c r="AN18" s="140"/>
      <c r="AO18" s="141"/>
      <c r="AP18" s="136"/>
      <c r="AQ18" s="136"/>
      <c r="AR18" s="136"/>
      <c r="AS18" s="136"/>
      <c r="AT18" s="136" t="s">
        <v>8</v>
      </c>
      <c r="AU18" s="136" t="s">
        <v>17</v>
      </c>
      <c r="AV18" s="136" t="s">
        <v>8</v>
      </c>
      <c r="AW18" s="136"/>
      <c r="AX18" s="136"/>
      <c r="AY18" s="136"/>
      <c r="AZ18" s="142"/>
      <c r="BA18" s="143"/>
      <c r="BB18" s="144"/>
      <c r="BC18" s="145"/>
      <c r="BD18" s="146"/>
      <c r="BE18" s="147"/>
      <c r="BF18" s="148"/>
      <c r="BG18" s="149"/>
      <c r="BH18" s="149"/>
      <c r="BI18" s="145"/>
      <c r="BJ18" s="145"/>
      <c r="BK18" s="145"/>
      <c r="BL18" s="150"/>
    </row>
    <row r="19" spans="1:64" ht="111" hidden="1" customHeight="1" x14ac:dyDescent="0.25">
      <c r="A19" s="132">
        <f>VLOOKUP(B19,Sheet1!$G$5:$H$10,2,FALSE)</f>
        <v>1</v>
      </c>
      <c r="B19" s="133" t="s">
        <v>318</v>
      </c>
      <c r="C19" s="132" t="s">
        <v>327</v>
      </c>
      <c r="D19" s="133" t="s">
        <v>328</v>
      </c>
      <c r="E19" s="132" t="s">
        <v>363</v>
      </c>
      <c r="F19" s="133" t="s">
        <v>375</v>
      </c>
      <c r="G19" s="132" t="s">
        <v>331</v>
      </c>
      <c r="H19" s="132" t="s">
        <v>369</v>
      </c>
      <c r="I19" s="133"/>
      <c r="J19" s="134" t="s">
        <v>376</v>
      </c>
      <c r="K19" s="176"/>
      <c r="L19" s="135" t="s">
        <v>367</v>
      </c>
      <c r="M19" s="135"/>
      <c r="N19" s="137"/>
      <c r="O19" s="136"/>
      <c r="P19" s="137"/>
      <c r="Q19" s="137"/>
      <c r="R19" s="137"/>
      <c r="S19" s="137"/>
      <c r="T19" s="137"/>
      <c r="U19" s="137"/>
      <c r="V19" s="137"/>
      <c r="W19" s="137"/>
      <c r="X19" s="137"/>
      <c r="Y19" s="137"/>
      <c r="Z19" s="137"/>
      <c r="AA19" s="137"/>
      <c r="AB19" s="137"/>
      <c r="AC19" s="137"/>
      <c r="AD19" s="138"/>
      <c r="AE19" s="138"/>
      <c r="AF19" s="177" t="s">
        <v>334</v>
      </c>
      <c r="AG19" s="138"/>
      <c r="AH19" s="138"/>
      <c r="AI19" s="138"/>
      <c r="AJ19" s="138"/>
      <c r="AK19" s="138"/>
      <c r="AL19" s="138"/>
      <c r="AM19" s="139"/>
      <c r="AN19" s="140"/>
      <c r="AO19" s="141"/>
      <c r="AP19" s="136"/>
      <c r="AQ19" s="136"/>
      <c r="AR19" s="136"/>
      <c r="AS19" s="136"/>
      <c r="AT19" s="136" t="s">
        <v>8</v>
      </c>
      <c r="AU19" s="136" t="s">
        <v>17</v>
      </c>
      <c r="AV19" s="136" t="s">
        <v>8</v>
      </c>
      <c r="AW19" s="136"/>
      <c r="AX19" s="136"/>
      <c r="AY19" s="136"/>
      <c r="AZ19" s="142"/>
      <c r="BA19" s="143"/>
      <c r="BB19" s="144"/>
      <c r="BC19" s="145"/>
      <c r="BD19" s="146"/>
      <c r="BE19" s="147"/>
      <c r="BF19" s="148"/>
      <c r="BG19" s="149"/>
      <c r="BH19" s="149"/>
      <c r="BI19" s="145"/>
      <c r="BJ19" s="145"/>
      <c r="BK19" s="145"/>
      <c r="BL19" s="150"/>
    </row>
    <row r="20" spans="1:64" ht="111" hidden="1" customHeight="1" x14ac:dyDescent="0.25">
      <c r="A20" s="178">
        <f>VLOOKUP(B20,Sheet1!$G$5:$H$10,2,FALSE)</f>
        <v>1</v>
      </c>
      <c r="B20" s="178" t="s">
        <v>318</v>
      </c>
      <c r="C20" s="178" t="s">
        <v>327</v>
      </c>
      <c r="D20" s="178" t="s">
        <v>328</v>
      </c>
      <c r="E20" s="178" t="s">
        <v>363</v>
      </c>
      <c r="F20" s="178" t="s">
        <v>377</v>
      </c>
      <c r="G20" s="178" t="s">
        <v>331</v>
      </c>
      <c r="H20" s="178" t="s">
        <v>378</v>
      </c>
      <c r="I20" s="179"/>
      <c r="J20" s="180" t="s">
        <v>379</v>
      </c>
      <c r="K20" s="181" t="s">
        <v>380</v>
      </c>
      <c r="L20" s="182" t="s">
        <v>367</v>
      </c>
      <c r="M20" s="182"/>
      <c r="N20" s="181"/>
      <c r="O20" s="183">
        <v>516</v>
      </c>
      <c r="P20" s="181"/>
      <c r="Q20" s="181" t="s">
        <v>372</v>
      </c>
      <c r="R20" s="181"/>
      <c r="S20" s="181"/>
      <c r="T20" s="181"/>
      <c r="U20" s="181"/>
      <c r="V20" s="181"/>
      <c r="W20" s="181"/>
      <c r="X20" s="181"/>
      <c r="Y20" s="181"/>
      <c r="Z20" s="181"/>
      <c r="AA20" s="181"/>
      <c r="AB20" s="181"/>
      <c r="AC20" s="181"/>
      <c r="AD20" s="185"/>
      <c r="AE20" s="185"/>
      <c r="AF20" s="184" t="s">
        <v>334</v>
      </c>
      <c r="AG20" s="185"/>
      <c r="AH20" s="185"/>
      <c r="AI20" s="185"/>
      <c r="AJ20" s="185"/>
      <c r="AK20" s="185"/>
      <c r="AL20" s="185"/>
      <c r="AM20" s="186"/>
      <c r="AN20" s="187"/>
      <c r="AO20" s="188"/>
      <c r="AP20" s="183"/>
      <c r="AQ20" s="183"/>
      <c r="AR20" s="183"/>
      <c r="AS20" s="183"/>
      <c r="AT20" s="13"/>
      <c r="AU20" s="13"/>
      <c r="AV20" s="13"/>
      <c r="AW20" s="183"/>
      <c r="AX20" s="183"/>
      <c r="AY20" s="183"/>
      <c r="AZ20" s="189"/>
      <c r="BA20" s="190"/>
      <c r="BB20" s="191"/>
      <c r="BC20" s="192"/>
      <c r="BD20" s="193"/>
      <c r="BE20" s="194"/>
      <c r="BF20" s="195"/>
      <c r="BG20" s="196"/>
      <c r="BH20" s="196"/>
      <c r="BI20" s="192"/>
      <c r="BJ20" s="192"/>
      <c r="BK20" s="192"/>
      <c r="BL20" s="197"/>
    </row>
    <row r="21" spans="1:64" ht="111" hidden="1" customHeight="1" x14ac:dyDescent="0.25">
      <c r="A21" s="132">
        <f>VLOOKUP(B21,Sheet1!$G$5:$H$10,2,FALSE)</f>
        <v>1</v>
      </c>
      <c r="B21" s="133" t="s">
        <v>318</v>
      </c>
      <c r="C21" s="132" t="s">
        <v>327</v>
      </c>
      <c r="D21" s="133" t="s">
        <v>328</v>
      </c>
      <c r="E21" s="132" t="s">
        <v>363</v>
      </c>
      <c r="F21" s="133" t="s">
        <v>381</v>
      </c>
      <c r="G21" s="132" t="s">
        <v>331</v>
      </c>
      <c r="H21" s="132" t="s">
        <v>378</v>
      </c>
      <c r="I21" s="133"/>
      <c r="J21" s="134" t="s">
        <v>382</v>
      </c>
      <c r="K21" s="176"/>
      <c r="L21" s="135" t="s">
        <v>367</v>
      </c>
      <c r="M21" s="135"/>
      <c r="N21" s="137"/>
      <c r="O21" s="136"/>
      <c r="P21" s="137"/>
      <c r="Q21" s="137"/>
      <c r="R21" s="137"/>
      <c r="S21" s="137"/>
      <c r="T21" s="137"/>
      <c r="U21" s="137"/>
      <c r="V21" s="137"/>
      <c r="W21" s="137"/>
      <c r="X21" s="137"/>
      <c r="Y21" s="137"/>
      <c r="Z21" s="137"/>
      <c r="AA21" s="137"/>
      <c r="AB21" s="137"/>
      <c r="AC21" s="137"/>
      <c r="AD21" s="138"/>
      <c r="AE21" s="138"/>
      <c r="AF21" s="177" t="s">
        <v>334</v>
      </c>
      <c r="AG21" s="138"/>
      <c r="AH21" s="138"/>
      <c r="AI21" s="138"/>
      <c r="AJ21" s="138"/>
      <c r="AK21" s="138"/>
      <c r="AL21" s="138"/>
      <c r="AM21" s="139"/>
      <c r="AN21" s="140"/>
      <c r="AO21" s="141"/>
      <c r="AP21" s="136"/>
      <c r="AQ21" s="136"/>
      <c r="AR21" s="136"/>
      <c r="AS21" s="136"/>
      <c r="AT21" s="136"/>
      <c r="AU21" s="136"/>
      <c r="AV21" s="136"/>
      <c r="AW21" s="136"/>
      <c r="AX21" s="136"/>
      <c r="AY21" s="136"/>
      <c r="AZ21" s="142"/>
      <c r="BA21" s="143"/>
      <c r="BB21" s="144"/>
      <c r="BC21" s="145"/>
      <c r="BD21" s="146"/>
      <c r="BE21" s="147"/>
      <c r="BF21" s="148"/>
      <c r="BG21" s="149"/>
      <c r="BH21" s="149"/>
      <c r="BI21" s="145"/>
      <c r="BJ21" s="145"/>
      <c r="BK21" s="145"/>
      <c r="BL21" s="150"/>
    </row>
    <row r="22" spans="1:64" ht="111" hidden="1" customHeight="1" x14ac:dyDescent="0.25">
      <c r="A22" s="132">
        <f>VLOOKUP(B22,Sheet1!$G$5:$H$10,2,FALSE)</f>
        <v>1</v>
      </c>
      <c r="B22" s="133" t="s">
        <v>318</v>
      </c>
      <c r="C22" s="132" t="s">
        <v>327</v>
      </c>
      <c r="D22" s="133" t="s">
        <v>328</v>
      </c>
      <c r="E22" s="132" t="s">
        <v>363</v>
      </c>
      <c r="F22" s="133" t="s">
        <v>381</v>
      </c>
      <c r="G22" s="132" t="s">
        <v>331</v>
      </c>
      <c r="H22" s="132" t="s">
        <v>378</v>
      </c>
      <c r="I22" s="133"/>
      <c r="J22" s="134" t="s">
        <v>382</v>
      </c>
      <c r="K22" s="176"/>
      <c r="L22" s="135" t="s">
        <v>367</v>
      </c>
      <c r="M22" s="135"/>
      <c r="N22" s="137"/>
      <c r="O22" s="136"/>
      <c r="P22" s="137"/>
      <c r="Q22" s="137"/>
      <c r="R22" s="137"/>
      <c r="S22" s="137"/>
      <c r="T22" s="137"/>
      <c r="U22" s="137"/>
      <c r="V22" s="137"/>
      <c r="W22" s="137"/>
      <c r="X22" s="137"/>
      <c r="Y22" s="137"/>
      <c r="Z22" s="137"/>
      <c r="AA22" s="137"/>
      <c r="AB22" s="137"/>
      <c r="AC22" s="137"/>
      <c r="AD22" s="138"/>
      <c r="AE22" s="138"/>
      <c r="AF22" s="177" t="s">
        <v>334</v>
      </c>
      <c r="AG22" s="138"/>
      <c r="AH22" s="138"/>
      <c r="AI22" s="138"/>
      <c r="AJ22" s="138"/>
      <c r="AK22" s="138"/>
      <c r="AL22" s="138"/>
      <c r="AM22" s="139"/>
      <c r="AN22" s="140"/>
      <c r="AO22" s="141"/>
      <c r="AP22" s="136"/>
      <c r="AQ22" s="136"/>
      <c r="AR22" s="136"/>
      <c r="AS22" s="136"/>
      <c r="AT22" s="136" t="s">
        <v>8</v>
      </c>
      <c r="AU22" s="136" t="s">
        <v>17</v>
      </c>
      <c r="AV22" s="136" t="s">
        <v>8</v>
      </c>
      <c r="AW22" s="136"/>
      <c r="AX22" s="136"/>
      <c r="AY22" s="136"/>
      <c r="AZ22" s="142"/>
      <c r="BA22" s="143"/>
      <c r="BB22" s="144"/>
      <c r="BC22" s="145"/>
      <c r="BD22" s="146"/>
      <c r="BE22" s="147"/>
      <c r="BF22" s="148"/>
      <c r="BG22" s="149"/>
      <c r="BH22" s="149"/>
      <c r="BI22" s="145"/>
      <c r="BJ22" s="145"/>
      <c r="BK22" s="145"/>
      <c r="BL22" s="150"/>
    </row>
    <row r="23" spans="1:64" ht="111" hidden="1" customHeight="1" x14ac:dyDescent="0.25">
      <c r="A23" s="132">
        <f>VLOOKUP(B23,Sheet1!$G$5:$H$10,2,FALSE)</f>
        <v>1</v>
      </c>
      <c r="B23" s="133" t="s">
        <v>318</v>
      </c>
      <c r="C23" s="132" t="s">
        <v>327</v>
      </c>
      <c r="D23" s="133" t="s">
        <v>328</v>
      </c>
      <c r="E23" s="132" t="s">
        <v>363</v>
      </c>
      <c r="F23" s="133" t="s">
        <v>383</v>
      </c>
      <c r="G23" s="132" t="s">
        <v>331</v>
      </c>
      <c r="H23" s="132" t="s">
        <v>378</v>
      </c>
      <c r="I23" s="133"/>
      <c r="J23" s="134" t="s">
        <v>384</v>
      </c>
      <c r="K23" s="176"/>
      <c r="L23" s="135" t="s">
        <v>367</v>
      </c>
      <c r="M23" s="135"/>
      <c r="N23" s="137"/>
      <c r="O23" s="136"/>
      <c r="P23" s="137"/>
      <c r="Q23" s="137"/>
      <c r="R23" s="137"/>
      <c r="S23" s="137"/>
      <c r="T23" s="137"/>
      <c r="U23" s="137"/>
      <c r="V23" s="137"/>
      <c r="W23" s="137"/>
      <c r="X23" s="137"/>
      <c r="Y23" s="137"/>
      <c r="Z23" s="137"/>
      <c r="AA23" s="137"/>
      <c r="AB23" s="137"/>
      <c r="AC23" s="137"/>
      <c r="AD23" s="138"/>
      <c r="AE23" s="138"/>
      <c r="AF23" s="177" t="s">
        <v>334</v>
      </c>
      <c r="AG23" s="138"/>
      <c r="AH23" s="138"/>
      <c r="AI23" s="138"/>
      <c r="AJ23" s="138"/>
      <c r="AK23" s="138"/>
      <c r="AL23" s="138"/>
      <c r="AM23" s="139"/>
      <c r="AN23" s="140"/>
      <c r="AO23" s="141"/>
      <c r="AP23" s="136"/>
      <c r="AQ23" s="136"/>
      <c r="AR23" s="136"/>
      <c r="AS23" s="136"/>
      <c r="AT23" s="136" t="s">
        <v>8</v>
      </c>
      <c r="AU23" s="136" t="s">
        <v>17</v>
      </c>
      <c r="AV23" s="136" t="s">
        <v>8</v>
      </c>
      <c r="AW23" s="136"/>
      <c r="AX23" s="136"/>
      <c r="AY23" s="136"/>
      <c r="AZ23" s="142"/>
      <c r="BA23" s="143"/>
      <c r="BB23" s="144"/>
      <c r="BC23" s="145"/>
      <c r="BD23" s="146"/>
      <c r="BE23" s="147"/>
      <c r="BF23" s="148"/>
      <c r="BG23" s="149"/>
      <c r="BH23" s="149"/>
      <c r="BI23" s="145"/>
      <c r="BJ23" s="145"/>
      <c r="BK23" s="145"/>
      <c r="BL23" s="150"/>
    </row>
    <row r="24" spans="1:64" ht="111" hidden="1" customHeight="1" x14ac:dyDescent="0.25">
      <c r="A24" s="132">
        <f>VLOOKUP(B24,Sheet1!$G$5:$H$10,2,FALSE)</f>
        <v>1</v>
      </c>
      <c r="B24" s="133" t="s">
        <v>318</v>
      </c>
      <c r="C24" s="132" t="s">
        <v>327</v>
      </c>
      <c r="D24" s="133" t="s">
        <v>328</v>
      </c>
      <c r="E24" s="132" t="s">
        <v>363</v>
      </c>
      <c r="F24" s="133" t="s">
        <v>385</v>
      </c>
      <c r="G24" s="132" t="s">
        <v>331</v>
      </c>
      <c r="H24" s="132" t="s">
        <v>386</v>
      </c>
      <c r="I24" s="133"/>
      <c r="J24" s="134" t="s">
        <v>387</v>
      </c>
      <c r="K24" s="176"/>
      <c r="L24" s="135" t="s">
        <v>388</v>
      </c>
      <c r="M24" s="135"/>
      <c r="N24" s="137"/>
      <c r="O24" s="136"/>
      <c r="P24" s="137"/>
      <c r="Q24" s="137"/>
      <c r="R24" s="137"/>
      <c r="S24" s="137"/>
      <c r="T24" s="137"/>
      <c r="U24" s="137"/>
      <c r="V24" s="137"/>
      <c r="W24" s="137"/>
      <c r="X24" s="137"/>
      <c r="Y24" s="137"/>
      <c r="Z24" s="137"/>
      <c r="AA24" s="137"/>
      <c r="AB24" s="137"/>
      <c r="AC24" s="137"/>
      <c r="AD24" s="138"/>
      <c r="AE24" s="138"/>
      <c r="AF24" s="177" t="s">
        <v>334</v>
      </c>
      <c r="AG24" s="138" t="s">
        <v>389</v>
      </c>
      <c r="AH24" s="138"/>
      <c r="AI24" s="138"/>
      <c r="AJ24" s="138"/>
      <c r="AK24" s="138"/>
      <c r="AL24" s="138"/>
      <c r="AM24" s="139"/>
      <c r="AN24" s="140"/>
      <c r="AO24" s="141"/>
      <c r="AP24" s="136"/>
      <c r="AQ24" s="136"/>
      <c r="AR24" s="136"/>
      <c r="AS24" s="136"/>
      <c r="AT24" s="136" t="s">
        <v>8</v>
      </c>
      <c r="AU24" s="136" t="s">
        <v>17</v>
      </c>
      <c r="AV24" s="136" t="s">
        <v>8</v>
      </c>
      <c r="AW24" s="136"/>
      <c r="AX24" s="136"/>
      <c r="AY24" s="136"/>
      <c r="AZ24" s="142"/>
      <c r="BA24" s="143"/>
      <c r="BB24" s="144"/>
      <c r="BC24" s="145"/>
      <c r="BD24" s="146"/>
      <c r="BE24" s="147"/>
      <c r="BF24" s="148"/>
      <c r="BG24" s="149"/>
      <c r="BH24" s="149"/>
      <c r="BI24" s="145"/>
      <c r="BJ24" s="145"/>
      <c r="BK24" s="145"/>
      <c r="BL24" s="150"/>
    </row>
    <row r="25" spans="1:64" ht="74.25" hidden="1" customHeight="1" x14ac:dyDescent="0.25">
      <c r="A25" s="114">
        <f>VLOOKUP(B25,Sheet1!G5:H10,2,FALSE)</f>
        <v>2</v>
      </c>
      <c r="B25" s="115" t="s">
        <v>390</v>
      </c>
      <c r="C25" s="114" t="s">
        <v>391</v>
      </c>
      <c r="D25" s="115" t="s">
        <v>392</v>
      </c>
      <c r="E25" s="114" t="s">
        <v>321</v>
      </c>
      <c r="F25" s="115" t="s">
        <v>393</v>
      </c>
      <c r="G25" s="114" t="s">
        <v>323</v>
      </c>
      <c r="H25" s="114" t="s">
        <v>394</v>
      </c>
      <c r="I25" s="115"/>
      <c r="J25" s="156" t="s">
        <v>394</v>
      </c>
      <c r="K25" s="175"/>
      <c r="L25" s="116"/>
      <c r="M25" s="116"/>
      <c r="N25" s="118"/>
      <c r="O25" s="117">
        <v>240</v>
      </c>
      <c r="P25" s="118"/>
      <c r="Q25" s="118"/>
      <c r="R25" s="118"/>
      <c r="S25" s="118"/>
      <c r="T25" s="118"/>
      <c r="U25" s="118"/>
      <c r="V25" s="118"/>
      <c r="W25" s="118"/>
      <c r="X25" s="118"/>
      <c r="Y25" s="118"/>
      <c r="Z25" s="118"/>
      <c r="AA25" s="118"/>
      <c r="AB25" s="118"/>
      <c r="AC25" s="118"/>
      <c r="AD25" s="119"/>
      <c r="AE25" s="119"/>
      <c r="AF25" s="119" t="s">
        <v>395</v>
      </c>
      <c r="AG25" s="119"/>
      <c r="AH25" s="119"/>
      <c r="AI25" s="119"/>
      <c r="AJ25" s="119"/>
      <c r="AK25" s="119"/>
      <c r="AL25" s="119"/>
      <c r="AM25" s="120" t="s">
        <v>396</v>
      </c>
      <c r="AN25" s="121" t="s">
        <v>397</v>
      </c>
      <c r="AO25" s="122" t="s">
        <v>398</v>
      </c>
      <c r="AP25" s="117" t="s">
        <v>8</v>
      </c>
      <c r="AQ25" s="117" t="s">
        <v>8</v>
      </c>
      <c r="AR25" s="117" t="s">
        <v>8</v>
      </c>
      <c r="AS25" s="117" t="s">
        <v>8</v>
      </c>
      <c r="AT25" s="117" t="s">
        <v>8</v>
      </c>
      <c r="AU25" s="117" t="s">
        <v>17</v>
      </c>
      <c r="AV25" s="117" t="s">
        <v>17</v>
      </c>
      <c r="AW25" s="117" t="s">
        <v>8</v>
      </c>
      <c r="AX25" s="117" t="s">
        <v>8</v>
      </c>
      <c r="AY25" s="117" t="s">
        <v>8</v>
      </c>
      <c r="AZ25" s="123" t="s">
        <v>399</v>
      </c>
      <c r="BA25" s="124" t="s">
        <v>32</v>
      </c>
      <c r="BB25" s="125" t="s">
        <v>40</v>
      </c>
      <c r="BC25" s="126" t="s">
        <v>60</v>
      </c>
      <c r="BD25" s="127" t="s">
        <v>400</v>
      </c>
      <c r="BE25" s="128" t="s">
        <v>401</v>
      </c>
      <c r="BF25" s="129" t="s">
        <v>402</v>
      </c>
      <c r="BG25" s="130" t="s">
        <v>403</v>
      </c>
      <c r="BH25" s="130"/>
      <c r="BI25" s="126" t="s">
        <v>404</v>
      </c>
      <c r="BJ25" s="126" t="s">
        <v>343</v>
      </c>
      <c r="BK25" s="126">
        <v>1702</v>
      </c>
      <c r="BL25" s="131"/>
    </row>
    <row r="26" spans="1:64" ht="120.75" hidden="1" customHeight="1" x14ac:dyDescent="0.25">
      <c r="A26" s="67">
        <f>VLOOKUP(B26,Sheet1!$G$5:$H$10,2,FALSE)</f>
        <v>2</v>
      </c>
      <c r="B26" s="67" t="s">
        <v>390</v>
      </c>
      <c r="C26" s="66" t="s">
        <v>405</v>
      </c>
      <c r="D26" s="86" t="s">
        <v>392</v>
      </c>
      <c r="E26" s="66" t="s">
        <v>329</v>
      </c>
      <c r="F26" s="86" t="s">
        <v>406</v>
      </c>
      <c r="G26" s="66" t="s">
        <v>331</v>
      </c>
      <c r="H26" s="67" t="s">
        <v>407</v>
      </c>
      <c r="I26" s="88">
        <v>61992428589</v>
      </c>
      <c r="J26" s="90" t="s">
        <v>408</v>
      </c>
      <c r="K26" s="61"/>
      <c r="L26" s="95"/>
      <c r="M26" s="95"/>
      <c r="N26" s="47"/>
      <c r="O26" s="50">
        <v>240</v>
      </c>
      <c r="P26" s="47"/>
      <c r="Q26" s="47"/>
      <c r="R26" s="47"/>
      <c r="S26" s="47"/>
      <c r="T26" s="47"/>
      <c r="U26" s="47"/>
      <c r="V26" s="47"/>
      <c r="W26" s="47"/>
      <c r="X26" s="47"/>
      <c r="Y26" s="47"/>
      <c r="Z26" s="47"/>
      <c r="AA26" s="47"/>
      <c r="AB26" s="47"/>
      <c r="AC26" s="47"/>
      <c r="AD26" s="112"/>
      <c r="AE26" s="112"/>
      <c r="AF26" s="112" t="s">
        <v>409</v>
      </c>
      <c r="AG26" s="112"/>
      <c r="AH26" s="112"/>
      <c r="AI26" s="112"/>
      <c r="AJ26" s="112"/>
      <c r="AK26" s="112"/>
      <c r="AL26" s="112"/>
      <c r="AM26" s="46" t="s">
        <v>396</v>
      </c>
      <c r="AN26" s="69" t="s">
        <v>397</v>
      </c>
      <c r="AO26" s="71" t="s">
        <v>398</v>
      </c>
      <c r="AP26" s="50" t="s">
        <v>8</v>
      </c>
      <c r="AQ26" s="50" t="s">
        <v>8</v>
      </c>
      <c r="AR26" s="50" t="s">
        <v>8</v>
      </c>
      <c r="AS26" s="50" t="s">
        <v>8</v>
      </c>
      <c r="AT26" s="50" t="s">
        <v>8</v>
      </c>
      <c r="AU26" s="50" t="s">
        <v>17</v>
      </c>
      <c r="AV26" s="50" t="s">
        <v>17</v>
      </c>
      <c r="AW26" s="50" t="s">
        <v>8</v>
      </c>
      <c r="AX26" s="50" t="s">
        <v>8</v>
      </c>
      <c r="AY26" s="50" t="s">
        <v>8</v>
      </c>
      <c r="AZ26" s="51" t="s">
        <v>399</v>
      </c>
      <c r="BA26" s="52" t="s">
        <v>32</v>
      </c>
      <c r="BB26" s="53" t="s">
        <v>40</v>
      </c>
      <c r="BC26" s="59" t="s">
        <v>60</v>
      </c>
      <c r="BD26" s="163" t="s">
        <v>400</v>
      </c>
      <c r="BE26" s="56" t="s">
        <v>401</v>
      </c>
      <c r="BF26" s="57" t="s">
        <v>402</v>
      </c>
      <c r="BG26" s="58" t="s">
        <v>403</v>
      </c>
      <c r="BH26" s="58"/>
      <c r="BI26" s="59" t="s">
        <v>404</v>
      </c>
      <c r="BJ26" s="59" t="s">
        <v>343</v>
      </c>
      <c r="BK26" s="59">
        <v>1702</v>
      </c>
      <c r="BL26" s="92"/>
    </row>
    <row r="27" spans="1:64" ht="76.5" hidden="1" customHeight="1" x14ac:dyDescent="0.25">
      <c r="A27" s="67">
        <f>VLOOKUP(B27,Sheet1!$G$5:$H$10,2,FALSE)</f>
        <v>2</v>
      </c>
      <c r="B27" s="67" t="s">
        <v>390</v>
      </c>
      <c r="C27" s="66" t="s">
        <v>405</v>
      </c>
      <c r="D27" s="86" t="s">
        <v>392</v>
      </c>
      <c r="E27" s="66" t="s">
        <v>329</v>
      </c>
      <c r="F27" s="86" t="s">
        <v>406</v>
      </c>
      <c r="G27" s="66" t="s">
        <v>331</v>
      </c>
      <c r="H27" s="67" t="s">
        <v>410</v>
      </c>
      <c r="I27" s="88">
        <v>609509420297</v>
      </c>
      <c r="J27" s="157" t="s">
        <v>411</v>
      </c>
      <c r="K27" s="61" t="s">
        <v>412</v>
      </c>
      <c r="L27" s="95" t="s">
        <v>413</v>
      </c>
      <c r="M27" s="95"/>
      <c r="N27" s="105">
        <v>45657</v>
      </c>
      <c r="O27" s="50">
        <v>240</v>
      </c>
      <c r="P27" s="47" t="s">
        <v>414</v>
      </c>
      <c r="Q27" s="47" t="s">
        <v>372</v>
      </c>
      <c r="R27" s="106"/>
      <c r="S27" s="106"/>
      <c r="T27" s="106"/>
      <c r="U27" s="106"/>
      <c r="V27" s="106"/>
      <c r="W27" s="106"/>
      <c r="X27" s="106"/>
      <c r="Y27" s="106"/>
      <c r="Z27" s="106"/>
      <c r="AA27" s="106"/>
      <c r="AB27" s="106"/>
      <c r="AC27" s="106"/>
      <c r="AD27" s="169"/>
      <c r="AE27" s="169"/>
      <c r="AF27" s="169" t="s">
        <v>326</v>
      </c>
      <c r="AG27" s="169"/>
      <c r="AH27" s="169"/>
      <c r="AI27" s="169"/>
      <c r="AJ27" s="169"/>
      <c r="AK27" s="169"/>
      <c r="AL27" s="112"/>
      <c r="AM27" s="93" t="s">
        <v>396</v>
      </c>
      <c r="AN27" s="94" t="s">
        <v>397</v>
      </c>
      <c r="AO27" s="71" t="s">
        <v>415</v>
      </c>
      <c r="AP27" s="50" t="s">
        <v>8</v>
      </c>
      <c r="AQ27" s="50" t="s">
        <v>8</v>
      </c>
      <c r="AR27" s="50" t="s">
        <v>8</v>
      </c>
      <c r="AS27" s="50" t="s">
        <v>8</v>
      </c>
      <c r="AT27" s="50" t="s">
        <v>8</v>
      </c>
      <c r="AU27" s="50" t="s">
        <v>17</v>
      </c>
      <c r="AV27" s="50" t="s">
        <v>17</v>
      </c>
      <c r="AW27" s="50" t="s">
        <v>8</v>
      </c>
      <c r="AX27" s="50" t="s">
        <v>8</v>
      </c>
      <c r="AY27" s="50" t="s">
        <v>8</v>
      </c>
      <c r="AZ27" s="51" t="s">
        <v>399</v>
      </c>
      <c r="BA27" s="52" t="s">
        <v>32</v>
      </c>
      <c r="BB27" s="53" t="s">
        <v>40</v>
      </c>
      <c r="BC27" s="59" t="s">
        <v>60</v>
      </c>
      <c r="BD27" s="48" t="s">
        <v>400</v>
      </c>
      <c r="BE27" s="56" t="s">
        <v>401</v>
      </c>
      <c r="BF27" s="57" t="s">
        <v>402</v>
      </c>
      <c r="BG27" s="58" t="s">
        <v>403</v>
      </c>
      <c r="BH27" s="58"/>
      <c r="BI27" s="59" t="s">
        <v>416</v>
      </c>
      <c r="BJ27" s="59" t="s">
        <v>343</v>
      </c>
      <c r="BK27" s="59">
        <v>1702</v>
      </c>
      <c r="BL27" s="92" t="s">
        <v>417</v>
      </c>
    </row>
    <row r="28" spans="1:64" ht="144" hidden="1" customHeight="1" x14ac:dyDescent="0.25">
      <c r="A28" s="67">
        <f>VLOOKUP(B28,Sheet1!$G$5:$H$10,2,FALSE)</f>
        <v>2</v>
      </c>
      <c r="B28" s="67" t="s">
        <v>390</v>
      </c>
      <c r="C28" s="66" t="s">
        <v>405</v>
      </c>
      <c r="D28" s="86" t="s">
        <v>392</v>
      </c>
      <c r="E28" s="66" t="s">
        <v>329</v>
      </c>
      <c r="F28" s="86" t="s">
        <v>406</v>
      </c>
      <c r="G28" s="66" t="s">
        <v>331</v>
      </c>
      <c r="H28" s="67" t="s">
        <v>126</v>
      </c>
      <c r="I28" s="88"/>
      <c r="J28" s="96" t="s">
        <v>418</v>
      </c>
      <c r="K28" s="65" t="s">
        <v>419</v>
      </c>
      <c r="L28" s="95" t="s">
        <v>420</v>
      </c>
      <c r="M28" s="95"/>
      <c r="N28" s="105">
        <v>45657</v>
      </c>
      <c r="O28" s="107" t="s">
        <v>421</v>
      </c>
      <c r="P28" s="47" t="s">
        <v>414</v>
      </c>
      <c r="Q28" s="47" t="s">
        <v>372</v>
      </c>
      <c r="R28" s="106"/>
      <c r="S28" s="106"/>
      <c r="T28" s="106"/>
      <c r="U28" s="106"/>
      <c r="V28" s="106"/>
      <c r="W28" s="106"/>
      <c r="X28" s="106"/>
      <c r="Y28" s="106"/>
      <c r="Z28" s="106"/>
      <c r="AA28" s="106"/>
      <c r="AB28" s="106"/>
      <c r="AC28" s="106"/>
      <c r="AD28" s="169"/>
      <c r="AE28" s="169"/>
      <c r="AF28" s="169" t="s">
        <v>395</v>
      </c>
      <c r="AG28" s="169"/>
      <c r="AH28" s="169"/>
      <c r="AI28" s="169"/>
      <c r="AJ28" s="169"/>
      <c r="AK28" s="169"/>
      <c r="AL28" s="112"/>
      <c r="AM28" s="46" t="s">
        <v>396</v>
      </c>
      <c r="AN28" s="69" t="s">
        <v>397</v>
      </c>
      <c r="AO28" s="71" t="s">
        <v>126</v>
      </c>
      <c r="AP28" s="107"/>
      <c r="AQ28" s="107"/>
      <c r="AR28" s="107"/>
      <c r="AS28" s="107"/>
      <c r="AT28" s="107"/>
      <c r="AU28" s="50" t="s">
        <v>17</v>
      </c>
      <c r="AV28" s="50" t="s">
        <v>17</v>
      </c>
      <c r="AW28" s="50" t="s">
        <v>17</v>
      </c>
      <c r="AX28" s="50" t="s">
        <v>17</v>
      </c>
      <c r="AY28" s="50" t="s">
        <v>8</v>
      </c>
      <c r="AZ28" s="51" t="s">
        <v>399</v>
      </c>
      <c r="BA28" s="52" t="s">
        <v>32</v>
      </c>
      <c r="BB28" s="53" t="s">
        <v>40</v>
      </c>
      <c r="BC28" s="59" t="s">
        <v>60</v>
      </c>
      <c r="BD28" s="163" t="s">
        <v>400</v>
      </c>
      <c r="BE28" s="56" t="s">
        <v>401</v>
      </c>
      <c r="BF28" s="57" t="s">
        <v>402</v>
      </c>
      <c r="BG28" s="58" t="s">
        <v>403</v>
      </c>
      <c r="BH28" s="58"/>
      <c r="BI28" s="59" t="s">
        <v>416</v>
      </c>
      <c r="BJ28" s="59" t="s">
        <v>343</v>
      </c>
      <c r="BK28" s="59">
        <v>1702</v>
      </c>
      <c r="BL28" s="50" t="s">
        <v>422</v>
      </c>
    </row>
    <row r="29" spans="1:64" ht="111" hidden="1" customHeight="1" x14ac:dyDescent="0.25">
      <c r="A29" s="132">
        <f>VLOOKUP(B29,Sheet1!$G$5:$H$10,2,FALSE)</f>
        <v>2</v>
      </c>
      <c r="B29" s="132" t="s">
        <v>390</v>
      </c>
      <c r="C29" s="132" t="s">
        <v>405</v>
      </c>
      <c r="D29" s="133" t="s">
        <v>392</v>
      </c>
      <c r="E29" s="132" t="s">
        <v>363</v>
      </c>
      <c r="F29" s="133" t="s">
        <v>406</v>
      </c>
      <c r="G29" s="132" t="s">
        <v>331</v>
      </c>
      <c r="H29" s="132" t="s">
        <v>423</v>
      </c>
      <c r="I29" s="133"/>
      <c r="J29" s="134" t="s">
        <v>424</v>
      </c>
      <c r="K29" s="176"/>
      <c r="L29" s="135" t="s">
        <v>425</v>
      </c>
      <c r="M29" s="135"/>
      <c r="N29" s="137"/>
      <c r="O29" s="136"/>
      <c r="P29" s="137"/>
      <c r="Q29" s="137"/>
      <c r="R29" s="137"/>
      <c r="S29" s="137"/>
      <c r="T29" s="137"/>
      <c r="U29" s="137"/>
      <c r="V29" s="137"/>
      <c r="W29" s="137"/>
      <c r="X29" s="137"/>
      <c r="Y29" s="137"/>
      <c r="Z29" s="137"/>
      <c r="AA29" s="137"/>
      <c r="AB29" s="137"/>
      <c r="AC29" s="137"/>
      <c r="AD29" s="138"/>
      <c r="AE29" s="138"/>
      <c r="AF29" s="177" t="s">
        <v>409</v>
      </c>
      <c r="AG29" s="138"/>
      <c r="AH29" s="138"/>
      <c r="AI29" s="138"/>
      <c r="AJ29" s="138"/>
      <c r="AK29" s="138"/>
      <c r="AL29" s="138"/>
      <c r="AM29" s="139" t="s">
        <v>396</v>
      </c>
      <c r="AN29" s="140" t="s">
        <v>397</v>
      </c>
      <c r="AO29" s="141" t="s">
        <v>126</v>
      </c>
      <c r="AP29" s="136" t="s">
        <v>8</v>
      </c>
      <c r="AQ29" s="136" t="s">
        <v>8</v>
      </c>
      <c r="AR29" s="136" t="s">
        <v>8</v>
      </c>
      <c r="AS29" s="136" t="s">
        <v>8</v>
      </c>
      <c r="AT29" s="136" t="s">
        <v>8</v>
      </c>
      <c r="AU29" s="136" t="s">
        <v>17</v>
      </c>
      <c r="AV29" s="136" t="s">
        <v>8</v>
      </c>
      <c r="AW29" s="136" t="s">
        <v>8</v>
      </c>
      <c r="AX29" s="136" t="s">
        <v>8</v>
      </c>
      <c r="AY29" s="136" t="s">
        <v>8</v>
      </c>
      <c r="AZ29" s="142" t="s">
        <v>399</v>
      </c>
      <c r="BA29" s="143" t="s">
        <v>32</v>
      </c>
      <c r="BB29" s="144" t="s">
        <v>40</v>
      </c>
      <c r="BC29" s="145" t="s">
        <v>60</v>
      </c>
      <c r="BD29" s="146" t="s">
        <v>400</v>
      </c>
      <c r="BE29" s="147" t="s">
        <v>401</v>
      </c>
      <c r="BF29" s="148" t="s">
        <v>402</v>
      </c>
      <c r="BG29" s="149" t="s">
        <v>403</v>
      </c>
      <c r="BH29" s="149"/>
      <c r="BI29" s="145" t="s">
        <v>416</v>
      </c>
      <c r="BJ29" s="145" t="s">
        <v>343</v>
      </c>
      <c r="BK29" s="145">
        <v>1702</v>
      </c>
      <c r="BL29" s="150"/>
    </row>
    <row r="30" spans="1:64" ht="111" hidden="1" customHeight="1" x14ac:dyDescent="0.25">
      <c r="A30" s="132">
        <f>VLOOKUP(B30,Sheet1!$G$5:$H$10,2,FALSE)</f>
        <v>2</v>
      </c>
      <c r="B30" s="132" t="s">
        <v>390</v>
      </c>
      <c r="C30" s="132" t="s">
        <v>405</v>
      </c>
      <c r="D30" s="133" t="s">
        <v>392</v>
      </c>
      <c r="E30" s="132" t="s">
        <v>363</v>
      </c>
      <c r="F30" s="133" t="s">
        <v>406</v>
      </c>
      <c r="G30" s="132" t="s">
        <v>331</v>
      </c>
      <c r="H30" s="132" t="s">
        <v>423</v>
      </c>
      <c r="I30" s="133"/>
      <c r="J30" s="134" t="s">
        <v>426</v>
      </c>
      <c r="K30" s="176"/>
      <c r="L30" s="135" t="s">
        <v>425</v>
      </c>
      <c r="M30" s="135"/>
      <c r="N30" s="137"/>
      <c r="O30" s="136"/>
      <c r="P30" s="137"/>
      <c r="Q30" s="137"/>
      <c r="R30" s="137"/>
      <c r="S30" s="137"/>
      <c r="T30" s="137"/>
      <c r="U30" s="137"/>
      <c r="V30" s="137"/>
      <c r="W30" s="137"/>
      <c r="X30" s="137"/>
      <c r="Y30" s="137"/>
      <c r="Z30" s="137"/>
      <c r="AA30" s="137"/>
      <c r="AB30" s="137"/>
      <c r="AC30" s="137"/>
      <c r="AD30" s="138"/>
      <c r="AE30" s="138"/>
      <c r="AF30" s="177" t="s">
        <v>409</v>
      </c>
      <c r="AG30" s="138"/>
      <c r="AH30" s="138"/>
      <c r="AI30" s="138"/>
      <c r="AJ30" s="138"/>
      <c r="AK30" s="138"/>
      <c r="AL30" s="138"/>
      <c r="AM30" s="139" t="s">
        <v>396</v>
      </c>
      <c r="AN30" s="140" t="s">
        <v>397</v>
      </c>
      <c r="AO30" s="141" t="s">
        <v>126</v>
      </c>
      <c r="AP30" s="136" t="s">
        <v>8</v>
      </c>
      <c r="AQ30" s="136" t="s">
        <v>8</v>
      </c>
      <c r="AR30" s="136" t="s">
        <v>8</v>
      </c>
      <c r="AS30" s="136" t="s">
        <v>8</v>
      </c>
      <c r="AT30" s="136" t="s">
        <v>8</v>
      </c>
      <c r="AU30" s="136" t="s">
        <v>17</v>
      </c>
      <c r="AV30" s="136" t="s">
        <v>8</v>
      </c>
      <c r="AW30" s="136" t="s">
        <v>8</v>
      </c>
      <c r="AX30" s="136" t="s">
        <v>8</v>
      </c>
      <c r="AY30" s="136" t="s">
        <v>8</v>
      </c>
      <c r="AZ30" s="142" t="s">
        <v>399</v>
      </c>
      <c r="BA30" s="143" t="s">
        <v>32</v>
      </c>
      <c r="BB30" s="144" t="s">
        <v>40</v>
      </c>
      <c r="BC30" s="145" t="s">
        <v>60</v>
      </c>
      <c r="BD30" s="146" t="s">
        <v>400</v>
      </c>
      <c r="BE30" s="147" t="s">
        <v>401</v>
      </c>
      <c r="BF30" s="148" t="s">
        <v>402</v>
      </c>
      <c r="BG30" s="149" t="s">
        <v>403</v>
      </c>
      <c r="BH30" s="149"/>
      <c r="BI30" s="145" t="s">
        <v>416</v>
      </c>
      <c r="BJ30" s="145" t="s">
        <v>343</v>
      </c>
      <c r="BK30" s="145">
        <v>1702</v>
      </c>
      <c r="BL30" s="150"/>
    </row>
    <row r="31" spans="1:64" ht="111" hidden="1" customHeight="1" x14ac:dyDescent="0.25">
      <c r="A31" s="132">
        <f>VLOOKUP(B31,Sheet1!$G$5:$H$10,2,FALSE)</f>
        <v>2</v>
      </c>
      <c r="B31" s="132" t="s">
        <v>390</v>
      </c>
      <c r="C31" s="132" t="s">
        <v>405</v>
      </c>
      <c r="D31" s="133" t="s">
        <v>392</v>
      </c>
      <c r="E31" s="132" t="s">
        <v>363</v>
      </c>
      <c r="F31" s="133" t="s">
        <v>406</v>
      </c>
      <c r="G31" s="132" t="s">
        <v>331</v>
      </c>
      <c r="H31" s="132" t="s">
        <v>423</v>
      </c>
      <c r="I31" s="133"/>
      <c r="J31" s="134" t="s">
        <v>427</v>
      </c>
      <c r="K31" s="176"/>
      <c r="L31" s="135" t="s">
        <v>425</v>
      </c>
      <c r="M31" s="135"/>
      <c r="N31" s="137"/>
      <c r="O31" s="136"/>
      <c r="P31" s="137"/>
      <c r="Q31" s="137"/>
      <c r="R31" s="137"/>
      <c r="S31" s="137"/>
      <c r="T31" s="137"/>
      <c r="U31" s="137"/>
      <c r="V31" s="137"/>
      <c r="W31" s="137"/>
      <c r="X31" s="137"/>
      <c r="Y31" s="137"/>
      <c r="Z31" s="137"/>
      <c r="AA31" s="137"/>
      <c r="AB31" s="137"/>
      <c r="AC31" s="137"/>
      <c r="AD31" s="138"/>
      <c r="AE31" s="138"/>
      <c r="AF31" s="177" t="s">
        <v>409</v>
      </c>
      <c r="AG31" s="138"/>
      <c r="AH31" s="138"/>
      <c r="AI31" s="138"/>
      <c r="AJ31" s="138"/>
      <c r="AK31" s="138"/>
      <c r="AL31" s="138"/>
      <c r="AM31" s="139" t="s">
        <v>396</v>
      </c>
      <c r="AN31" s="140" t="s">
        <v>397</v>
      </c>
      <c r="AO31" s="141" t="s">
        <v>126</v>
      </c>
      <c r="AP31" s="136" t="s">
        <v>8</v>
      </c>
      <c r="AQ31" s="136" t="s">
        <v>8</v>
      </c>
      <c r="AR31" s="136" t="s">
        <v>8</v>
      </c>
      <c r="AS31" s="136" t="s">
        <v>8</v>
      </c>
      <c r="AT31" s="136" t="s">
        <v>8</v>
      </c>
      <c r="AU31" s="136" t="s">
        <v>17</v>
      </c>
      <c r="AV31" s="136" t="s">
        <v>8</v>
      </c>
      <c r="AW31" s="136" t="s">
        <v>8</v>
      </c>
      <c r="AX31" s="136" t="s">
        <v>8</v>
      </c>
      <c r="AY31" s="136" t="s">
        <v>8</v>
      </c>
      <c r="AZ31" s="142" t="s">
        <v>399</v>
      </c>
      <c r="BA31" s="143" t="s">
        <v>32</v>
      </c>
      <c r="BB31" s="144" t="s">
        <v>40</v>
      </c>
      <c r="BC31" s="145" t="s">
        <v>60</v>
      </c>
      <c r="BD31" s="146" t="s">
        <v>400</v>
      </c>
      <c r="BE31" s="147" t="s">
        <v>401</v>
      </c>
      <c r="BF31" s="148" t="s">
        <v>402</v>
      </c>
      <c r="BG31" s="149" t="s">
        <v>403</v>
      </c>
      <c r="BH31" s="149"/>
      <c r="BI31" s="145" t="s">
        <v>416</v>
      </c>
      <c r="BJ31" s="145" t="s">
        <v>343</v>
      </c>
      <c r="BK31" s="145">
        <v>1702</v>
      </c>
      <c r="BL31" s="150"/>
    </row>
    <row r="32" spans="1:64" ht="111" hidden="1" customHeight="1" x14ac:dyDescent="0.25">
      <c r="A32" s="132">
        <f>VLOOKUP(B32,Sheet1!$G$5:$H$10,2,FALSE)</f>
        <v>2</v>
      </c>
      <c r="B32" s="132" t="s">
        <v>390</v>
      </c>
      <c r="C32" s="132" t="s">
        <v>405</v>
      </c>
      <c r="D32" s="133" t="s">
        <v>392</v>
      </c>
      <c r="E32" s="132" t="s">
        <v>363</v>
      </c>
      <c r="F32" s="133" t="s">
        <v>406</v>
      </c>
      <c r="G32" s="132" t="s">
        <v>331</v>
      </c>
      <c r="H32" s="132" t="s">
        <v>423</v>
      </c>
      <c r="I32" s="133"/>
      <c r="J32" s="134" t="s">
        <v>428</v>
      </c>
      <c r="K32" s="176"/>
      <c r="L32" s="135" t="s">
        <v>425</v>
      </c>
      <c r="M32" s="135"/>
      <c r="N32" s="137"/>
      <c r="O32" s="136"/>
      <c r="P32" s="137"/>
      <c r="Q32" s="137"/>
      <c r="R32" s="137"/>
      <c r="S32" s="137"/>
      <c r="T32" s="137"/>
      <c r="U32" s="137"/>
      <c r="V32" s="137"/>
      <c r="W32" s="137"/>
      <c r="X32" s="137"/>
      <c r="Y32" s="137"/>
      <c r="Z32" s="137"/>
      <c r="AA32" s="137"/>
      <c r="AB32" s="137"/>
      <c r="AC32" s="137"/>
      <c r="AD32" s="138"/>
      <c r="AE32" s="138"/>
      <c r="AF32" s="177" t="s">
        <v>409</v>
      </c>
      <c r="AG32" s="138"/>
      <c r="AH32" s="138"/>
      <c r="AI32" s="138"/>
      <c r="AJ32" s="138"/>
      <c r="AK32" s="138"/>
      <c r="AL32" s="138"/>
      <c r="AM32" s="139" t="s">
        <v>396</v>
      </c>
      <c r="AN32" s="140" t="s">
        <v>397</v>
      </c>
      <c r="AO32" s="141" t="s">
        <v>126</v>
      </c>
      <c r="AP32" s="136" t="s">
        <v>8</v>
      </c>
      <c r="AQ32" s="136" t="s">
        <v>8</v>
      </c>
      <c r="AR32" s="136" t="s">
        <v>8</v>
      </c>
      <c r="AS32" s="136" t="s">
        <v>8</v>
      </c>
      <c r="AT32" s="136" t="s">
        <v>8</v>
      </c>
      <c r="AU32" s="136" t="s">
        <v>17</v>
      </c>
      <c r="AV32" s="136" t="s">
        <v>8</v>
      </c>
      <c r="AW32" s="136" t="s">
        <v>8</v>
      </c>
      <c r="AX32" s="136" t="s">
        <v>8</v>
      </c>
      <c r="AY32" s="136" t="s">
        <v>8</v>
      </c>
      <c r="AZ32" s="142" t="s">
        <v>399</v>
      </c>
      <c r="BA32" s="143" t="s">
        <v>32</v>
      </c>
      <c r="BB32" s="144" t="s">
        <v>40</v>
      </c>
      <c r="BC32" s="145" t="s">
        <v>60</v>
      </c>
      <c r="BD32" s="146" t="s">
        <v>400</v>
      </c>
      <c r="BE32" s="147" t="s">
        <v>401</v>
      </c>
      <c r="BF32" s="148" t="s">
        <v>402</v>
      </c>
      <c r="BG32" s="149" t="s">
        <v>403</v>
      </c>
      <c r="BH32" s="149"/>
      <c r="BI32" s="145" t="s">
        <v>416</v>
      </c>
      <c r="BJ32" s="145" t="s">
        <v>343</v>
      </c>
      <c r="BK32" s="145">
        <v>1702</v>
      </c>
      <c r="BL32" s="150"/>
    </row>
    <row r="33" spans="1:64" ht="111" hidden="1" customHeight="1" x14ac:dyDescent="0.25">
      <c r="A33" s="178">
        <f>VLOOKUP(B33,Sheet1!$G$5:$H$10,2,FALSE)</f>
        <v>2</v>
      </c>
      <c r="B33" s="178" t="s">
        <v>390</v>
      </c>
      <c r="C33" s="178" t="s">
        <v>405</v>
      </c>
      <c r="D33" s="178" t="s">
        <v>392</v>
      </c>
      <c r="E33" s="178" t="s">
        <v>363</v>
      </c>
      <c r="F33" s="178" t="s">
        <v>406</v>
      </c>
      <c r="G33" s="178" t="s">
        <v>331</v>
      </c>
      <c r="H33" s="178" t="s">
        <v>429</v>
      </c>
      <c r="I33" s="179"/>
      <c r="J33" s="180" t="s">
        <v>430</v>
      </c>
      <c r="K33" s="181" t="s">
        <v>431</v>
      </c>
      <c r="L33" s="182" t="s">
        <v>432</v>
      </c>
      <c r="M33" s="182"/>
      <c r="N33" s="181"/>
      <c r="O33" s="183">
        <v>5590</v>
      </c>
      <c r="P33" s="181"/>
      <c r="Q33" s="181" t="s">
        <v>372</v>
      </c>
      <c r="R33" s="181"/>
      <c r="S33" s="181"/>
      <c r="T33" s="181"/>
      <c r="U33" s="181"/>
      <c r="V33" s="181"/>
      <c r="W33" s="181"/>
      <c r="X33" s="181"/>
      <c r="Y33" s="181"/>
      <c r="Z33" s="181"/>
      <c r="AA33" s="181"/>
      <c r="AB33" s="181"/>
      <c r="AC33" s="181"/>
      <c r="AD33" s="185"/>
      <c r="AE33" s="185"/>
      <c r="AF33" s="184" t="s">
        <v>395</v>
      </c>
      <c r="AG33" s="185"/>
      <c r="AH33" s="185"/>
      <c r="AI33" s="185"/>
      <c r="AJ33" s="185"/>
      <c r="AK33" s="185"/>
      <c r="AL33" s="185"/>
      <c r="AM33" s="186" t="s">
        <v>396</v>
      </c>
      <c r="AN33" s="187" t="s">
        <v>397</v>
      </c>
      <c r="AO33" s="188" t="s">
        <v>126</v>
      </c>
      <c r="AP33" s="183" t="s">
        <v>8</v>
      </c>
      <c r="AQ33" s="183" t="s">
        <v>8</v>
      </c>
      <c r="AR33" s="183" t="s">
        <v>8</v>
      </c>
      <c r="AS33" s="183" t="s">
        <v>8</v>
      </c>
      <c r="AT33" s="13" t="s">
        <v>8</v>
      </c>
      <c r="AU33" s="13" t="s">
        <v>17</v>
      </c>
      <c r="AV33" s="13" t="s">
        <v>8</v>
      </c>
      <c r="AW33" s="183" t="s">
        <v>8</v>
      </c>
      <c r="AX33" s="183" t="s">
        <v>8</v>
      </c>
      <c r="AY33" s="183" t="s">
        <v>8</v>
      </c>
      <c r="AZ33" s="189" t="s">
        <v>399</v>
      </c>
      <c r="BA33" s="190" t="s">
        <v>32</v>
      </c>
      <c r="BB33" s="191" t="s">
        <v>40</v>
      </c>
      <c r="BC33" s="192" t="s">
        <v>60</v>
      </c>
      <c r="BD33" s="193" t="s">
        <v>400</v>
      </c>
      <c r="BE33" s="194" t="s">
        <v>401</v>
      </c>
      <c r="BF33" s="195" t="s">
        <v>402</v>
      </c>
      <c r="BG33" s="196" t="s">
        <v>403</v>
      </c>
      <c r="BH33" s="196"/>
      <c r="BI33" s="192" t="s">
        <v>416</v>
      </c>
      <c r="BJ33" s="192" t="s">
        <v>343</v>
      </c>
      <c r="BK33" s="192">
        <v>1702</v>
      </c>
      <c r="BL33" s="197"/>
    </row>
    <row r="34" spans="1:64" ht="111" hidden="1" customHeight="1" x14ac:dyDescent="0.25">
      <c r="A34" s="132">
        <f>VLOOKUP(B34,Sheet1!$G$5:$H$10,2,FALSE)</f>
        <v>2</v>
      </c>
      <c r="B34" s="132" t="s">
        <v>390</v>
      </c>
      <c r="C34" s="132" t="s">
        <v>405</v>
      </c>
      <c r="D34" s="133" t="s">
        <v>392</v>
      </c>
      <c r="E34" s="132" t="s">
        <v>363</v>
      </c>
      <c r="F34" s="133" t="s">
        <v>406</v>
      </c>
      <c r="G34" s="132" t="s">
        <v>331</v>
      </c>
      <c r="H34" s="132" t="s">
        <v>423</v>
      </c>
      <c r="I34" s="133"/>
      <c r="J34" s="134" t="s">
        <v>433</v>
      </c>
      <c r="K34" s="176"/>
      <c r="L34" s="135" t="s">
        <v>425</v>
      </c>
      <c r="M34" s="135"/>
      <c r="N34" s="137"/>
      <c r="O34" s="136"/>
      <c r="P34" s="137"/>
      <c r="Q34" s="137"/>
      <c r="R34" s="137"/>
      <c r="S34" s="137"/>
      <c r="T34" s="137"/>
      <c r="U34" s="137"/>
      <c r="V34" s="137"/>
      <c r="W34" s="137"/>
      <c r="X34" s="137"/>
      <c r="Y34" s="137"/>
      <c r="Z34" s="137"/>
      <c r="AA34" s="137"/>
      <c r="AB34" s="137"/>
      <c r="AC34" s="137"/>
      <c r="AD34" s="138"/>
      <c r="AE34" s="138"/>
      <c r="AF34" s="177" t="s">
        <v>409</v>
      </c>
      <c r="AG34" s="138"/>
      <c r="AH34" s="138"/>
      <c r="AI34" s="138"/>
      <c r="AJ34" s="138"/>
      <c r="AK34" s="138"/>
      <c r="AL34" s="138"/>
      <c r="AM34" s="139" t="s">
        <v>396</v>
      </c>
      <c r="AN34" s="140" t="s">
        <v>397</v>
      </c>
      <c r="AO34" s="141" t="s">
        <v>126</v>
      </c>
      <c r="AP34" s="136" t="s">
        <v>8</v>
      </c>
      <c r="AQ34" s="136" t="s">
        <v>8</v>
      </c>
      <c r="AR34" s="136" t="s">
        <v>8</v>
      </c>
      <c r="AS34" s="136" t="s">
        <v>8</v>
      </c>
      <c r="AT34" s="136" t="s">
        <v>8</v>
      </c>
      <c r="AU34" s="136" t="s">
        <v>17</v>
      </c>
      <c r="AV34" s="136" t="s">
        <v>8</v>
      </c>
      <c r="AW34" s="136" t="s">
        <v>8</v>
      </c>
      <c r="AX34" s="136" t="s">
        <v>8</v>
      </c>
      <c r="AY34" s="136" t="s">
        <v>8</v>
      </c>
      <c r="AZ34" s="142" t="s">
        <v>399</v>
      </c>
      <c r="BA34" s="143" t="s">
        <v>32</v>
      </c>
      <c r="BB34" s="144" t="s">
        <v>40</v>
      </c>
      <c r="BC34" s="145" t="s">
        <v>60</v>
      </c>
      <c r="BD34" s="146" t="s">
        <v>400</v>
      </c>
      <c r="BE34" s="147" t="s">
        <v>401</v>
      </c>
      <c r="BF34" s="148" t="s">
        <v>402</v>
      </c>
      <c r="BG34" s="149" t="s">
        <v>403</v>
      </c>
      <c r="BH34" s="149"/>
      <c r="BI34" s="145" t="s">
        <v>416</v>
      </c>
      <c r="BJ34" s="145" t="s">
        <v>343</v>
      </c>
      <c r="BK34" s="145">
        <v>1702</v>
      </c>
      <c r="BL34" s="150"/>
    </row>
    <row r="35" spans="1:64" ht="111" hidden="1" customHeight="1" x14ac:dyDescent="0.25">
      <c r="A35" s="132">
        <f>VLOOKUP(B35,Sheet1!$G$5:$H$10,2,FALSE)</f>
        <v>2</v>
      </c>
      <c r="B35" s="132" t="s">
        <v>390</v>
      </c>
      <c r="C35" s="132" t="s">
        <v>405</v>
      </c>
      <c r="D35" s="133" t="s">
        <v>392</v>
      </c>
      <c r="E35" s="132" t="s">
        <v>363</v>
      </c>
      <c r="F35" s="133" t="s">
        <v>406</v>
      </c>
      <c r="G35" s="132" t="s">
        <v>331</v>
      </c>
      <c r="H35" s="132" t="s">
        <v>423</v>
      </c>
      <c r="I35" s="133"/>
      <c r="J35" s="134" t="s">
        <v>434</v>
      </c>
      <c r="K35" s="176"/>
      <c r="L35" s="135" t="s">
        <v>425</v>
      </c>
      <c r="M35" s="135"/>
      <c r="N35" s="137"/>
      <c r="O35" s="136"/>
      <c r="P35" s="137"/>
      <c r="Q35" s="137"/>
      <c r="R35" s="137"/>
      <c r="S35" s="137"/>
      <c r="T35" s="137"/>
      <c r="U35" s="137"/>
      <c r="V35" s="137"/>
      <c r="W35" s="137"/>
      <c r="X35" s="137"/>
      <c r="Y35" s="137"/>
      <c r="Z35" s="137"/>
      <c r="AA35" s="137"/>
      <c r="AB35" s="137"/>
      <c r="AC35" s="137"/>
      <c r="AD35" s="138"/>
      <c r="AE35" s="138"/>
      <c r="AF35" s="177" t="s">
        <v>409</v>
      </c>
      <c r="AG35" s="138"/>
      <c r="AH35" s="138"/>
      <c r="AI35" s="138"/>
      <c r="AJ35" s="138"/>
      <c r="AK35" s="138"/>
      <c r="AL35" s="138"/>
      <c r="AM35" s="139" t="s">
        <v>396</v>
      </c>
      <c r="AN35" s="140" t="s">
        <v>397</v>
      </c>
      <c r="AO35" s="141" t="s">
        <v>126</v>
      </c>
      <c r="AP35" s="136" t="s">
        <v>8</v>
      </c>
      <c r="AQ35" s="136" t="s">
        <v>8</v>
      </c>
      <c r="AR35" s="136" t="s">
        <v>8</v>
      </c>
      <c r="AS35" s="136" t="s">
        <v>8</v>
      </c>
      <c r="AT35" s="136" t="s">
        <v>8</v>
      </c>
      <c r="AU35" s="136" t="s">
        <v>17</v>
      </c>
      <c r="AV35" s="136" t="s">
        <v>8</v>
      </c>
      <c r="AW35" s="136" t="s">
        <v>8</v>
      </c>
      <c r="AX35" s="136" t="s">
        <v>8</v>
      </c>
      <c r="AY35" s="136" t="s">
        <v>8</v>
      </c>
      <c r="AZ35" s="142" t="s">
        <v>399</v>
      </c>
      <c r="BA35" s="143" t="s">
        <v>32</v>
      </c>
      <c r="BB35" s="144" t="s">
        <v>40</v>
      </c>
      <c r="BC35" s="145" t="s">
        <v>60</v>
      </c>
      <c r="BD35" s="146" t="s">
        <v>400</v>
      </c>
      <c r="BE35" s="147" t="s">
        <v>401</v>
      </c>
      <c r="BF35" s="148" t="s">
        <v>402</v>
      </c>
      <c r="BG35" s="149" t="s">
        <v>403</v>
      </c>
      <c r="BH35" s="149"/>
      <c r="BI35" s="145" t="s">
        <v>416</v>
      </c>
      <c r="BJ35" s="145" t="s">
        <v>343</v>
      </c>
      <c r="BK35" s="145">
        <v>1702</v>
      </c>
      <c r="BL35" s="150"/>
    </row>
    <row r="36" spans="1:64" ht="99" hidden="1" customHeight="1" x14ac:dyDescent="0.25">
      <c r="A36" s="67">
        <f>VLOOKUP(B36,Sheet1!$G$5:$H$10,2,FALSE)</f>
        <v>2</v>
      </c>
      <c r="B36" s="67" t="s">
        <v>390</v>
      </c>
      <c r="C36" s="66" t="s">
        <v>405</v>
      </c>
      <c r="D36" s="86" t="s">
        <v>392</v>
      </c>
      <c r="E36" s="66" t="s">
        <v>329</v>
      </c>
      <c r="F36" s="86" t="s">
        <v>406</v>
      </c>
      <c r="G36" s="66" t="s">
        <v>331</v>
      </c>
      <c r="H36" s="67" t="s">
        <v>126</v>
      </c>
      <c r="I36" s="88"/>
      <c r="J36" s="108" t="s">
        <v>435</v>
      </c>
      <c r="K36" s="61"/>
      <c r="L36" s="95"/>
      <c r="M36" s="95"/>
      <c r="N36" s="47"/>
      <c r="O36" s="50"/>
      <c r="P36" s="47"/>
      <c r="Q36" s="47"/>
      <c r="R36" s="47"/>
      <c r="S36" s="47"/>
      <c r="T36" s="47"/>
      <c r="U36" s="47"/>
      <c r="V36" s="47"/>
      <c r="W36" s="47"/>
      <c r="X36" s="47"/>
      <c r="Y36" s="47"/>
      <c r="Z36" s="47"/>
      <c r="AA36" s="47"/>
      <c r="AB36" s="47"/>
      <c r="AC36" s="47"/>
      <c r="AD36" s="112"/>
      <c r="AE36" s="112"/>
      <c r="AF36" s="112" t="s">
        <v>395</v>
      </c>
      <c r="AG36" s="112"/>
      <c r="AH36" s="112"/>
      <c r="AI36" s="112"/>
      <c r="AJ36" s="112"/>
      <c r="AK36" s="112"/>
      <c r="AL36" s="112"/>
      <c r="AM36" s="46" t="s">
        <v>396</v>
      </c>
      <c r="AN36" s="69" t="s">
        <v>397</v>
      </c>
      <c r="AO36" s="71" t="s">
        <v>126</v>
      </c>
      <c r="AP36" s="50"/>
      <c r="AQ36" s="50"/>
      <c r="AR36" s="50"/>
      <c r="AS36" s="50"/>
      <c r="AT36" s="50"/>
      <c r="AU36" s="50" t="s">
        <v>17</v>
      </c>
      <c r="AV36" s="50" t="s">
        <v>17</v>
      </c>
      <c r="AW36" s="50"/>
      <c r="AX36" s="50"/>
      <c r="AY36" s="50"/>
      <c r="AZ36" s="51"/>
      <c r="BA36" s="52"/>
      <c r="BB36" s="53"/>
      <c r="BC36" s="59"/>
      <c r="BD36" s="163"/>
      <c r="BE36" s="56"/>
      <c r="BF36" s="57"/>
      <c r="BG36" s="58"/>
      <c r="BH36" s="58"/>
      <c r="BI36" s="59"/>
      <c r="BJ36" s="59"/>
      <c r="BK36" s="50"/>
      <c r="BL36" s="60"/>
    </row>
    <row r="37" spans="1:64" ht="74.25" hidden="1" customHeight="1" x14ac:dyDescent="0.25">
      <c r="A37" s="67">
        <f>VLOOKUP(B37,Sheet1!$G$5:$H$10,2,FALSE)</f>
        <v>2</v>
      </c>
      <c r="B37" s="67" t="s">
        <v>390</v>
      </c>
      <c r="C37" s="66" t="s">
        <v>405</v>
      </c>
      <c r="D37" s="86" t="s">
        <v>392</v>
      </c>
      <c r="E37" s="66" t="s">
        <v>329</v>
      </c>
      <c r="F37" s="86" t="s">
        <v>406</v>
      </c>
      <c r="G37" s="66" t="s">
        <v>331</v>
      </c>
      <c r="H37" s="67" t="s">
        <v>126</v>
      </c>
      <c r="I37" s="88"/>
      <c r="J37" s="108" t="s">
        <v>436</v>
      </c>
      <c r="K37" s="61"/>
      <c r="L37" s="95"/>
      <c r="M37" s="95"/>
      <c r="N37" s="47"/>
      <c r="O37" s="50"/>
      <c r="P37" s="47"/>
      <c r="Q37" s="47"/>
      <c r="R37" s="47"/>
      <c r="S37" s="47"/>
      <c r="T37" s="47"/>
      <c r="U37" s="47"/>
      <c r="V37" s="47"/>
      <c r="W37" s="47"/>
      <c r="X37" s="47"/>
      <c r="Y37" s="47"/>
      <c r="Z37" s="47"/>
      <c r="AA37" s="47"/>
      <c r="AB37" s="47"/>
      <c r="AC37" s="47"/>
      <c r="AD37" s="112"/>
      <c r="AE37" s="112"/>
      <c r="AF37" s="112" t="s">
        <v>395</v>
      </c>
      <c r="AG37" s="112"/>
      <c r="AH37" s="112"/>
      <c r="AI37" s="112"/>
      <c r="AJ37" s="112"/>
      <c r="AK37" s="112"/>
      <c r="AL37" s="112"/>
      <c r="AM37" s="46" t="s">
        <v>396</v>
      </c>
      <c r="AN37" s="69" t="s">
        <v>397</v>
      </c>
      <c r="AO37" s="71" t="s">
        <v>126</v>
      </c>
      <c r="AP37" s="50"/>
      <c r="AQ37" s="50"/>
      <c r="AR37" s="50"/>
      <c r="AS37" s="50"/>
      <c r="AT37" s="50"/>
      <c r="AU37" s="50" t="s">
        <v>17</v>
      </c>
      <c r="AV37" s="50" t="s">
        <v>17</v>
      </c>
      <c r="AW37" s="50"/>
      <c r="AX37" s="50"/>
      <c r="AY37" s="50"/>
      <c r="AZ37" s="51"/>
      <c r="BA37" s="52"/>
      <c r="BB37" s="53"/>
      <c r="BC37" s="59"/>
      <c r="BD37" s="163"/>
      <c r="BE37" s="56"/>
      <c r="BF37" s="57"/>
      <c r="BG37" s="58"/>
      <c r="BH37" s="58"/>
      <c r="BI37" s="59"/>
      <c r="BJ37" s="59"/>
      <c r="BK37" s="50"/>
      <c r="BL37" s="60"/>
    </row>
    <row r="38" spans="1:64" ht="111" customHeight="1" x14ac:dyDescent="0.25">
      <c r="A38" s="67">
        <f>VLOOKUP(B38,Sheet1!$G$5:$H$10,2,FALSE)</f>
        <v>6</v>
      </c>
      <c r="B38" s="88" t="s">
        <v>437</v>
      </c>
      <c r="C38" s="67" t="s">
        <v>438</v>
      </c>
      <c r="D38" s="88" t="s">
        <v>439</v>
      </c>
      <c r="E38" s="66" t="s">
        <v>329</v>
      </c>
      <c r="F38" s="88" t="s">
        <v>440</v>
      </c>
      <c r="G38" s="67" t="s">
        <v>331</v>
      </c>
      <c r="H38" s="67" t="s">
        <v>441</v>
      </c>
      <c r="I38" s="86">
        <v>132607886</v>
      </c>
      <c r="J38" s="69" t="s">
        <v>441</v>
      </c>
      <c r="K38" s="42" t="s">
        <v>442</v>
      </c>
      <c r="L38" s="42" t="s">
        <v>425</v>
      </c>
      <c r="M38" s="42"/>
      <c r="N38" s="44" t="s">
        <v>443</v>
      </c>
      <c r="O38" s="44">
        <v>430</v>
      </c>
      <c r="P38" s="44" t="s">
        <v>444</v>
      </c>
      <c r="Q38" s="44" t="s">
        <v>445</v>
      </c>
      <c r="R38" s="50"/>
      <c r="S38" s="50"/>
      <c r="T38" s="100">
        <v>0.25</v>
      </c>
      <c r="U38" s="44"/>
      <c r="V38" s="44"/>
      <c r="W38" s="100">
        <v>0.75</v>
      </c>
      <c r="X38" s="44"/>
      <c r="Y38" s="44"/>
      <c r="Z38" s="44"/>
      <c r="AA38" s="44"/>
      <c r="AB38" s="44"/>
      <c r="AC38" s="44"/>
      <c r="AD38" s="171"/>
      <c r="AE38" s="171"/>
      <c r="AF38" s="170" t="s">
        <v>446</v>
      </c>
      <c r="AG38" s="171"/>
      <c r="AH38" s="171"/>
      <c r="AI38" s="171"/>
      <c r="AJ38" s="171"/>
      <c r="AK38" s="171"/>
      <c r="AL38" s="112"/>
      <c r="AM38" s="93" t="s">
        <v>447</v>
      </c>
      <c r="AN38" s="94" t="s">
        <v>448</v>
      </c>
      <c r="AO38" s="71" t="s">
        <v>449</v>
      </c>
      <c r="AP38" s="50" t="s">
        <v>17</v>
      </c>
      <c r="AQ38" s="50" t="s">
        <v>17</v>
      </c>
      <c r="AR38" s="50" t="s">
        <v>17</v>
      </c>
      <c r="AS38" s="50" t="s">
        <v>17</v>
      </c>
      <c r="AT38" s="50" t="s">
        <v>17</v>
      </c>
      <c r="AU38" s="50" t="s">
        <v>8</v>
      </c>
      <c r="AV38" s="50" t="s">
        <v>17</v>
      </c>
      <c r="AW38" s="50" t="s">
        <v>17</v>
      </c>
      <c r="AX38" s="50" t="s">
        <v>17</v>
      </c>
      <c r="AY38" s="50" t="s">
        <v>8</v>
      </c>
      <c r="AZ38" s="51" t="s">
        <v>338</v>
      </c>
      <c r="BA38" s="52" t="s">
        <v>52</v>
      </c>
      <c r="BB38" s="53" t="s">
        <v>82</v>
      </c>
      <c r="BC38" s="54" t="s">
        <v>103</v>
      </c>
      <c r="BD38" s="34" t="s">
        <v>44</v>
      </c>
      <c r="BE38" s="56" t="s">
        <v>450</v>
      </c>
      <c r="BF38" s="57" t="s">
        <v>451</v>
      </c>
      <c r="BG38" s="58" t="s">
        <v>452</v>
      </c>
      <c r="BH38" s="58"/>
      <c r="BI38" s="59" t="s">
        <v>85</v>
      </c>
      <c r="BJ38" s="59" t="s">
        <v>343</v>
      </c>
      <c r="BK38" s="59">
        <v>1799</v>
      </c>
      <c r="BL38" s="92"/>
    </row>
    <row r="39" spans="1:64" ht="111" hidden="1" customHeight="1" x14ac:dyDescent="0.25">
      <c r="A39" s="67">
        <f>VLOOKUP(B39,Sheet1!$G$5:$H$10,2,FALSE)</f>
        <v>2</v>
      </c>
      <c r="B39" s="67" t="s">
        <v>390</v>
      </c>
      <c r="C39" s="67" t="s">
        <v>453</v>
      </c>
      <c r="D39" s="88"/>
      <c r="E39" s="66" t="s">
        <v>329</v>
      </c>
      <c r="F39" s="88"/>
      <c r="G39" s="67"/>
      <c r="H39" s="84"/>
      <c r="I39" s="86"/>
      <c r="J39" s="82"/>
      <c r="K39" s="61"/>
      <c r="L39" s="43"/>
      <c r="M39" s="43"/>
      <c r="N39" s="44"/>
      <c r="O39" s="44"/>
      <c r="P39" s="44"/>
      <c r="Q39" s="44"/>
      <c r="R39" s="44"/>
      <c r="S39" s="44"/>
      <c r="T39" s="44"/>
      <c r="U39" s="44"/>
      <c r="V39" s="44"/>
      <c r="W39" s="44"/>
      <c r="X39" s="44"/>
      <c r="Y39" s="44"/>
      <c r="Z39" s="44"/>
      <c r="AA39" s="44"/>
      <c r="AB39" s="44"/>
      <c r="AC39" s="44"/>
      <c r="AD39" s="171"/>
      <c r="AE39" s="171"/>
      <c r="AF39" s="171" t="s">
        <v>454</v>
      </c>
      <c r="AG39" s="171"/>
      <c r="AH39" s="171"/>
      <c r="AI39" s="171"/>
      <c r="AJ39" s="171"/>
      <c r="AK39" s="171"/>
      <c r="AL39" s="112"/>
      <c r="AM39" s="160" t="s">
        <v>455</v>
      </c>
      <c r="AN39" s="162"/>
      <c r="AO39" s="10"/>
      <c r="AP39" s="16"/>
      <c r="AQ39" s="16"/>
      <c r="AR39" s="16"/>
      <c r="AS39" s="16"/>
      <c r="AT39" s="16"/>
      <c r="AU39" s="16"/>
      <c r="AV39" s="16"/>
      <c r="AW39" s="16"/>
      <c r="AX39" s="16"/>
      <c r="AY39" s="16"/>
      <c r="AZ39" s="19" t="s">
        <v>338</v>
      </c>
      <c r="BA39" s="20" t="s">
        <v>52</v>
      </c>
      <c r="BB39" s="21" t="s">
        <v>82</v>
      </c>
      <c r="BC39" s="25" t="s">
        <v>103</v>
      </c>
      <c r="BD39" s="4" t="s">
        <v>44</v>
      </c>
      <c r="BE39" s="7" t="s">
        <v>450</v>
      </c>
      <c r="BF39" s="17" t="s">
        <v>340</v>
      </c>
      <c r="BG39" s="22" t="s">
        <v>456</v>
      </c>
      <c r="BH39" s="22"/>
      <c r="BI39" s="18"/>
      <c r="BJ39" s="18" t="s">
        <v>343</v>
      </c>
      <c r="BK39" s="18"/>
      <c r="BL39" s="165"/>
    </row>
    <row r="40" spans="1:64" ht="74.25" hidden="1" customHeight="1" x14ac:dyDescent="0.25">
      <c r="A40" s="114">
        <f>VLOOKUP(B40,Sheet1!$G$5:$H$10,2,FALSE)</f>
        <v>3</v>
      </c>
      <c r="B40" s="115" t="s">
        <v>457</v>
      </c>
      <c r="C40" s="114" t="s">
        <v>458</v>
      </c>
      <c r="D40" s="115" t="s">
        <v>320</v>
      </c>
      <c r="E40" s="114" t="s">
        <v>321</v>
      </c>
      <c r="F40" s="115" t="s">
        <v>458</v>
      </c>
      <c r="G40" s="114" t="s">
        <v>323</v>
      </c>
      <c r="H40" s="114" t="s">
        <v>459</v>
      </c>
      <c r="I40" s="115"/>
      <c r="J40" s="156" t="s">
        <v>325</v>
      </c>
      <c r="K40" s="175"/>
      <c r="L40" s="116"/>
      <c r="M40" s="116"/>
      <c r="N40" s="118"/>
      <c r="O40" s="117"/>
      <c r="P40" s="118"/>
      <c r="Q40" s="118"/>
      <c r="R40" s="118"/>
      <c r="S40" s="118"/>
      <c r="T40" s="118"/>
      <c r="U40" s="118"/>
      <c r="V40" s="118"/>
      <c r="W40" s="118"/>
      <c r="X40" s="118"/>
      <c r="Y40" s="118"/>
      <c r="Z40" s="118"/>
      <c r="AA40" s="118"/>
      <c r="AB40" s="118"/>
      <c r="AC40" s="118"/>
      <c r="AD40" s="119"/>
      <c r="AE40" s="119"/>
      <c r="AF40" s="119" t="s">
        <v>460</v>
      </c>
      <c r="AG40" s="119"/>
      <c r="AH40" s="119"/>
      <c r="AI40" s="119"/>
      <c r="AJ40" s="119"/>
      <c r="AK40" s="119"/>
      <c r="AL40" s="119"/>
      <c r="AM40" s="120"/>
      <c r="AN40" s="121"/>
      <c r="AO40" s="122"/>
      <c r="AP40" s="117"/>
      <c r="AQ40" s="117"/>
      <c r="AR40" s="117"/>
      <c r="AS40" s="117"/>
      <c r="AT40" s="117"/>
      <c r="AU40" s="117"/>
      <c r="AV40" s="117" t="s">
        <v>17</v>
      </c>
      <c r="AW40" s="117"/>
      <c r="AX40" s="117"/>
      <c r="AY40" s="117"/>
      <c r="AZ40" s="123"/>
      <c r="BA40" s="124"/>
      <c r="BB40" s="125"/>
      <c r="BC40" s="126"/>
      <c r="BD40" s="127"/>
      <c r="BE40" s="128"/>
      <c r="BF40" s="129"/>
      <c r="BG40" s="130"/>
      <c r="BH40" s="130"/>
      <c r="BI40" s="126"/>
      <c r="BJ40" s="126"/>
      <c r="BK40" s="126"/>
      <c r="BL40" s="131"/>
    </row>
    <row r="41" spans="1:64" ht="111" hidden="1" customHeight="1" x14ac:dyDescent="0.25">
      <c r="A41" s="67">
        <f>VLOOKUP(B41,Sheet1!$G$5:$H$10,2,FALSE)</f>
        <v>3</v>
      </c>
      <c r="B41" s="88" t="s">
        <v>457</v>
      </c>
      <c r="C41" s="67" t="s">
        <v>461</v>
      </c>
      <c r="D41" s="88" t="s">
        <v>462</v>
      </c>
      <c r="E41" s="66" t="s">
        <v>329</v>
      </c>
      <c r="F41" s="88" t="s">
        <v>463</v>
      </c>
      <c r="G41" s="67" t="s">
        <v>331</v>
      </c>
      <c r="H41" s="68" t="s">
        <v>464</v>
      </c>
      <c r="I41" s="87">
        <v>79408976301.146194</v>
      </c>
      <c r="J41" s="68" t="s">
        <v>465</v>
      </c>
      <c r="K41" s="61"/>
      <c r="L41" s="46"/>
      <c r="M41" s="46"/>
      <c r="N41" s="46"/>
      <c r="O41" s="64">
        <v>70510</v>
      </c>
      <c r="P41" s="46"/>
      <c r="Q41" s="46"/>
      <c r="R41" s="46"/>
      <c r="S41" s="46"/>
      <c r="T41" s="46"/>
      <c r="U41" s="46"/>
      <c r="V41" s="46"/>
      <c r="W41" s="46"/>
      <c r="X41" s="46"/>
      <c r="Y41" s="46"/>
      <c r="Z41" s="46"/>
      <c r="AA41" s="46"/>
      <c r="AB41" s="46"/>
      <c r="AC41" s="46"/>
      <c r="AD41" s="93"/>
      <c r="AE41" s="93"/>
      <c r="AF41" s="93" t="s">
        <v>466</v>
      </c>
      <c r="AG41" s="93"/>
      <c r="AH41" s="93"/>
      <c r="AI41" s="93"/>
      <c r="AJ41" s="93"/>
      <c r="AK41" s="93"/>
      <c r="AL41" s="112"/>
      <c r="AM41" s="93" t="s">
        <v>467</v>
      </c>
      <c r="AN41" s="153" t="s">
        <v>468</v>
      </c>
      <c r="AO41" s="72" t="s">
        <v>469</v>
      </c>
      <c r="AP41" s="50" t="s">
        <v>8</v>
      </c>
      <c r="AQ41" s="50" t="s">
        <v>8</v>
      </c>
      <c r="AR41" s="50" t="s">
        <v>8</v>
      </c>
      <c r="AS41" s="50" t="s">
        <v>8</v>
      </c>
      <c r="AT41" s="50" t="s">
        <v>8</v>
      </c>
      <c r="AU41" s="50" t="s">
        <v>8</v>
      </c>
      <c r="AV41" s="50" t="s">
        <v>17</v>
      </c>
      <c r="AW41" s="50" t="s">
        <v>17</v>
      </c>
      <c r="AX41" s="50" t="s">
        <v>17</v>
      </c>
      <c r="AY41" s="50" t="s">
        <v>8</v>
      </c>
      <c r="AZ41" s="51" t="s">
        <v>338</v>
      </c>
      <c r="BA41" s="52" t="s">
        <v>32</v>
      </c>
      <c r="BB41" s="53" t="s">
        <v>40</v>
      </c>
      <c r="BC41" s="63" t="s">
        <v>78</v>
      </c>
      <c r="BD41" s="34" t="s">
        <v>12</v>
      </c>
      <c r="BE41" s="56" t="s">
        <v>339</v>
      </c>
      <c r="BF41" s="57" t="s">
        <v>340</v>
      </c>
      <c r="BG41" s="58" t="s">
        <v>456</v>
      </c>
      <c r="BH41" s="58"/>
      <c r="BI41" s="59"/>
      <c r="BJ41" s="59" t="s">
        <v>343</v>
      </c>
      <c r="BK41" s="59">
        <v>1708</v>
      </c>
      <c r="BL41" s="92"/>
    </row>
    <row r="42" spans="1:64" ht="111" hidden="1" customHeight="1" x14ac:dyDescent="0.25">
      <c r="A42" s="67">
        <f>VLOOKUP(B42,Sheet1!$G$5:$H$10,2,FALSE)</f>
        <v>3</v>
      </c>
      <c r="B42" s="88" t="s">
        <v>457</v>
      </c>
      <c r="C42" s="67" t="s">
        <v>461</v>
      </c>
      <c r="D42" s="88" t="s">
        <v>462</v>
      </c>
      <c r="E42" s="66" t="s">
        <v>329</v>
      </c>
      <c r="F42" s="88" t="s">
        <v>470</v>
      </c>
      <c r="G42" s="67" t="s">
        <v>331</v>
      </c>
      <c r="H42" s="68" t="s">
        <v>471</v>
      </c>
      <c r="I42" s="87">
        <v>1333539128.8538001</v>
      </c>
      <c r="J42" s="68" t="s">
        <v>472</v>
      </c>
      <c r="K42" s="61"/>
      <c r="L42" s="46"/>
      <c r="M42" s="46"/>
      <c r="N42" s="50"/>
      <c r="O42" s="50">
        <v>243</v>
      </c>
      <c r="P42" s="50"/>
      <c r="Q42" s="50"/>
      <c r="R42" s="50"/>
      <c r="S42" s="50"/>
      <c r="T42" s="50"/>
      <c r="U42" s="50"/>
      <c r="V42" s="50"/>
      <c r="W42" s="50"/>
      <c r="X42" s="50"/>
      <c r="Y42" s="50"/>
      <c r="Z42" s="50"/>
      <c r="AA42" s="50"/>
      <c r="AB42" s="50"/>
      <c r="AC42" s="50"/>
      <c r="AD42" s="167"/>
      <c r="AE42" s="167"/>
      <c r="AF42" s="93" t="s">
        <v>466</v>
      </c>
      <c r="AG42" s="167"/>
      <c r="AH42" s="167"/>
      <c r="AI42" s="167"/>
      <c r="AJ42" s="167"/>
      <c r="AK42" s="167"/>
      <c r="AL42" s="112"/>
      <c r="AM42" s="93" t="s">
        <v>467</v>
      </c>
      <c r="AN42" s="153" t="s">
        <v>468</v>
      </c>
      <c r="AO42" s="72" t="s">
        <v>469</v>
      </c>
      <c r="AP42" s="50" t="s">
        <v>8</v>
      </c>
      <c r="AQ42" s="50" t="s">
        <v>8</v>
      </c>
      <c r="AR42" s="50" t="s">
        <v>8</v>
      </c>
      <c r="AS42" s="50" t="s">
        <v>8</v>
      </c>
      <c r="AT42" s="50" t="s">
        <v>8</v>
      </c>
      <c r="AU42" s="50" t="s">
        <v>8</v>
      </c>
      <c r="AV42" s="50" t="s">
        <v>17</v>
      </c>
      <c r="AW42" s="50" t="s">
        <v>17</v>
      </c>
      <c r="AX42" s="50" t="s">
        <v>17</v>
      </c>
      <c r="AY42" s="50" t="s">
        <v>8</v>
      </c>
      <c r="AZ42" s="51" t="s">
        <v>473</v>
      </c>
      <c r="BA42" s="52" t="s">
        <v>32</v>
      </c>
      <c r="BB42" s="53" t="s">
        <v>40</v>
      </c>
      <c r="BC42" s="63" t="s">
        <v>78</v>
      </c>
      <c r="BD42" s="34" t="s">
        <v>12</v>
      </c>
      <c r="BE42" s="56" t="s">
        <v>474</v>
      </c>
      <c r="BF42" s="57" t="s">
        <v>340</v>
      </c>
      <c r="BG42" s="58" t="s">
        <v>475</v>
      </c>
      <c r="BH42" s="58"/>
      <c r="BI42" s="59" t="s">
        <v>111</v>
      </c>
      <c r="BJ42" s="59" t="s">
        <v>343</v>
      </c>
      <c r="BK42" s="59">
        <v>1708</v>
      </c>
      <c r="BL42" s="92"/>
    </row>
    <row r="43" spans="1:64" ht="111" hidden="1" customHeight="1" x14ac:dyDescent="0.25">
      <c r="A43" s="178">
        <f>VLOOKUP(B43,Sheet1!$G$5:$H$10,2,FALSE)</f>
        <v>3</v>
      </c>
      <c r="B43" s="178" t="s">
        <v>457</v>
      </c>
      <c r="C43" s="178" t="s">
        <v>461</v>
      </c>
      <c r="D43" s="178" t="s">
        <v>462</v>
      </c>
      <c r="E43" s="178" t="s">
        <v>363</v>
      </c>
      <c r="F43" s="178" t="s">
        <v>476</v>
      </c>
      <c r="G43" s="178" t="s">
        <v>331</v>
      </c>
      <c r="H43" s="178" t="s">
        <v>477</v>
      </c>
      <c r="I43" s="179"/>
      <c r="J43" s="180" t="s">
        <v>478</v>
      </c>
      <c r="K43" s="181"/>
      <c r="L43" s="182" t="s">
        <v>479</v>
      </c>
      <c r="M43" s="182"/>
      <c r="N43" s="181"/>
      <c r="O43" s="183">
        <v>159576</v>
      </c>
      <c r="P43" s="181"/>
      <c r="Q43" s="181"/>
      <c r="R43" s="181"/>
      <c r="S43" s="181"/>
      <c r="T43" s="181"/>
      <c r="U43" s="181"/>
      <c r="V43" s="181"/>
      <c r="W43" s="181"/>
      <c r="X43" s="181"/>
      <c r="Y43" s="181"/>
      <c r="Z43" s="181"/>
      <c r="AA43" s="181"/>
      <c r="AB43" s="181"/>
      <c r="AC43" s="181"/>
      <c r="AD43" s="185"/>
      <c r="AE43" s="185"/>
      <c r="AF43" s="184" t="s">
        <v>466</v>
      </c>
      <c r="AG43" s="185"/>
      <c r="AH43" s="185"/>
      <c r="AI43" s="185"/>
      <c r="AJ43" s="185"/>
      <c r="AK43" s="185"/>
      <c r="AL43" s="185"/>
      <c r="AM43" s="186"/>
      <c r="AN43" s="187"/>
      <c r="AO43" s="188"/>
      <c r="AP43" s="183"/>
      <c r="AQ43" s="183"/>
      <c r="AR43" s="183"/>
      <c r="AS43" s="183"/>
      <c r="AT43" s="13"/>
      <c r="AU43" s="13"/>
      <c r="AV43" s="13"/>
      <c r="AW43" s="183"/>
      <c r="AX43" s="183"/>
      <c r="AY43" s="183"/>
      <c r="AZ43" s="189"/>
      <c r="BA43" s="190"/>
      <c r="BB43" s="191"/>
      <c r="BC43" s="192"/>
      <c r="BD43" s="193"/>
      <c r="BE43" s="194"/>
      <c r="BF43" s="195"/>
      <c r="BG43" s="196"/>
      <c r="BH43" s="196"/>
      <c r="BI43" s="192"/>
      <c r="BJ43" s="192"/>
      <c r="BK43" s="192"/>
      <c r="BL43" s="197"/>
    </row>
    <row r="44" spans="1:64" ht="111" hidden="1" customHeight="1" x14ac:dyDescent="0.25">
      <c r="A44" s="132">
        <f>VLOOKUP(B44,Sheet1!$G$5:$H$10,2,FALSE)</f>
        <v>3</v>
      </c>
      <c r="B44" s="133" t="s">
        <v>457</v>
      </c>
      <c r="C44" s="132" t="s">
        <v>461</v>
      </c>
      <c r="D44" s="133" t="s">
        <v>462</v>
      </c>
      <c r="E44" s="132" t="s">
        <v>363</v>
      </c>
      <c r="F44" s="133" t="s">
        <v>480</v>
      </c>
      <c r="G44" s="132" t="s">
        <v>331</v>
      </c>
      <c r="H44" s="132" t="s">
        <v>126</v>
      </c>
      <c r="I44" s="133"/>
      <c r="J44" s="134" t="s">
        <v>481</v>
      </c>
      <c r="K44" s="176"/>
      <c r="L44" s="135"/>
      <c r="M44" s="135"/>
      <c r="N44" s="137"/>
      <c r="O44" s="136"/>
      <c r="P44" s="137"/>
      <c r="Q44" s="137"/>
      <c r="R44" s="137"/>
      <c r="S44" s="137"/>
      <c r="T44" s="137"/>
      <c r="U44" s="137"/>
      <c r="V44" s="137"/>
      <c r="W44" s="137"/>
      <c r="X44" s="137"/>
      <c r="Y44" s="137"/>
      <c r="Z44" s="137"/>
      <c r="AA44" s="137"/>
      <c r="AB44" s="137"/>
      <c r="AC44" s="137"/>
      <c r="AD44" s="138"/>
      <c r="AE44" s="138"/>
      <c r="AF44" s="177" t="s">
        <v>466</v>
      </c>
      <c r="AG44" s="138"/>
      <c r="AH44" s="138"/>
      <c r="AI44" s="138"/>
      <c r="AJ44" s="138"/>
      <c r="AK44" s="138"/>
      <c r="AL44" s="138"/>
      <c r="AM44" s="139" t="s">
        <v>467</v>
      </c>
      <c r="AN44" s="140" t="s">
        <v>468</v>
      </c>
      <c r="AO44" s="141" t="s">
        <v>126</v>
      </c>
      <c r="AP44" s="136" t="s">
        <v>8</v>
      </c>
      <c r="AQ44" s="136" t="s">
        <v>8</v>
      </c>
      <c r="AR44" s="136" t="s">
        <v>8</v>
      </c>
      <c r="AS44" s="136" t="s">
        <v>8</v>
      </c>
      <c r="AT44" s="136" t="s">
        <v>8</v>
      </c>
      <c r="AU44" s="136" t="s">
        <v>8</v>
      </c>
      <c r="AV44" s="136" t="s">
        <v>17</v>
      </c>
      <c r="AW44" s="136" t="s">
        <v>17</v>
      </c>
      <c r="AX44" s="136" t="s">
        <v>17</v>
      </c>
      <c r="AY44" s="136" t="s">
        <v>8</v>
      </c>
      <c r="AZ44" s="142" t="s">
        <v>473</v>
      </c>
      <c r="BA44" s="143" t="s">
        <v>32</v>
      </c>
      <c r="BB44" s="144" t="s">
        <v>40</v>
      </c>
      <c r="BC44" s="145" t="s">
        <v>78</v>
      </c>
      <c r="BD44" s="146" t="s">
        <v>12</v>
      </c>
      <c r="BE44" s="147" t="s">
        <v>474</v>
      </c>
      <c r="BF44" s="148" t="s">
        <v>482</v>
      </c>
      <c r="BG44" s="149" t="s">
        <v>475</v>
      </c>
      <c r="BH44" s="149"/>
      <c r="BI44" s="145" t="s">
        <v>111</v>
      </c>
      <c r="BJ44" s="145"/>
      <c r="BK44" s="145">
        <v>1708</v>
      </c>
      <c r="BL44" s="150"/>
    </row>
    <row r="45" spans="1:64" ht="111" hidden="1" customHeight="1" x14ac:dyDescent="0.25">
      <c r="A45" s="132">
        <f>VLOOKUP(B45,Sheet1!$G$5:$H$10,2,FALSE)</f>
        <v>3</v>
      </c>
      <c r="B45" s="133" t="s">
        <v>457</v>
      </c>
      <c r="C45" s="132" t="s">
        <v>461</v>
      </c>
      <c r="D45" s="133" t="s">
        <v>462</v>
      </c>
      <c r="E45" s="132" t="s">
        <v>363</v>
      </c>
      <c r="F45" s="133" t="s">
        <v>483</v>
      </c>
      <c r="G45" s="132" t="s">
        <v>331</v>
      </c>
      <c r="H45" s="132" t="s">
        <v>126</v>
      </c>
      <c r="I45" s="133"/>
      <c r="J45" s="134" t="s">
        <v>484</v>
      </c>
      <c r="K45" s="176"/>
      <c r="L45" s="135"/>
      <c r="M45" s="135"/>
      <c r="N45" s="137"/>
      <c r="O45" s="136"/>
      <c r="P45" s="137"/>
      <c r="Q45" s="137"/>
      <c r="R45" s="137"/>
      <c r="S45" s="137"/>
      <c r="T45" s="137"/>
      <c r="U45" s="137"/>
      <c r="V45" s="137"/>
      <c r="W45" s="137"/>
      <c r="X45" s="137"/>
      <c r="Y45" s="137"/>
      <c r="Z45" s="137"/>
      <c r="AA45" s="137"/>
      <c r="AB45" s="137"/>
      <c r="AC45" s="137"/>
      <c r="AD45" s="138"/>
      <c r="AE45" s="138"/>
      <c r="AF45" s="177" t="s">
        <v>466</v>
      </c>
      <c r="AG45" s="138"/>
      <c r="AH45" s="138"/>
      <c r="AI45" s="138"/>
      <c r="AJ45" s="138"/>
      <c r="AK45" s="138"/>
      <c r="AL45" s="138"/>
      <c r="AM45" s="139" t="s">
        <v>467</v>
      </c>
      <c r="AN45" s="140" t="s">
        <v>468</v>
      </c>
      <c r="AO45" s="141" t="s">
        <v>126</v>
      </c>
      <c r="AP45" s="136" t="s">
        <v>8</v>
      </c>
      <c r="AQ45" s="136" t="s">
        <v>8</v>
      </c>
      <c r="AR45" s="136" t="s">
        <v>8</v>
      </c>
      <c r="AS45" s="136" t="s">
        <v>8</v>
      </c>
      <c r="AT45" s="136" t="s">
        <v>8</v>
      </c>
      <c r="AU45" s="136" t="s">
        <v>8</v>
      </c>
      <c r="AV45" s="136" t="s">
        <v>17</v>
      </c>
      <c r="AW45" s="136" t="s">
        <v>17</v>
      </c>
      <c r="AX45" s="136" t="s">
        <v>17</v>
      </c>
      <c r="AY45" s="136" t="s">
        <v>8</v>
      </c>
      <c r="AZ45" s="142" t="s">
        <v>473</v>
      </c>
      <c r="BA45" s="143" t="s">
        <v>32</v>
      </c>
      <c r="BB45" s="144" t="s">
        <v>40</v>
      </c>
      <c r="BC45" s="145" t="s">
        <v>78</v>
      </c>
      <c r="BD45" s="146" t="s">
        <v>12</v>
      </c>
      <c r="BE45" s="147" t="s">
        <v>474</v>
      </c>
      <c r="BF45" s="148" t="s">
        <v>482</v>
      </c>
      <c r="BG45" s="149" t="s">
        <v>475</v>
      </c>
      <c r="BH45" s="149"/>
      <c r="BI45" s="145" t="s">
        <v>111</v>
      </c>
      <c r="BJ45" s="145"/>
      <c r="BK45" s="145">
        <v>1708</v>
      </c>
      <c r="BL45" s="150"/>
    </row>
    <row r="46" spans="1:64" ht="111" hidden="1" customHeight="1" x14ac:dyDescent="0.25">
      <c r="A46" s="132">
        <f>VLOOKUP(B46,Sheet1!$G$5:$H$10,2,FALSE)</f>
        <v>3</v>
      </c>
      <c r="B46" s="133" t="s">
        <v>457</v>
      </c>
      <c r="C46" s="132" t="s">
        <v>461</v>
      </c>
      <c r="D46" s="133" t="s">
        <v>462</v>
      </c>
      <c r="E46" s="132" t="s">
        <v>363</v>
      </c>
      <c r="F46" s="133" t="s">
        <v>485</v>
      </c>
      <c r="G46" s="132" t="s">
        <v>331</v>
      </c>
      <c r="H46" s="132" t="s">
        <v>126</v>
      </c>
      <c r="I46" s="133"/>
      <c r="J46" s="134" t="s">
        <v>486</v>
      </c>
      <c r="K46" s="176"/>
      <c r="L46" s="135"/>
      <c r="M46" s="135"/>
      <c r="N46" s="137"/>
      <c r="O46" s="136"/>
      <c r="P46" s="137"/>
      <c r="Q46" s="137"/>
      <c r="R46" s="137"/>
      <c r="S46" s="137"/>
      <c r="T46" s="137"/>
      <c r="U46" s="137"/>
      <c r="V46" s="137"/>
      <c r="W46" s="137"/>
      <c r="X46" s="137"/>
      <c r="Y46" s="137"/>
      <c r="Z46" s="137"/>
      <c r="AA46" s="137"/>
      <c r="AB46" s="137"/>
      <c r="AC46" s="137"/>
      <c r="AD46" s="138"/>
      <c r="AE46" s="138"/>
      <c r="AF46" s="177" t="s">
        <v>466</v>
      </c>
      <c r="AG46" s="138"/>
      <c r="AH46" s="138"/>
      <c r="AI46" s="138"/>
      <c r="AJ46" s="138"/>
      <c r="AK46" s="138"/>
      <c r="AL46" s="138"/>
      <c r="AM46" s="139" t="s">
        <v>467</v>
      </c>
      <c r="AN46" s="140" t="s">
        <v>468</v>
      </c>
      <c r="AO46" s="141" t="s">
        <v>126</v>
      </c>
      <c r="AP46" s="136" t="s">
        <v>8</v>
      </c>
      <c r="AQ46" s="136" t="s">
        <v>8</v>
      </c>
      <c r="AR46" s="136" t="s">
        <v>8</v>
      </c>
      <c r="AS46" s="136" t="s">
        <v>8</v>
      </c>
      <c r="AT46" s="136" t="s">
        <v>8</v>
      </c>
      <c r="AU46" s="136" t="s">
        <v>8</v>
      </c>
      <c r="AV46" s="136" t="s">
        <v>17</v>
      </c>
      <c r="AW46" s="136" t="s">
        <v>17</v>
      </c>
      <c r="AX46" s="136" t="s">
        <v>17</v>
      </c>
      <c r="AY46" s="136" t="s">
        <v>8</v>
      </c>
      <c r="AZ46" s="142" t="s">
        <v>473</v>
      </c>
      <c r="BA46" s="143" t="s">
        <v>32</v>
      </c>
      <c r="BB46" s="144" t="s">
        <v>40</v>
      </c>
      <c r="BC46" s="145" t="s">
        <v>78</v>
      </c>
      <c r="BD46" s="146" t="s">
        <v>12</v>
      </c>
      <c r="BE46" s="147" t="s">
        <v>474</v>
      </c>
      <c r="BF46" s="148" t="s">
        <v>482</v>
      </c>
      <c r="BG46" s="149" t="s">
        <v>475</v>
      </c>
      <c r="BH46" s="149"/>
      <c r="BI46" s="145" t="s">
        <v>111</v>
      </c>
      <c r="BJ46" s="145" t="s">
        <v>343</v>
      </c>
      <c r="BK46" s="145">
        <v>1708</v>
      </c>
      <c r="BL46" s="150"/>
    </row>
    <row r="47" spans="1:64" ht="74.25" hidden="1" customHeight="1" x14ac:dyDescent="0.25">
      <c r="A47" s="114">
        <f>VLOOKUP(B47,Sheet1!$G$5:$H$10,2,FALSE)</f>
        <v>4</v>
      </c>
      <c r="B47" s="115" t="s">
        <v>487</v>
      </c>
      <c r="C47" s="114" t="s">
        <v>488</v>
      </c>
      <c r="D47" s="115" t="s">
        <v>320</v>
      </c>
      <c r="E47" s="114" t="s">
        <v>321</v>
      </c>
      <c r="F47" s="115" t="s">
        <v>489</v>
      </c>
      <c r="G47" s="114" t="s">
        <v>323</v>
      </c>
      <c r="H47" s="114" t="s">
        <v>490</v>
      </c>
      <c r="I47" s="115"/>
      <c r="J47" s="156" t="s">
        <v>491</v>
      </c>
      <c r="K47" s="175"/>
      <c r="L47" s="116"/>
      <c r="M47" s="116"/>
      <c r="N47" s="118"/>
      <c r="O47" s="117"/>
      <c r="P47" s="118"/>
      <c r="Q47" s="118"/>
      <c r="R47" s="118"/>
      <c r="S47" s="118"/>
      <c r="T47" s="118"/>
      <c r="U47" s="118"/>
      <c r="V47" s="118"/>
      <c r="W47" s="118"/>
      <c r="X47" s="118"/>
      <c r="Y47" s="118"/>
      <c r="Z47" s="118"/>
      <c r="AA47" s="118"/>
      <c r="AB47" s="118"/>
      <c r="AC47" s="118"/>
      <c r="AD47" s="119"/>
      <c r="AE47" s="119"/>
      <c r="AF47" s="119" t="s">
        <v>395</v>
      </c>
      <c r="AG47" s="119"/>
      <c r="AH47" s="119"/>
      <c r="AI47" s="119"/>
      <c r="AJ47" s="119"/>
      <c r="AK47" s="119"/>
      <c r="AL47" s="119"/>
      <c r="AM47" s="120"/>
      <c r="AN47" s="121"/>
      <c r="AO47" s="122"/>
      <c r="AP47" s="117"/>
      <c r="AQ47" s="117"/>
      <c r="AR47" s="117"/>
      <c r="AS47" s="117"/>
      <c r="AT47" s="117"/>
      <c r="AU47" s="117" t="s">
        <v>17</v>
      </c>
      <c r="AV47" s="117" t="s">
        <v>17</v>
      </c>
      <c r="AW47" s="117"/>
      <c r="AX47" s="117"/>
      <c r="AY47" s="117"/>
      <c r="AZ47" s="123"/>
      <c r="BA47" s="124"/>
      <c r="BB47" s="125"/>
      <c r="BC47" s="126"/>
      <c r="BD47" s="127"/>
      <c r="BE47" s="128"/>
      <c r="BF47" s="129"/>
      <c r="BG47" s="130"/>
      <c r="BH47" s="130"/>
      <c r="BI47" s="126"/>
      <c r="BJ47" s="126"/>
      <c r="BK47" s="126"/>
      <c r="BL47" s="131"/>
    </row>
    <row r="48" spans="1:64" ht="163.5" hidden="1" customHeight="1" x14ac:dyDescent="0.25">
      <c r="A48" s="67">
        <f>VLOOKUP(B48,Sheet1!$G$5:$H$10,2,FALSE)</f>
        <v>4</v>
      </c>
      <c r="B48" s="88" t="s">
        <v>487</v>
      </c>
      <c r="C48" s="67" t="s">
        <v>492</v>
      </c>
      <c r="D48" s="88" t="s">
        <v>493</v>
      </c>
      <c r="E48" s="66" t="s">
        <v>329</v>
      </c>
      <c r="F48" s="88" t="s">
        <v>494</v>
      </c>
      <c r="G48" s="67" t="s">
        <v>331</v>
      </c>
      <c r="H48" s="85" t="s">
        <v>495</v>
      </c>
      <c r="I48" s="87">
        <v>34073355203</v>
      </c>
      <c r="J48" s="69" t="s">
        <v>496</v>
      </c>
      <c r="K48" s="158" t="s">
        <v>497</v>
      </c>
      <c r="L48" s="61" t="s">
        <v>420</v>
      </c>
      <c r="M48" s="61"/>
      <c r="N48" s="99">
        <v>45657</v>
      </c>
      <c r="O48" s="50">
        <v>350</v>
      </c>
      <c r="P48" s="50" t="s">
        <v>498</v>
      </c>
      <c r="Q48" s="50" t="s">
        <v>372</v>
      </c>
      <c r="R48" s="50"/>
      <c r="S48" s="50"/>
      <c r="T48" s="50"/>
      <c r="U48" s="50"/>
      <c r="V48" s="50"/>
      <c r="W48" s="50"/>
      <c r="X48" s="50"/>
      <c r="Y48" s="50">
        <v>50</v>
      </c>
      <c r="Z48" s="50">
        <v>50</v>
      </c>
      <c r="AA48" s="50">
        <v>50</v>
      </c>
      <c r="AB48" s="50">
        <v>100</v>
      </c>
      <c r="AC48" s="50">
        <v>100</v>
      </c>
      <c r="AD48" s="167"/>
      <c r="AE48" s="167"/>
      <c r="AF48" s="167" t="s">
        <v>499</v>
      </c>
      <c r="AG48" s="167"/>
      <c r="AH48" s="167"/>
      <c r="AI48" s="167"/>
      <c r="AJ48" s="167"/>
      <c r="AK48" s="167"/>
      <c r="AL48" s="112"/>
      <c r="AM48" s="46" t="s">
        <v>500</v>
      </c>
      <c r="AN48" s="69" t="s">
        <v>501</v>
      </c>
      <c r="AO48" s="71" t="s">
        <v>502</v>
      </c>
      <c r="AP48" s="50" t="s">
        <v>17</v>
      </c>
      <c r="AQ48" s="50" t="s">
        <v>17</v>
      </c>
      <c r="AR48" s="50" t="s">
        <v>17</v>
      </c>
      <c r="AS48" s="50" t="s">
        <v>17</v>
      </c>
      <c r="AT48" s="50" t="s">
        <v>8</v>
      </c>
      <c r="AU48" s="50" t="s">
        <v>17</v>
      </c>
      <c r="AV48" s="50" t="s">
        <v>17</v>
      </c>
      <c r="AW48" s="50" t="s">
        <v>8</v>
      </c>
      <c r="AX48" s="50" t="s">
        <v>8</v>
      </c>
      <c r="AY48" s="50" t="s">
        <v>8</v>
      </c>
      <c r="AZ48" s="51" t="s">
        <v>503</v>
      </c>
      <c r="BA48" s="52" t="s">
        <v>32</v>
      </c>
      <c r="BB48" s="53" t="s">
        <v>59</v>
      </c>
      <c r="BC48" s="63" t="s">
        <v>41</v>
      </c>
      <c r="BD48" s="55" t="s">
        <v>12</v>
      </c>
      <c r="BE48" s="56" t="s">
        <v>504</v>
      </c>
      <c r="BF48" s="57" t="s">
        <v>402</v>
      </c>
      <c r="BG48" s="58" t="s">
        <v>505</v>
      </c>
      <c r="BH48" s="58"/>
      <c r="BI48" s="59" t="s">
        <v>114</v>
      </c>
      <c r="BJ48" s="59" t="s">
        <v>343</v>
      </c>
      <c r="BK48" s="50">
        <v>1702</v>
      </c>
      <c r="BL48" s="164" t="s">
        <v>506</v>
      </c>
    </row>
    <row r="49" spans="1:64" ht="104.25" hidden="1" customHeight="1" x14ac:dyDescent="0.25">
      <c r="A49" s="67">
        <f>VLOOKUP(B49,Sheet1!$G$5:$H$10,2,FALSE)</f>
        <v>4</v>
      </c>
      <c r="B49" s="88" t="s">
        <v>487</v>
      </c>
      <c r="C49" s="67" t="s">
        <v>492</v>
      </c>
      <c r="D49" s="88" t="s">
        <v>493</v>
      </c>
      <c r="E49" s="66" t="s">
        <v>329</v>
      </c>
      <c r="F49" s="88" t="s">
        <v>507</v>
      </c>
      <c r="G49" s="67" t="s">
        <v>331</v>
      </c>
      <c r="H49" s="85" t="s">
        <v>508</v>
      </c>
      <c r="I49" s="87">
        <v>3651185215</v>
      </c>
      <c r="J49" s="69" t="s">
        <v>509</v>
      </c>
      <c r="K49" s="61"/>
      <c r="L49" s="61"/>
      <c r="M49" s="61"/>
      <c r="N49" s="50"/>
      <c r="O49" s="50">
        <v>520</v>
      </c>
      <c r="P49" s="50"/>
      <c r="Q49" s="50"/>
      <c r="R49" s="50"/>
      <c r="S49" s="50"/>
      <c r="T49" s="50"/>
      <c r="U49" s="50"/>
      <c r="V49" s="50"/>
      <c r="W49" s="50"/>
      <c r="X49" s="50"/>
      <c r="Y49" s="50"/>
      <c r="Z49" s="50"/>
      <c r="AA49" s="50"/>
      <c r="AB49" s="50"/>
      <c r="AC49" s="50"/>
      <c r="AD49" s="167"/>
      <c r="AE49" s="167"/>
      <c r="AF49" s="167" t="s">
        <v>499</v>
      </c>
      <c r="AG49" s="167"/>
      <c r="AH49" s="167"/>
      <c r="AI49" s="167"/>
      <c r="AJ49" s="167"/>
      <c r="AK49" s="167"/>
      <c r="AL49" s="112"/>
      <c r="AM49" s="46" t="s">
        <v>500</v>
      </c>
      <c r="AN49" s="69" t="s">
        <v>501</v>
      </c>
      <c r="AO49" s="71" t="s">
        <v>502</v>
      </c>
      <c r="AP49" s="50" t="s">
        <v>8</v>
      </c>
      <c r="AQ49" s="50" t="s">
        <v>8</v>
      </c>
      <c r="AR49" s="50" t="s">
        <v>8</v>
      </c>
      <c r="AS49" s="50" t="s">
        <v>8</v>
      </c>
      <c r="AT49" s="50" t="s">
        <v>8</v>
      </c>
      <c r="AU49" s="50" t="s">
        <v>17</v>
      </c>
      <c r="AV49" s="50" t="s">
        <v>17</v>
      </c>
      <c r="AW49" s="50" t="s">
        <v>8</v>
      </c>
      <c r="AX49" s="50" t="s">
        <v>8</v>
      </c>
      <c r="AY49" s="50" t="s">
        <v>8</v>
      </c>
      <c r="AZ49" s="51" t="s">
        <v>503</v>
      </c>
      <c r="BA49" s="52" t="s">
        <v>32</v>
      </c>
      <c r="BB49" s="53" t="s">
        <v>30</v>
      </c>
      <c r="BC49" s="63" t="s">
        <v>41</v>
      </c>
      <c r="BD49" s="55" t="s">
        <v>12</v>
      </c>
      <c r="BE49" s="56" t="s">
        <v>504</v>
      </c>
      <c r="BF49" s="57" t="s">
        <v>402</v>
      </c>
      <c r="BG49" s="58" t="s">
        <v>505</v>
      </c>
      <c r="BH49" s="58"/>
      <c r="BI49" s="59" t="s">
        <v>114</v>
      </c>
      <c r="BJ49" s="59" t="s">
        <v>343</v>
      </c>
      <c r="BK49" s="50">
        <v>1702</v>
      </c>
      <c r="BL49" s="60"/>
    </row>
    <row r="50" spans="1:64" ht="104.25" hidden="1" customHeight="1" x14ac:dyDescent="0.25">
      <c r="A50" s="67">
        <f>VLOOKUP(B50,Sheet1!$G$5:$H$10,2,FALSE)</f>
        <v>4</v>
      </c>
      <c r="B50" s="88" t="s">
        <v>487</v>
      </c>
      <c r="C50" s="67" t="s">
        <v>492</v>
      </c>
      <c r="D50" s="88" t="s">
        <v>493</v>
      </c>
      <c r="E50" s="66" t="s">
        <v>329</v>
      </c>
      <c r="F50" s="88" t="s">
        <v>510</v>
      </c>
      <c r="G50" s="67" t="s">
        <v>331</v>
      </c>
      <c r="H50" s="85" t="s">
        <v>511</v>
      </c>
      <c r="I50" s="87">
        <v>2275459582</v>
      </c>
      <c r="J50" s="69" t="s">
        <v>512</v>
      </c>
      <c r="K50" s="61"/>
      <c r="L50" s="61"/>
      <c r="M50" s="65"/>
      <c r="N50" s="50"/>
      <c r="O50" s="159">
        <v>210</v>
      </c>
      <c r="P50" s="50"/>
      <c r="Q50" s="50"/>
      <c r="R50" s="50"/>
      <c r="S50" s="50"/>
      <c r="T50" s="50"/>
      <c r="U50" s="50"/>
      <c r="V50" s="50"/>
      <c r="W50" s="50"/>
      <c r="X50" s="50"/>
      <c r="Y50" s="50"/>
      <c r="Z50" s="50"/>
      <c r="AA50" s="50"/>
      <c r="AB50" s="50"/>
      <c r="AC50" s="50"/>
      <c r="AD50" s="167"/>
      <c r="AE50" s="167"/>
      <c r="AF50" s="167" t="s">
        <v>499</v>
      </c>
      <c r="AG50" s="167"/>
      <c r="AH50" s="167"/>
      <c r="AI50" s="167"/>
      <c r="AJ50" s="167"/>
      <c r="AK50" s="167"/>
      <c r="AL50" s="112"/>
      <c r="AM50" s="93" t="s">
        <v>500</v>
      </c>
      <c r="AN50" s="94" t="s">
        <v>501</v>
      </c>
      <c r="AO50" s="71" t="s">
        <v>502</v>
      </c>
      <c r="AP50" s="50" t="s">
        <v>8</v>
      </c>
      <c r="AQ50" s="50" t="s">
        <v>8</v>
      </c>
      <c r="AR50" s="50" t="s">
        <v>8</v>
      </c>
      <c r="AS50" s="50" t="s">
        <v>8</v>
      </c>
      <c r="AT50" s="50" t="s">
        <v>8</v>
      </c>
      <c r="AU50" s="50" t="s">
        <v>17</v>
      </c>
      <c r="AV50" s="50" t="s">
        <v>17</v>
      </c>
      <c r="AW50" s="50" t="s">
        <v>8</v>
      </c>
      <c r="AX50" s="50" t="s">
        <v>8</v>
      </c>
      <c r="AY50" s="50" t="s">
        <v>8</v>
      </c>
      <c r="AZ50" s="51" t="s">
        <v>503</v>
      </c>
      <c r="BA50" s="52" t="s">
        <v>32</v>
      </c>
      <c r="BB50" s="53" t="s">
        <v>30</v>
      </c>
      <c r="BC50" s="63" t="s">
        <v>41</v>
      </c>
      <c r="BD50" s="34" t="s">
        <v>12</v>
      </c>
      <c r="BE50" s="56" t="s">
        <v>504</v>
      </c>
      <c r="BF50" s="57" t="s">
        <v>402</v>
      </c>
      <c r="BG50" s="58" t="s">
        <v>505</v>
      </c>
      <c r="BH50" s="58"/>
      <c r="BI50" s="59" t="s">
        <v>114</v>
      </c>
      <c r="BJ50" s="59" t="s">
        <v>343</v>
      </c>
      <c r="BK50" s="59">
        <v>1702</v>
      </c>
      <c r="BL50" s="92"/>
    </row>
    <row r="51" spans="1:64" ht="111" hidden="1" customHeight="1" x14ac:dyDescent="0.25">
      <c r="A51" s="132">
        <f>VLOOKUP(B51,Sheet1!$G$5:$H$10,2,FALSE)</f>
        <v>4</v>
      </c>
      <c r="B51" s="133" t="s">
        <v>487</v>
      </c>
      <c r="C51" s="132" t="s">
        <v>492</v>
      </c>
      <c r="D51" s="133" t="s">
        <v>493</v>
      </c>
      <c r="E51" s="132" t="s">
        <v>363</v>
      </c>
      <c r="F51" s="133" t="s">
        <v>513</v>
      </c>
      <c r="G51" s="132" t="s">
        <v>331</v>
      </c>
      <c r="H51" s="132" t="s">
        <v>514</v>
      </c>
      <c r="I51" s="133"/>
      <c r="J51" s="134" t="s">
        <v>515</v>
      </c>
      <c r="K51" s="176"/>
      <c r="L51" s="135"/>
      <c r="M51" s="135"/>
      <c r="N51" s="137"/>
      <c r="O51" s="136"/>
      <c r="P51" s="137"/>
      <c r="Q51" s="137"/>
      <c r="R51" s="137"/>
      <c r="S51" s="137"/>
      <c r="T51" s="137"/>
      <c r="U51" s="137"/>
      <c r="V51" s="137"/>
      <c r="W51" s="137"/>
      <c r="X51" s="137"/>
      <c r="Y51" s="137"/>
      <c r="Z51" s="137"/>
      <c r="AA51" s="137"/>
      <c r="AB51" s="137"/>
      <c r="AC51" s="137"/>
      <c r="AD51" s="138"/>
      <c r="AE51" s="138"/>
      <c r="AF51" s="177" t="s">
        <v>499</v>
      </c>
      <c r="AG51" s="138"/>
      <c r="AH51" s="138"/>
      <c r="AI51" s="138"/>
      <c r="AJ51" s="138"/>
      <c r="AK51" s="138"/>
      <c r="AL51" s="138"/>
      <c r="AM51" s="139"/>
      <c r="AN51" s="140"/>
      <c r="AO51" s="141"/>
      <c r="AP51" s="136"/>
      <c r="AQ51" s="136"/>
      <c r="AR51" s="136"/>
      <c r="AS51" s="136"/>
      <c r="AT51" s="136"/>
      <c r="AU51" s="136"/>
      <c r="AV51" s="136"/>
      <c r="AW51" s="136"/>
      <c r="AX51" s="136"/>
      <c r="AY51" s="136"/>
      <c r="AZ51" s="142"/>
      <c r="BA51" s="143"/>
      <c r="BB51" s="144"/>
      <c r="BC51" s="145"/>
      <c r="BD51" s="146"/>
      <c r="BE51" s="147"/>
      <c r="BF51" s="148"/>
      <c r="BG51" s="149"/>
      <c r="BH51" s="149"/>
      <c r="BI51" s="145"/>
      <c r="BJ51" s="145"/>
      <c r="BK51" s="145"/>
      <c r="BL51" s="150"/>
    </row>
    <row r="52" spans="1:64" ht="111" hidden="1" customHeight="1" x14ac:dyDescent="0.25">
      <c r="A52" s="132">
        <f>VLOOKUP(B52,Sheet1!$G$5:$H$10,2,FALSE)</f>
        <v>4</v>
      </c>
      <c r="B52" s="133" t="s">
        <v>487</v>
      </c>
      <c r="C52" s="132" t="s">
        <v>492</v>
      </c>
      <c r="D52" s="133" t="s">
        <v>493</v>
      </c>
      <c r="E52" s="132" t="s">
        <v>363</v>
      </c>
      <c r="F52" s="133" t="s">
        <v>516</v>
      </c>
      <c r="G52" s="132" t="s">
        <v>331</v>
      </c>
      <c r="H52" s="132" t="s">
        <v>514</v>
      </c>
      <c r="I52" s="133"/>
      <c r="J52" s="134" t="s">
        <v>517</v>
      </c>
      <c r="K52" s="176"/>
      <c r="L52" s="135"/>
      <c r="M52" s="135"/>
      <c r="N52" s="137"/>
      <c r="O52" s="136"/>
      <c r="P52" s="137"/>
      <c r="Q52" s="137"/>
      <c r="R52" s="137"/>
      <c r="S52" s="137"/>
      <c r="T52" s="137"/>
      <c r="U52" s="137"/>
      <c r="V52" s="137"/>
      <c r="W52" s="137"/>
      <c r="X52" s="137"/>
      <c r="Y52" s="137"/>
      <c r="Z52" s="137"/>
      <c r="AA52" s="137"/>
      <c r="AB52" s="137"/>
      <c r="AC52" s="137"/>
      <c r="AD52" s="138"/>
      <c r="AE52" s="138"/>
      <c r="AF52" s="177" t="s">
        <v>499</v>
      </c>
      <c r="AG52" s="138"/>
      <c r="AH52" s="138"/>
      <c r="AI52" s="138"/>
      <c r="AJ52" s="138"/>
      <c r="AK52" s="138"/>
      <c r="AL52" s="138"/>
      <c r="AM52" s="139"/>
      <c r="AN52" s="140"/>
      <c r="AO52" s="141"/>
      <c r="AP52" s="136"/>
      <c r="AQ52" s="136"/>
      <c r="AR52" s="136"/>
      <c r="AS52" s="136"/>
      <c r="AT52" s="136"/>
      <c r="AU52" s="136"/>
      <c r="AV52" s="136"/>
      <c r="AW52" s="136"/>
      <c r="AX52" s="136"/>
      <c r="AY52" s="136"/>
      <c r="AZ52" s="142"/>
      <c r="BA52" s="143"/>
      <c r="BB52" s="144"/>
      <c r="BC52" s="145"/>
      <c r="BD52" s="146"/>
      <c r="BE52" s="147"/>
      <c r="BF52" s="148"/>
      <c r="BG52" s="149"/>
      <c r="BH52" s="149"/>
      <c r="BI52" s="145"/>
      <c r="BJ52" s="145"/>
      <c r="BK52" s="145"/>
      <c r="BL52" s="150"/>
    </row>
    <row r="53" spans="1:64" ht="111" hidden="1" customHeight="1" x14ac:dyDescent="0.25">
      <c r="A53" s="132">
        <f>VLOOKUP(B53,Sheet1!$G$5:$H$10,2,FALSE)</f>
        <v>4</v>
      </c>
      <c r="B53" s="133" t="s">
        <v>487</v>
      </c>
      <c r="C53" s="132" t="s">
        <v>492</v>
      </c>
      <c r="D53" s="133" t="s">
        <v>493</v>
      </c>
      <c r="E53" s="132" t="s">
        <v>363</v>
      </c>
      <c r="F53" s="133" t="s">
        <v>518</v>
      </c>
      <c r="G53" s="132" t="s">
        <v>331</v>
      </c>
      <c r="H53" s="132" t="s">
        <v>514</v>
      </c>
      <c r="I53" s="133"/>
      <c r="J53" s="134" t="s">
        <v>519</v>
      </c>
      <c r="K53" s="176"/>
      <c r="L53" s="135"/>
      <c r="M53" s="135"/>
      <c r="N53" s="137"/>
      <c r="O53" s="136"/>
      <c r="P53" s="137"/>
      <c r="Q53" s="137"/>
      <c r="R53" s="137"/>
      <c r="S53" s="137"/>
      <c r="T53" s="137"/>
      <c r="U53" s="137"/>
      <c r="V53" s="137"/>
      <c r="W53" s="137"/>
      <c r="X53" s="137"/>
      <c r="Y53" s="137"/>
      <c r="Z53" s="137"/>
      <c r="AA53" s="137"/>
      <c r="AB53" s="137"/>
      <c r="AC53" s="137"/>
      <c r="AD53" s="138"/>
      <c r="AE53" s="138"/>
      <c r="AF53" s="177" t="s">
        <v>499</v>
      </c>
      <c r="AG53" s="138"/>
      <c r="AH53" s="138"/>
      <c r="AI53" s="138"/>
      <c r="AJ53" s="138"/>
      <c r="AK53" s="138"/>
      <c r="AL53" s="138"/>
      <c r="AM53" s="139"/>
      <c r="AN53" s="140"/>
      <c r="AO53" s="141"/>
      <c r="AP53" s="136"/>
      <c r="AQ53" s="136"/>
      <c r="AR53" s="136"/>
      <c r="AS53" s="136"/>
      <c r="AT53" s="136"/>
      <c r="AU53" s="136"/>
      <c r="AV53" s="136"/>
      <c r="AW53" s="136"/>
      <c r="AX53" s="136"/>
      <c r="AY53" s="136"/>
      <c r="AZ53" s="142"/>
      <c r="BA53" s="143"/>
      <c r="BB53" s="144"/>
      <c r="BC53" s="145"/>
      <c r="BD53" s="146"/>
      <c r="BE53" s="147"/>
      <c r="BF53" s="148"/>
      <c r="BG53" s="149"/>
      <c r="BH53" s="149"/>
      <c r="BI53" s="145"/>
      <c r="BJ53" s="145"/>
      <c r="BK53" s="145"/>
      <c r="BL53" s="150"/>
    </row>
    <row r="54" spans="1:64" ht="74.25" hidden="1" customHeight="1" x14ac:dyDescent="0.25">
      <c r="A54" s="114">
        <f>VLOOKUP(B54,Sheet1!$G$5:$H$10,2,FALSE)</f>
        <v>5</v>
      </c>
      <c r="B54" s="115" t="s">
        <v>520</v>
      </c>
      <c r="C54" s="114" t="s">
        <v>521</v>
      </c>
      <c r="D54" s="115" t="s">
        <v>320</v>
      </c>
      <c r="E54" s="114" t="s">
        <v>321</v>
      </c>
      <c r="F54" s="115" t="s">
        <v>522</v>
      </c>
      <c r="G54" s="114" t="s">
        <v>323</v>
      </c>
      <c r="H54" s="114"/>
      <c r="I54" s="115"/>
      <c r="J54" s="156" t="s">
        <v>325</v>
      </c>
      <c r="K54" s="175"/>
      <c r="L54" s="116"/>
      <c r="M54" s="116"/>
      <c r="N54" s="118"/>
      <c r="O54" s="117"/>
      <c r="P54" s="118"/>
      <c r="Q54" s="118"/>
      <c r="R54" s="118"/>
      <c r="S54" s="118"/>
      <c r="T54" s="118"/>
      <c r="U54" s="118"/>
      <c r="V54" s="118"/>
      <c r="W54" s="118"/>
      <c r="X54" s="118"/>
      <c r="Y54" s="118"/>
      <c r="Z54" s="118"/>
      <c r="AA54" s="118"/>
      <c r="AB54" s="118"/>
      <c r="AC54" s="118"/>
      <c r="AD54" s="119"/>
      <c r="AE54" s="119"/>
      <c r="AF54" s="119" t="s">
        <v>499</v>
      </c>
      <c r="AG54" s="119"/>
      <c r="AH54" s="119"/>
      <c r="AI54" s="119"/>
      <c r="AJ54" s="119"/>
      <c r="AK54" s="119"/>
      <c r="AL54" s="119"/>
      <c r="AM54" s="120"/>
      <c r="AN54" s="121"/>
      <c r="AO54" s="122"/>
      <c r="AP54" s="117"/>
      <c r="AQ54" s="117"/>
      <c r="AR54" s="117"/>
      <c r="AS54" s="117"/>
      <c r="AT54" s="117"/>
      <c r="AU54" s="117" t="s">
        <v>17</v>
      </c>
      <c r="AV54" s="117" t="s">
        <v>17</v>
      </c>
      <c r="AW54" s="117"/>
      <c r="AX54" s="117"/>
      <c r="AY54" s="117"/>
      <c r="AZ54" s="123"/>
      <c r="BA54" s="124"/>
      <c r="BB54" s="125"/>
      <c r="BC54" s="126"/>
      <c r="BD54" s="127"/>
      <c r="BE54" s="128"/>
      <c r="BF54" s="129"/>
      <c r="BG54" s="130"/>
      <c r="BH54" s="130"/>
      <c r="BI54" s="126"/>
      <c r="BJ54" s="126"/>
      <c r="BK54" s="126"/>
      <c r="BL54" s="131"/>
    </row>
    <row r="55" spans="1:64" ht="97.5" hidden="1" customHeight="1" x14ac:dyDescent="0.25">
      <c r="A55" s="67">
        <f>VLOOKUP(B55,Sheet1!$G$5:$H$10,2,FALSE)</f>
        <v>5</v>
      </c>
      <c r="B55" s="88" t="s">
        <v>520</v>
      </c>
      <c r="C55" s="67" t="s">
        <v>523</v>
      </c>
      <c r="D55" s="88" t="s">
        <v>320</v>
      </c>
      <c r="E55" s="66" t="s">
        <v>329</v>
      </c>
      <c r="F55" s="88" t="s">
        <v>524</v>
      </c>
      <c r="G55" s="67" t="s">
        <v>331</v>
      </c>
      <c r="H55" s="88" t="s">
        <v>525</v>
      </c>
      <c r="I55" s="88">
        <v>3150250889.51757</v>
      </c>
      <c r="J55" s="69" t="s">
        <v>526</v>
      </c>
      <c r="K55" s="61" t="s">
        <v>527</v>
      </c>
      <c r="L55" s="61" t="s">
        <v>413</v>
      </c>
      <c r="M55" s="61"/>
      <c r="N55" s="99">
        <v>45657</v>
      </c>
      <c r="O55" s="50">
        <v>75</v>
      </c>
      <c r="P55" s="50" t="s">
        <v>528</v>
      </c>
      <c r="Q55" s="50" t="s">
        <v>372</v>
      </c>
      <c r="R55" s="107"/>
      <c r="S55" s="107"/>
      <c r="T55" s="107"/>
      <c r="U55" s="107"/>
      <c r="V55" s="107"/>
      <c r="W55" s="107"/>
      <c r="X55" s="107"/>
      <c r="Y55" s="107"/>
      <c r="Z55" s="107"/>
      <c r="AA55" s="107"/>
      <c r="AB55" s="107"/>
      <c r="AC55" s="107"/>
      <c r="AD55" s="172"/>
      <c r="AE55" s="172"/>
      <c r="AF55" s="119" t="s">
        <v>499</v>
      </c>
      <c r="AG55" s="172"/>
      <c r="AH55" s="172"/>
      <c r="AI55" s="172"/>
      <c r="AJ55" s="172"/>
      <c r="AK55" s="172"/>
      <c r="AL55" s="112"/>
      <c r="AM55" s="46" t="s">
        <v>500</v>
      </c>
      <c r="AN55" s="69" t="s">
        <v>501</v>
      </c>
      <c r="AO55" s="71" t="s">
        <v>529</v>
      </c>
      <c r="AP55" s="50" t="s">
        <v>8</v>
      </c>
      <c r="AQ55" s="50" t="s">
        <v>8</v>
      </c>
      <c r="AR55" s="50" t="s">
        <v>8</v>
      </c>
      <c r="AS55" s="50" t="s">
        <v>8</v>
      </c>
      <c r="AT55" s="50" t="s">
        <v>8</v>
      </c>
      <c r="AU55" s="50" t="s">
        <v>17</v>
      </c>
      <c r="AV55" s="50" t="s">
        <v>17</v>
      </c>
      <c r="AW55" s="50" t="s">
        <v>8</v>
      </c>
      <c r="AX55" s="50" t="s">
        <v>17</v>
      </c>
      <c r="AY55" s="50" t="s">
        <v>8</v>
      </c>
      <c r="AZ55" s="51" t="s">
        <v>503</v>
      </c>
      <c r="BA55" s="52" t="s">
        <v>32</v>
      </c>
      <c r="BB55" s="53" t="s">
        <v>30</v>
      </c>
      <c r="BC55" s="63" t="s">
        <v>41</v>
      </c>
      <c r="BD55" s="55" t="s">
        <v>12</v>
      </c>
      <c r="BE55" s="56" t="s">
        <v>530</v>
      </c>
      <c r="BF55" s="57" t="s">
        <v>402</v>
      </c>
      <c r="BG55" s="58" t="s">
        <v>505</v>
      </c>
      <c r="BH55" s="58"/>
      <c r="BI55" s="59" t="s">
        <v>122</v>
      </c>
      <c r="BJ55" s="59" t="s">
        <v>343</v>
      </c>
      <c r="BK55" s="50">
        <v>1702</v>
      </c>
      <c r="BL55" s="60" t="s">
        <v>531</v>
      </c>
    </row>
    <row r="56" spans="1:64" ht="89.25" hidden="1" customHeight="1" x14ac:dyDescent="0.25">
      <c r="A56" s="67">
        <f>VLOOKUP(B56,Sheet1!$G$5:$H$10,2,FALSE)</f>
        <v>5</v>
      </c>
      <c r="B56" s="88" t="s">
        <v>520</v>
      </c>
      <c r="C56" s="67" t="s">
        <v>523</v>
      </c>
      <c r="D56" s="88" t="s">
        <v>320</v>
      </c>
      <c r="E56" s="66" t="s">
        <v>329</v>
      </c>
      <c r="F56" s="88" t="s">
        <v>532</v>
      </c>
      <c r="G56" s="67" t="s">
        <v>331</v>
      </c>
      <c r="H56" s="88" t="s">
        <v>533</v>
      </c>
      <c r="I56" s="155">
        <v>3550901123.9033399</v>
      </c>
      <c r="J56" s="69" t="s">
        <v>534</v>
      </c>
      <c r="K56" s="61" t="s">
        <v>535</v>
      </c>
      <c r="L56" s="61" t="s">
        <v>413</v>
      </c>
      <c r="M56" s="61"/>
      <c r="N56" s="99">
        <v>45657</v>
      </c>
      <c r="O56" s="50">
        <v>75</v>
      </c>
      <c r="P56" s="50" t="s">
        <v>536</v>
      </c>
      <c r="Q56" s="50" t="s">
        <v>372</v>
      </c>
      <c r="R56" s="107"/>
      <c r="S56" s="107"/>
      <c r="T56" s="107"/>
      <c r="U56" s="107"/>
      <c r="V56" s="107"/>
      <c r="W56" s="107"/>
      <c r="X56" s="107"/>
      <c r="Y56" s="107"/>
      <c r="Z56" s="107"/>
      <c r="AA56" s="107"/>
      <c r="AB56" s="107"/>
      <c r="AC56" s="107"/>
      <c r="AD56" s="172"/>
      <c r="AE56" s="172"/>
      <c r="AF56" s="172" t="s">
        <v>537</v>
      </c>
      <c r="AG56" s="172"/>
      <c r="AH56" s="172"/>
      <c r="AI56" s="172"/>
      <c r="AJ56" s="172"/>
      <c r="AK56" s="172"/>
      <c r="AL56" s="112"/>
      <c r="AM56" s="46" t="s">
        <v>500</v>
      </c>
      <c r="AN56" s="69" t="s">
        <v>501</v>
      </c>
      <c r="AO56" s="71" t="s">
        <v>529</v>
      </c>
      <c r="AP56" s="50" t="s">
        <v>8</v>
      </c>
      <c r="AQ56" s="50" t="s">
        <v>8</v>
      </c>
      <c r="AR56" s="50" t="s">
        <v>8</v>
      </c>
      <c r="AS56" s="50" t="s">
        <v>8</v>
      </c>
      <c r="AT56" s="50" t="s">
        <v>8</v>
      </c>
      <c r="AU56" s="50" t="s">
        <v>17</v>
      </c>
      <c r="AV56" s="50" t="s">
        <v>17</v>
      </c>
      <c r="AW56" s="50" t="s">
        <v>8</v>
      </c>
      <c r="AX56" s="50" t="s">
        <v>17</v>
      </c>
      <c r="AY56" s="50" t="s">
        <v>8</v>
      </c>
      <c r="AZ56" s="51" t="s">
        <v>503</v>
      </c>
      <c r="BA56" s="52" t="s">
        <v>32</v>
      </c>
      <c r="BB56" s="53" t="s">
        <v>30</v>
      </c>
      <c r="BC56" s="63" t="s">
        <v>41</v>
      </c>
      <c r="BD56" s="91" t="s">
        <v>12</v>
      </c>
      <c r="BE56" s="56" t="s">
        <v>530</v>
      </c>
      <c r="BF56" s="57" t="s">
        <v>402</v>
      </c>
      <c r="BG56" s="58" t="s">
        <v>505</v>
      </c>
      <c r="BH56" s="58"/>
      <c r="BI56" s="59" t="s">
        <v>122</v>
      </c>
      <c r="BJ56" s="59" t="s">
        <v>343</v>
      </c>
      <c r="BK56" s="50">
        <v>1702</v>
      </c>
      <c r="BL56" s="60" t="s">
        <v>531</v>
      </c>
    </row>
    <row r="57" spans="1:64" ht="74.25" hidden="1" customHeight="1" x14ac:dyDescent="0.25">
      <c r="A57" s="67">
        <f>VLOOKUP(B57,Sheet1!$G$5:$H$10,2,FALSE)</f>
        <v>5</v>
      </c>
      <c r="B57" s="88" t="s">
        <v>520</v>
      </c>
      <c r="C57" s="67" t="s">
        <v>523</v>
      </c>
      <c r="D57" s="88" t="s">
        <v>320</v>
      </c>
      <c r="E57" s="66" t="s">
        <v>329</v>
      </c>
      <c r="F57" s="88" t="s">
        <v>538</v>
      </c>
      <c r="G57" s="67" t="s">
        <v>331</v>
      </c>
      <c r="H57" s="88" t="s">
        <v>539</v>
      </c>
      <c r="I57" s="154">
        <v>8638032390.5790901</v>
      </c>
      <c r="J57" s="69" t="s">
        <v>540</v>
      </c>
      <c r="K57" s="61" t="s">
        <v>541</v>
      </c>
      <c r="L57" s="61" t="s">
        <v>413</v>
      </c>
      <c r="M57" s="61"/>
      <c r="N57" s="99">
        <v>45657</v>
      </c>
      <c r="O57" s="107">
        <v>2280</v>
      </c>
      <c r="P57" s="50" t="s">
        <v>542</v>
      </c>
      <c r="Q57" s="50" t="s">
        <v>372</v>
      </c>
      <c r="R57" s="107"/>
      <c r="S57" s="107"/>
      <c r="T57" s="107"/>
      <c r="U57" s="107"/>
      <c r="V57" s="107"/>
      <c r="W57" s="107"/>
      <c r="X57" s="107"/>
      <c r="Y57" s="107"/>
      <c r="Z57" s="107"/>
      <c r="AA57" s="107"/>
      <c r="AB57" s="107"/>
      <c r="AC57" s="107"/>
      <c r="AD57" s="172"/>
      <c r="AE57" s="172"/>
      <c r="AF57" s="172" t="s">
        <v>537</v>
      </c>
      <c r="AG57" s="172"/>
      <c r="AH57" s="172"/>
      <c r="AI57" s="172"/>
      <c r="AJ57" s="172"/>
      <c r="AK57" s="172"/>
      <c r="AL57" s="112"/>
      <c r="AM57" s="46" t="s">
        <v>500</v>
      </c>
      <c r="AN57" s="69" t="s">
        <v>501</v>
      </c>
      <c r="AO57" s="71" t="s">
        <v>529</v>
      </c>
      <c r="AP57" s="50" t="s">
        <v>8</v>
      </c>
      <c r="AQ57" s="50" t="s">
        <v>8</v>
      </c>
      <c r="AR57" s="50" t="s">
        <v>8</v>
      </c>
      <c r="AS57" s="50" t="s">
        <v>8</v>
      </c>
      <c r="AT57" s="50" t="s">
        <v>8</v>
      </c>
      <c r="AU57" s="50" t="s">
        <v>17</v>
      </c>
      <c r="AV57" s="50" t="s">
        <v>17</v>
      </c>
      <c r="AW57" s="50" t="s">
        <v>8</v>
      </c>
      <c r="AX57" s="50" t="s">
        <v>17</v>
      </c>
      <c r="AY57" s="50" t="s">
        <v>8</v>
      </c>
      <c r="AZ57" s="51" t="s">
        <v>503</v>
      </c>
      <c r="BA57" s="52" t="s">
        <v>32</v>
      </c>
      <c r="BB57" s="53" t="s">
        <v>30</v>
      </c>
      <c r="BC57" s="63" t="s">
        <v>41</v>
      </c>
      <c r="BD57" s="91" t="s">
        <v>12</v>
      </c>
      <c r="BE57" s="56" t="s">
        <v>530</v>
      </c>
      <c r="BF57" s="57" t="s">
        <v>402</v>
      </c>
      <c r="BG57" s="58" t="s">
        <v>505</v>
      </c>
      <c r="BH57" s="58"/>
      <c r="BI57" s="59" t="s">
        <v>122</v>
      </c>
      <c r="BJ57" s="59" t="s">
        <v>343</v>
      </c>
      <c r="BK57" s="50">
        <v>1702</v>
      </c>
      <c r="BL57" s="60" t="s">
        <v>531</v>
      </c>
    </row>
    <row r="58" spans="1:64" ht="74.25" customHeight="1" x14ac:dyDescent="0.25">
      <c r="A58" s="114">
        <f>VLOOKUP(B58,Sheet1!$G$5:$H$10,2,FALSE)</f>
        <v>6</v>
      </c>
      <c r="B58" s="115" t="s">
        <v>437</v>
      </c>
      <c r="C58" s="114" t="s">
        <v>543</v>
      </c>
      <c r="D58" s="115"/>
      <c r="E58" s="114" t="s">
        <v>321</v>
      </c>
      <c r="F58" s="115" t="s">
        <v>544</v>
      </c>
      <c r="G58" s="114" t="s">
        <v>323</v>
      </c>
      <c r="H58" s="114" t="s">
        <v>545</v>
      </c>
      <c r="I58" s="115"/>
      <c r="J58" s="156"/>
      <c r="K58" s="175"/>
      <c r="L58" s="116"/>
      <c r="M58" s="116"/>
      <c r="N58" s="118"/>
      <c r="O58" s="117"/>
      <c r="P58" s="118"/>
      <c r="Q58" s="118"/>
      <c r="R58" s="118"/>
      <c r="S58" s="118"/>
      <c r="T58" s="118"/>
      <c r="U58" s="118"/>
      <c r="V58" s="118"/>
      <c r="W58" s="118"/>
      <c r="X58" s="118"/>
      <c r="Y58" s="118"/>
      <c r="Z58" s="118"/>
      <c r="AA58" s="118"/>
      <c r="AB58" s="118"/>
      <c r="AC58" s="118"/>
      <c r="AD58" s="119"/>
      <c r="AE58" s="119"/>
      <c r="AF58" s="119" t="s">
        <v>446</v>
      </c>
      <c r="AG58" s="119"/>
      <c r="AH58" s="119"/>
      <c r="AI58" s="119"/>
      <c r="AJ58" s="119"/>
      <c r="AK58" s="119"/>
      <c r="AL58" s="119"/>
      <c r="AM58" s="120"/>
      <c r="AN58" s="121"/>
      <c r="AO58" s="122"/>
      <c r="AP58" s="117"/>
      <c r="AQ58" s="117"/>
      <c r="AR58" s="117"/>
      <c r="AS58" s="117"/>
      <c r="AT58" s="117"/>
      <c r="AU58" s="117"/>
      <c r="AV58" s="117" t="s">
        <v>17</v>
      </c>
      <c r="AW58" s="117"/>
      <c r="AX58" s="117"/>
      <c r="AY58" s="117"/>
      <c r="AZ58" s="123"/>
      <c r="BA58" s="124"/>
      <c r="BB58" s="125"/>
      <c r="BC58" s="126"/>
      <c r="BD58" s="127"/>
      <c r="BE58" s="128"/>
      <c r="BF58" s="129"/>
      <c r="BG58" s="130"/>
      <c r="BH58" s="130"/>
      <c r="BI58" s="126"/>
      <c r="BJ58" s="126"/>
      <c r="BK58" s="126"/>
      <c r="BL58" s="131"/>
    </row>
    <row r="59" spans="1:64" ht="63.75" customHeight="1" x14ac:dyDescent="0.25">
      <c r="A59" s="67">
        <f>VLOOKUP(B59,Sheet1!$G$5:$H$10,2,FALSE)</f>
        <v>6</v>
      </c>
      <c r="B59" s="88" t="s">
        <v>437</v>
      </c>
      <c r="C59" s="67" t="s">
        <v>438</v>
      </c>
      <c r="D59" s="88" t="s">
        <v>439</v>
      </c>
      <c r="E59" s="66" t="s">
        <v>329</v>
      </c>
      <c r="F59" s="88" t="s">
        <v>546</v>
      </c>
      <c r="G59" s="67" t="s">
        <v>331</v>
      </c>
      <c r="H59" s="80" t="s">
        <v>547</v>
      </c>
      <c r="I59" s="86">
        <v>3132438489.6149998</v>
      </c>
      <c r="J59" s="80" t="s">
        <v>548</v>
      </c>
      <c r="K59" s="42" t="s">
        <v>549</v>
      </c>
      <c r="L59" s="42" t="s">
        <v>425</v>
      </c>
      <c r="M59" s="42"/>
      <c r="N59" s="44" t="s">
        <v>443</v>
      </c>
      <c r="O59" s="44">
        <v>1</v>
      </c>
      <c r="P59" s="44" t="s">
        <v>550</v>
      </c>
      <c r="Q59" s="44" t="s">
        <v>445</v>
      </c>
      <c r="R59" s="49"/>
      <c r="S59" s="49"/>
      <c r="T59" s="100">
        <v>0.13</v>
      </c>
      <c r="U59" s="44"/>
      <c r="V59" s="44"/>
      <c r="W59" s="100">
        <v>0.24</v>
      </c>
      <c r="X59" s="44"/>
      <c r="Y59" s="44"/>
      <c r="Z59" s="100">
        <v>0.5</v>
      </c>
      <c r="AA59" s="44"/>
      <c r="AB59" s="44"/>
      <c r="AC59" s="100">
        <v>0.14000000000000001</v>
      </c>
      <c r="AD59" s="173"/>
      <c r="AE59" s="173"/>
      <c r="AF59" s="173" t="s">
        <v>446</v>
      </c>
      <c r="AG59" s="173"/>
      <c r="AH59" s="173"/>
      <c r="AI59" s="173"/>
      <c r="AJ59" s="173"/>
      <c r="AK59" s="173"/>
      <c r="AL59" s="112"/>
      <c r="AM59" s="46" t="s">
        <v>447</v>
      </c>
      <c r="AN59" s="69" t="s">
        <v>448</v>
      </c>
      <c r="AO59" s="71" t="s">
        <v>551</v>
      </c>
      <c r="AP59" s="50" t="s">
        <v>17</v>
      </c>
      <c r="AQ59" s="50" t="s">
        <v>17</v>
      </c>
      <c r="AR59" s="50" t="s">
        <v>17</v>
      </c>
      <c r="AS59" s="50" t="s">
        <v>17</v>
      </c>
      <c r="AT59" s="50" t="s">
        <v>17</v>
      </c>
      <c r="AU59" s="50" t="s">
        <v>8</v>
      </c>
      <c r="AV59" s="50" t="s">
        <v>17</v>
      </c>
      <c r="AW59" s="50" t="s">
        <v>17</v>
      </c>
      <c r="AX59" s="50" t="s">
        <v>17</v>
      </c>
      <c r="AY59" s="50" t="s">
        <v>8</v>
      </c>
      <c r="AZ59" s="51" t="s">
        <v>338</v>
      </c>
      <c r="BA59" s="52" t="s">
        <v>52</v>
      </c>
      <c r="BB59" s="53" t="s">
        <v>82</v>
      </c>
      <c r="BC59" s="54" t="s">
        <v>103</v>
      </c>
      <c r="BD59" s="55" t="s">
        <v>44</v>
      </c>
      <c r="BE59" s="56" t="s">
        <v>450</v>
      </c>
      <c r="BF59" s="57" t="s">
        <v>451</v>
      </c>
      <c r="BG59" s="58" t="s">
        <v>452</v>
      </c>
      <c r="BH59" s="58"/>
      <c r="BI59" s="59" t="s">
        <v>85</v>
      </c>
      <c r="BJ59" s="59" t="s">
        <v>343</v>
      </c>
      <c r="BK59" s="50">
        <v>1799</v>
      </c>
      <c r="BL59" s="60"/>
    </row>
    <row r="60" spans="1:64" ht="64.5" customHeight="1" x14ac:dyDescent="0.25">
      <c r="A60" s="67">
        <f>VLOOKUP(B60,Sheet1!$G$5:$H$10,2,FALSE)</f>
        <v>6</v>
      </c>
      <c r="B60" s="88" t="s">
        <v>437</v>
      </c>
      <c r="C60" s="67" t="s">
        <v>552</v>
      </c>
      <c r="D60" s="88" t="s">
        <v>162</v>
      </c>
      <c r="E60" s="66" t="s">
        <v>329</v>
      </c>
      <c r="F60" s="88" t="s">
        <v>553</v>
      </c>
      <c r="G60" s="67" t="s">
        <v>331</v>
      </c>
      <c r="H60" s="66" t="s">
        <v>554</v>
      </c>
      <c r="I60" s="86">
        <v>3132438489.6149998</v>
      </c>
      <c r="J60" s="79" t="s">
        <v>555</v>
      </c>
      <c r="K60" s="42" t="s">
        <v>549</v>
      </c>
      <c r="L60" s="42" t="s">
        <v>425</v>
      </c>
      <c r="M60" s="42"/>
      <c r="N60" s="44"/>
      <c r="O60" s="44">
        <v>1</v>
      </c>
      <c r="P60" s="44" t="s">
        <v>550</v>
      </c>
      <c r="Q60" s="44"/>
      <c r="R60" s="44"/>
      <c r="S60" s="44"/>
      <c r="T60" s="44"/>
      <c r="U60" s="44"/>
      <c r="V60" s="44"/>
      <c r="W60" s="44"/>
      <c r="X60" s="44"/>
      <c r="Y60" s="44"/>
      <c r="Z60" s="44"/>
      <c r="AA60" s="44"/>
      <c r="AB60" s="44"/>
      <c r="AC60" s="44"/>
      <c r="AD60" s="171"/>
      <c r="AE60" s="171"/>
      <c r="AF60" s="173" t="s">
        <v>446</v>
      </c>
      <c r="AG60" s="171"/>
      <c r="AH60" s="171"/>
      <c r="AI60" s="171"/>
      <c r="AJ60" s="171"/>
      <c r="AK60" s="171"/>
      <c r="AL60" s="112"/>
      <c r="AM60" s="23" t="s">
        <v>556</v>
      </c>
      <c r="AN60" s="79" t="s">
        <v>557</v>
      </c>
      <c r="AO60" s="10" t="s">
        <v>558</v>
      </c>
      <c r="AP60" s="16" t="s">
        <v>17</v>
      </c>
      <c r="AQ60" s="16" t="s">
        <v>17</v>
      </c>
      <c r="AR60" s="16" t="s">
        <v>17</v>
      </c>
      <c r="AS60" s="16" t="s">
        <v>17</v>
      </c>
      <c r="AT60" s="16" t="s">
        <v>17</v>
      </c>
      <c r="AU60" s="16" t="s">
        <v>8</v>
      </c>
      <c r="AV60" s="50" t="s">
        <v>17</v>
      </c>
      <c r="AW60" s="16" t="s">
        <v>17</v>
      </c>
      <c r="AX60" s="16" t="s">
        <v>17</v>
      </c>
      <c r="AY60" s="16" t="s">
        <v>8</v>
      </c>
      <c r="AZ60" s="19" t="s">
        <v>338</v>
      </c>
      <c r="BA60" s="20" t="s">
        <v>52</v>
      </c>
      <c r="BB60" s="21" t="s">
        <v>82</v>
      </c>
      <c r="BC60" s="25" t="s">
        <v>103</v>
      </c>
      <c r="BD60" s="45" t="s">
        <v>44</v>
      </c>
      <c r="BE60" s="7" t="s">
        <v>450</v>
      </c>
      <c r="BF60" s="17" t="s">
        <v>402</v>
      </c>
      <c r="BG60" s="22" t="s">
        <v>559</v>
      </c>
      <c r="BH60" s="22"/>
      <c r="BI60" s="18" t="s">
        <v>46</v>
      </c>
      <c r="BJ60" s="18" t="s">
        <v>343</v>
      </c>
      <c r="BK60" s="50">
        <v>1799</v>
      </c>
      <c r="BL60" s="24"/>
    </row>
    <row r="61" spans="1:64" ht="77.25" customHeight="1" x14ac:dyDescent="0.25">
      <c r="A61" s="67">
        <f>VLOOKUP(B61,Sheet1!$G$5:$H$10,2,FALSE)</f>
        <v>6</v>
      </c>
      <c r="B61" s="88" t="s">
        <v>437</v>
      </c>
      <c r="C61" s="67" t="s">
        <v>552</v>
      </c>
      <c r="D61" s="88" t="s">
        <v>162</v>
      </c>
      <c r="E61" s="66" t="s">
        <v>329</v>
      </c>
      <c r="F61" s="88" t="s">
        <v>560</v>
      </c>
      <c r="G61" s="67" t="s">
        <v>331</v>
      </c>
      <c r="H61" s="66" t="s">
        <v>561</v>
      </c>
      <c r="I61" s="86">
        <v>132607886</v>
      </c>
      <c r="J61" s="79" t="s">
        <v>562</v>
      </c>
      <c r="K61" s="42" t="s">
        <v>442</v>
      </c>
      <c r="L61" s="42"/>
      <c r="M61" s="42"/>
      <c r="N61" s="44"/>
      <c r="O61" s="44">
        <v>430</v>
      </c>
      <c r="P61" s="44"/>
      <c r="Q61" s="44"/>
      <c r="R61" s="44"/>
      <c r="S61" s="44"/>
      <c r="T61" s="44"/>
      <c r="U61" s="44"/>
      <c r="V61" s="44"/>
      <c r="W61" s="44"/>
      <c r="X61" s="44"/>
      <c r="Y61" s="44"/>
      <c r="Z61" s="44"/>
      <c r="AA61" s="44"/>
      <c r="AB61" s="44"/>
      <c r="AC61" s="44"/>
      <c r="AD61" s="171"/>
      <c r="AE61" s="171"/>
      <c r="AF61" s="171" t="s">
        <v>454</v>
      </c>
      <c r="AG61" s="171"/>
      <c r="AH61" s="171"/>
      <c r="AI61" s="171"/>
      <c r="AJ61" s="171"/>
      <c r="AK61" s="171"/>
      <c r="AL61" s="112"/>
      <c r="AM61" s="23" t="s">
        <v>556</v>
      </c>
      <c r="AN61" s="79" t="s">
        <v>557</v>
      </c>
      <c r="AO61" s="10" t="s">
        <v>563</v>
      </c>
      <c r="AP61" s="16" t="s">
        <v>17</v>
      </c>
      <c r="AQ61" s="16" t="s">
        <v>17</v>
      </c>
      <c r="AR61" s="16" t="s">
        <v>17</v>
      </c>
      <c r="AS61" s="16" t="s">
        <v>17</v>
      </c>
      <c r="AT61" s="16" t="s">
        <v>17</v>
      </c>
      <c r="AU61" s="16" t="s">
        <v>8</v>
      </c>
      <c r="AV61" s="50" t="s">
        <v>17</v>
      </c>
      <c r="AW61" s="16" t="s">
        <v>17</v>
      </c>
      <c r="AX61" s="16" t="s">
        <v>17</v>
      </c>
      <c r="AY61" s="16" t="s">
        <v>8</v>
      </c>
      <c r="AZ61" s="19" t="s">
        <v>338</v>
      </c>
      <c r="BA61" s="20" t="s">
        <v>52</v>
      </c>
      <c r="BB61" s="21" t="s">
        <v>82</v>
      </c>
      <c r="BC61" s="25" t="s">
        <v>103</v>
      </c>
      <c r="BD61" s="45" t="s">
        <v>44</v>
      </c>
      <c r="BE61" s="7" t="s">
        <v>450</v>
      </c>
      <c r="BF61" s="17" t="s">
        <v>402</v>
      </c>
      <c r="BG61" s="22" t="s">
        <v>559</v>
      </c>
      <c r="BH61" s="22"/>
      <c r="BI61" s="18" t="s">
        <v>46</v>
      </c>
      <c r="BJ61" s="18" t="s">
        <v>343</v>
      </c>
      <c r="BK61" s="50">
        <v>1799</v>
      </c>
      <c r="BL61" s="24"/>
    </row>
    <row r="62" spans="1:64" ht="77.25" customHeight="1" x14ac:dyDescent="0.25">
      <c r="A62" s="67">
        <f>VLOOKUP(B62,Sheet1!$G$5:$H$10,2,FALSE)</f>
        <v>6</v>
      </c>
      <c r="B62" s="88" t="s">
        <v>437</v>
      </c>
      <c r="C62" s="67" t="s">
        <v>564</v>
      </c>
      <c r="D62" s="88" t="s">
        <v>565</v>
      </c>
      <c r="E62" s="66" t="s">
        <v>329</v>
      </c>
      <c r="F62" s="88" t="s">
        <v>566</v>
      </c>
      <c r="G62" s="67" t="s">
        <v>331</v>
      </c>
      <c r="H62" s="67" t="s">
        <v>567</v>
      </c>
      <c r="I62" s="88">
        <v>1128142137.9000001</v>
      </c>
      <c r="J62" s="69" t="s">
        <v>568</v>
      </c>
      <c r="K62" s="61"/>
      <c r="L62" s="61"/>
      <c r="M62" s="61"/>
      <c r="N62" s="50"/>
      <c r="O62" s="50">
        <v>5</v>
      </c>
      <c r="P62" s="50"/>
      <c r="Q62" s="50"/>
      <c r="R62" s="50"/>
      <c r="S62" s="50"/>
      <c r="T62" s="50"/>
      <c r="U62" s="50"/>
      <c r="V62" s="50"/>
      <c r="W62" s="50"/>
      <c r="X62" s="50"/>
      <c r="Y62" s="50"/>
      <c r="Z62" s="50"/>
      <c r="AA62" s="50"/>
      <c r="AB62" s="50"/>
      <c r="AC62" s="50"/>
      <c r="AD62" s="167"/>
      <c r="AE62" s="167"/>
      <c r="AF62" s="171" t="s">
        <v>569</v>
      </c>
      <c r="AG62" s="167"/>
      <c r="AH62" s="167"/>
      <c r="AI62" s="167"/>
      <c r="AJ62" s="167"/>
      <c r="AK62" s="167"/>
      <c r="AL62" s="112"/>
      <c r="AM62" s="46" t="s">
        <v>570</v>
      </c>
      <c r="AN62" s="69" t="s">
        <v>571</v>
      </c>
      <c r="AO62" s="14" t="s">
        <v>572</v>
      </c>
      <c r="AP62" s="50" t="s">
        <v>17</v>
      </c>
      <c r="AQ62" s="50" t="s">
        <v>17</v>
      </c>
      <c r="AR62" s="50" t="s">
        <v>17</v>
      </c>
      <c r="AS62" s="50" t="s">
        <v>17</v>
      </c>
      <c r="AT62" s="50" t="s">
        <v>17</v>
      </c>
      <c r="AU62" s="50" t="s">
        <v>8</v>
      </c>
      <c r="AV62" s="50" t="s">
        <v>17</v>
      </c>
      <c r="AW62" s="50" t="s">
        <v>17</v>
      </c>
      <c r="AX62" s="50" t="s">
        <v>17</v>
      </c>
      <c r="AY62" s="50" t="s">
        <v>8</v>
      </c>
      <c r="AZ62" s="51" t="s">
        <v>338</v>
      </c>
      <c r="BA62" s="52" t="s">
        <v>52</v>
      </c>
      <c r="BB62" s="53" t="s">
        <v>82</v>
      </c>
      <c r="BC62" s="54" t="s">
        <v>103</v>
      </c>
      <c r="BD62" s="55" t="s">
        <v>44</v>
      </c>
      <c r="BE62" s="56" t="s">
        <v>450</v>
      </c>
      <c r="BF62" s="57" t="s">
        <v>340</v>
      </c>
      <c r="BG62" s="58" t="s">
        <v>573</v>
      </c>
      <c r="BH62" s="58"/>
      <c r="BI62" s="59" t="s">
        <v>69</v>
      </c>
      <c r="BJ62" s="59" t="s">
        <v>343</v>
      </c>
      <c r="BK62" s="50">
        <v>1799</v>
      </c>
      <c r="BL62" s="60"/>
    </row>
    <row r="63" spans="1:64" ht="105" customHeight="1" x14ac:dyDescent="0.25">
      <c r="A63" s="67">
        <f>VLOOKUP(B63,Sheet1!$G$5:$H$10,2,FALSE)</f>
        <v>6</v>
      </c>
      <c r="B63" s="88" t="s">
        <v>437</v>
      </c>
      <c r="C63" s="67" t="s">
        <v>564</v>
      </c>
      <c r="D63" s="88" t="s">
        <v>565</v>
      </c>
      <c r="E63" s="66" t="s">
        <v>329</v>
      </c>
      <c r="F63" s="88" t="s">
        <v>574</v>
      </c>
      <c r="G63" s="67" t="s">
        <v>331</v>
      </c>
      <c r="H63" s="67" t="s">
        <v>575</v>
      </c>
      <c r="I63" s="88">
        <v>10309619517</v>
      </c>
      <c r="J63" s="69" t="s">
        <v>576</v>
      </c>
      <c r="K63" s="61"/>
      <c r="L63" s="61"/>
      <c r="M63" s="61"/>
      <c r="N63" s="50"/>
      <c r="O63" s="50">
        <v>100</v>
      </c>
      <c r="P63" s="50"/>
      <c r="Q63" s="50"/>
      <c r="R63" s="50"/>
      <c r="S63" s="50"/>
      <c r="T63" s="50"/>
      <c r="U63" s="50"/>
      <c r="V63" s="50"/>
      <c r="W63" s="50"/>
      <c r="X63" s="50"/>
      <c r="Y63" s="50"/>
      <c r="Z63" s="50"/>
      <c r="AA63" s="50"/>
      <c r="AB63" s="50"/>
      <c r="AC63" s="50"/>
      <c r="AD63" s="167"/>
      <c r="AE63" s="167"/>
      <c r="AF63" s="171" t="s">
        <v>569</v>
      </c>
      <c r="AG63" s="167"/>
      <c r="AH63" s="167"/>
      <c r="AI63" s="167"/>
      <c r="AJ63" s="167"/>
      <c r="AK63" s="167"/>
      <c r="AL63" s="112"/>
      <c r="AM63" s="46" t="s">
        <v>570</v>
      </c>
      <c r="AN63" s="69" t="s">
        <v>571</v>
      </c>
      <c r="AO63" s="14" t="s">
        <v>577</v>
      </c>
      <c r="AP63" s="50" t="s">
        <v>17</v>
      </c>
      <c r="AQ63" s="50" t="s">
        <v>17</v>
      </c>
      <c r="AR63" s="50" t="s">
        <v>17</v>
      </c>
      <c r="AS63" s="50" t="s">
        <v>17</v>
      </c>
      <c r="AT63" s="50" t="s">
        <v>17</v>
      </c>
      <c r="AU63" s="50" t="s">
        <v>8</v>
      </c>
      <c r="AV63" s="50" t="s">
        <v>17</v>
      </c>
      <c r="AW63" s="50" t="s">
        <v>17</v>
      </c>
      <c r="AX63" s="50" t="s">
        <v>17</v>
      </c>
      <c r="AY63" s="50" t="s">
        <v>8</v>
      </c>
      <c r="AZ63" s="51" t="s">
        <v>338</v>
      </c>
      <c r="BA63" s="52" t="s">
        <v>52</v>
      </c>
      <c r="BB63" s="53" t="s">
        <v>82</v>
      </c>
      <c r="BC63" s="54" t="s">
        <v>103</v>
      </c>
      <c r="BD63" s="55" t="s">
        <v>44</v>
      </c>
      <c r="BE63" s="56" t="s">
        <v>450</v>
      </c>
      <c r="BF63" s="57" t="s">
        <v>340</v>
      </c>
      <c r="BG63" s="58" t="s">
        <v>573</v>
      </c>
      <c r="BH63" s="58"/>
      <c r="BI63" s="59" t="s">
        <v>69</v>
      </c>
      <c r="BJ63" s="59" t="s">
        <v>343</v>
      </c>
      <c r="BK63" s="50">
        <v>1799</v>
      </c>
      <c r="BL63" s="60"/>
    </row>
    <row r="64" spans="1:64" ht="72.75" customHeight="1" x14ac:dyDescent="0.25">
      <c r="A64" s="67">
        <f>VLOOKUP(B64,Sheet1!$G$5:$H$10,2,FALSE)</f>
        <v>6</v>
      </c>
      <c r="B64" s="88" t="s">
        <v>437</v>
      </c>
      <c r="C64" s="67" t="s">
        <v>564</v>
      </c>
      <c r="D64" s="88" t="s">
        <v>565</v>
      </c>
      <c r="E64" s="66" t="s">
        <v>329</v>
      </c>
      <c r="F64" s="88" t="s">
        <v>578</v>
      </c>
      <c r="G64" s="67" t="s">
        <v>331</v>
      </c>
      <c r="H64" s="67" t="s">
        <v>579</v>
      </c>
      <c r="I64" s="88">
        <v>1799317295.0999999</v>
      </c>
      <c r="J64" s="81" t="s">
        <v>580</v>
      </c>
      <c r="K64" s="61"/>
      <c r="L64" s="62"/>
      <c r="M64" s="62"/>
      <c r="N64" s="50"/>
      <c r="O64" s="50">
        <v>3</v>
      </c>
      <c r="P64" s="50"/>
      <c r="Q64" s="50"/>
      <c r="R64" s="50"/>
      <c r="S64" s="50"/>
      <c r="T64" s="50"/>
      <c r="U64" s="50"/>
      <c r="V64" s="50"/>
      <c r="W64" s="50"/>
      <c r="X64" s="50"/>
      <c r="Y64" s="50"/>
      <c r="Z64" s="50"/>
      <c r="AA64" s="50"/>
      <c r="AB64" s="50"/>
      <c r="AC64" s="50"/>
      <c r="AD64" s="167"/>
      <c r="AE64" s="167"/>
      <c r="AF64" s="171" t="s">
        <v>569</v>
      </c>
      <c r="AG64" s="167"/>
      <c r="AH64" s="167"/>
      <c r="AI64" s="167"/>
      <c r="AJ64" s="167"/>
      <c r="AK64" s="167"/>
      <c r="AL64" s="112"/>
      <c r="AM64" s="46" t="s">
        <v>570</v>
      </c>
      <c r="AN64" s="69" t="s">
        <v>571</v>
      </c>
      <c r="AO64" s="14" t="s">
        <v>577</v>
      </c>
      <c r="AP64" s="50" t="s">
        <v>17</v>
      </c>
      <c r="AQ64" s="50" t="s">
        <v>17</v>
      </c>
      <c r="AR64" s="50" t="s">
        <v>17</v>
      </c>
      <c r="AS64" s="50" t="s">
        <v>17</v>
      </c>
      <c r="AT64" s="50" t="s">
        <v>17</v>
      </c>
      <c r="AU64" s="50" t="s">
        <v>8</v>
      </c>
      <c r="AV64" s="50" t="s">
        <v>17</v>
      </c>
      <c r="AW64" s="50" t="s">
        <v>17</v>
      </c>
      <c r="AX64" s="50" t="s">
        <v>17</v>
      </c>
      <c r="AY64" s="50" t="s">
        <v>8</v>
      </c>
      <c r="AZ64" s="51" t="s">
        <v>338</v>
      </c>
      <c r="BA64" s="52" t="s">
        <v>52</v>
      </c>
      <c r="BB64" s="53" t="s">
        <v>82</v>
      </c>
      <c r="BC64" s="54" t="s">
        <v>103</v>
      </c>
      <c r="BD64" s="55" t="s">
        <v>44</v>
      </c>
      <c r="BE64" s="56" t="s">
        <v>450</v>
      </c>
      <c r="BF64" s="57" t="s">
        <v>340</v>
      </c>
      <c r="BG64" s="58" t="s">
        <v>573</v>
      </c>
      <c r="BH64" s="58"/>
      <c r="BI64" s="59" t="s">
        <v>69</v>
      </c>
      <c r="BJ64" s="59" t="s">
        <v>343</v>
      </c>
      <c r="BK64" s="50">
        <v>1799</v>
      </c>
      <c r="BL64" s="166"/>
    </row>
    <row r="65" spans="1:64" ht="72.599999999999994" customHeight="1" x14ac:dyDescent="0.25">
      <c r="A65" s="67">
        <f>VLOOKUP(B65,Sheet1!$G$5:$H$10,2,FALSE)</f>
        <v>6</v>
      </c>
      <c r="B65" s="88" t="s">
        <v>437</v>
      </c>
      <c r="C65" s="67" t="s">
        <v>581</v>
      </c>
      <c r="D65" s="88"/>
      <c r="E65" s="66" t="s">
        <v>582</v>
      </c>
      <c r="F65" s="88" t="s">
        <v>583</v>
      </c>
      <c r="G65" s="67" t="s">
        <v>584</v>
      </c>
      <c r="H65" s="84" t="s">
        <v>585</v>
      </c>
      <c r="I65" s="101" t="s">
        <v>586</v>
      </c>
      <c r="J65" s="84" t="s">
        <v>587</v>
      </c>
      <c r="K65" s="103" t="s">
        <v>588</v>
      </c>
      <c r="L65" s="61" t="s">
        <v>413</v>
      </c>
      <c r="M65" s="61"/>
      <c r="N65" s="99">
        <v>45657</v>
      </c>
      <c r="O65" s="50">
        <v>4</v>
      </c>
      <c r="P65" s="50" t="s">
        <v>589</v>
      </c>
      <c r="Q65" s="50" t="s">
        <v>590</v>
      </c>
      <c r="R65" s="50"/>
      <c r="S65" s="50"/>
      <c r="T65" s="50">
        <v>1</v>
      </c>
      <c r="U65" s="50"/>
      <c r="V65" s="50"/>
      <c r="W65" s="50">
        <v>1</v>
      </c>
      <c r="X65" s="50"/>
      <c r="Y65" s="50"/>
      <c r="Z65" s="50">
        <v>1</v>
      </c>
      <c r="AA65" s="50"/>
      <c r="AB65" s="50"/>
      <c r="AC65" s="50">
        <v>1</v>
      </c>
      <c r="AD65" s="167"/>
      <c r="AE65" s="167"/>
      <c r="AF65" s="167" t="s">
        <v>591</v>
      </c>
      <c r="AG65" s="167"/>
      <c r="AH65" s="167"/>
      <c r="AI65" s="167"/>
      <c r="AJ65" s="167"/>
      <c r="AK65" s="167"/>
      <c r="AL65" s="112"/>
      <c r="AM65" s="23" t="s">
        <v>586</v>
      </c>
      <c r="AN65" s="79" t="s">
        <v>586</v>
      </c>
      <c r="AO65" s="12" t="s">
        <v>586</v>
      </c>
      <c r="AP65" s="18"/>
      <c r="AQ65" s="18"/>
      <c r="AR65" s="18"/>
      <c r="AS65" s="18"/>
      <c r="AT65" s="18"/>
      <c r="AU65" s="18"/>
      <c r="AV65" s="18"/>
      <c r="AW65" s="18"/>
      <c r="AX65" s="18"/>
      <c r="AY65" s="18"/>
      <c r="AZ65" s="200"/>
      <c r="BA65" s="200"/>
      <c r="BB65" s="200"/>
      <c r="BC65" s="200"/>
      <c r="BD65" s="200"/>
      <c r="BE65" s="200"/>
      <c r="BF65" s="18"/>
      <c r="BG65" s="18"/>
      <c r="BH65" s="18"/>
      <c r="BI65" s="18"/>
      <c r="BJ65" s="18"/>
      <c r="BK65" s="18"/>
      <c r="BL65" s="201"/>
    </row>
    <row r="66" spans="1:64" ht="95.25" customHeight="1" x14ac:dyDescent="0.25">
      <c r="A66" s="67">
        <f>VLOOKUP(B66,Sheet1!$G$5:$H$10,2,FALSE)</f>
        <v>6</v>
      </c>
      <c r="B66" s="88" t="s">
        <v>437</v>
      </c>
      <c r="C66" s="67" t="s">
        <v>581</v>
      </c>
      <c r="D66" s="88"/>
      <c r="E66" s="66" t="s">
        <v>582</v>
      </c>
      <c r="F66" s="88" t="s">
        <v>592</v>
      </c>
      <c r="G66" s="67" t="s">
        <v>584</v>
      </c>
      <c r="H66" s="84" t="s">
        <v>585</v>
      </c>
      <c r="I66" s="101" t="s">
        <v>586</v>
      </c>
      <c r="J66" s="84" t="s">
        <v>593</v>
      </c>
      <c r="K66" s="103" t="s">
        <v>594</v>
      </c>
      <c r="L66" s="61" t="s">
        <v>413</v>
      </c>
      <c r="M66" s="61"/>
      <c r="N66" s="99">
        <v>45657</v>
      </c>
      <c r="O66" s="50">
        <v>4</v>
      </c>
      <c r="P66" s="50" t="s">
        <v>589</v>
      </c>
      <c r="Q66" s="50" t="s">
        <v>590</v>
      </c>
      <c r="R66" s="50"/>
      <c r="S66" s="50"/>
      <c r="T66" s="50">
        <v>1</v>
      </c>
      <c r="U66" s="50"/>
      <c r="V66" s="50"/>
      <c r="W66" s="50">
        <v>1</v>
      </c>
      <c r="X66" s="50"/>
      <c r="Y66" s="50"/>
      <c r="Z66" s="50">
        <v>1</v>
      </c>
      <c r="AA66" s="50"/>
      <c r="AB66" s="50"/>
      <c r="AC66" s="50">
        <v>1</v>
      </c>
      <c r="AD66" s="167"/>
      <c r="AE66" s="167"/>
      <c r="AF66" s="167" t="s">
        <v>591</v>
      </c>
      <c r="AG66" s="167"/>
      <c r="AH66" s="167"/>
      <c r="AI66" s="167"/>
      <c r="AJ66" s="167"/>
      <c r="AK66" s="167"/>
      <c r="AL66" s="112"/>
      <c r="AM66" s="23" t="s">
        <v>586</v>
      </c>
      <c r="AN66" s="79" t="s">
        <v>586</v>
      </c>
      <c r="AO66" s="12" t="s">
        <v>586</v>
      </c>
      <c r="AP66" s="16"/>
      <c r="AQ66" s="16"/>
      <c r="AR66" s="16"/>
      <c r="AS66" s="16"/>
      <c r="AT66" s="16"/>
      <c r="AU66" s="16"/>
      <c r="AV66" s="16"/>
      <c r="AW66" s="16"/>
      <c r="AX66" s="16"/>
      <c r="AY66" s="16"/>
      <c r="AZ66" s="202"/>
      <c r="BA66" s="202"/>
      <c r="BB66" s="202"/>
      <c r="BC66" s="202"/>
      <c r="BD66" s="202"/>
      <c r="BE66" s="202"/>
      <c r="BF66" s="16"/>
      <c r="BG66" s="16"/>
      <c r="BH66" s="16"/>
      <c r="BI66" s="16"/>
      <c r="BJ66" s="16"/>
      <c r="BK66" s="16"/>
      <c r="BL66" s="203"/>
    </row>
    <row r="67" spans="1:64" ht="109.9" customHeight="1" x14ac:dyDescent="0.25">
      <c r="A67" s="67">
        <f>VLOOKUP(B67,Sheet1!$G$5:$H$10,2,FALSE)</f>
        <v>6</v>
      </c>
      <c r="B67" s="88" t="s">
        <v>437</v>
      </c>
      <c r="C67" s="67" t="s">
        <v>581</v>
      </c>
      <c r="D67" s="88"/>
      <c r="E67" s="66" t="s">
        <v>582</v>
      </c>
      <c r="F67" s="88" t="s">
        <v>595</v>
      </c>
      <c r="G67" s="67" t="s">
        <v>584</v>
      </c>
      <c r="H67" s="84" t="s">
        <v>596</v>
      </c>
      <c r="I67" s="101" t="s">
        <v>586</v>
      </c>
      <c r="J67" s="84" t="s">
        <v>597</v>
      </c>
      <c r="K67" s="103" t="s">
        <v>598</v>
      </c>
      <c r="L67" s="61" t="s">
        <v>413</v>
      </c>
      <c r="M67" s="61"/>
      <c r="N67" s="99">
        <v>45657</v>
      </c>
      <c r="O67" s="50">
        <v>4</v>
      </c>
      <c r="P67" s="50" t="s">
        <v>589</v>
      </c>
      <c r="Q67" s="50" t="s">
        <v>590</v>
      </c>
      <c r="R67" s="50"/>
      <c r="S67" s="50"/>
      <c r="T67" s="50">
        <v>1</v>
      </c>
      <c r="U67" s="50"/>
      <c r="V67" s="50"/>
      <c r="W67" s="50">
        <v>1</v>
      </c>
      <c r="X67" s="50"/>
      <c r="Y67" s="50"/>
      <c r="Z67" s="50">
        <v>1</v>
      </c>
      <c r="AA67" s="50"/>
      <c r="AB67" s="50"/>
      <c r="AC67" s="50">
        <v>1</v>
      </c>
      <c r="AD67" s="167"/>
      <c r="AE67" s="167"/>
      <c r="AF67" s="167" t="s">
        <v>591</v>
      </c>
      <c r="AG67" s="167"/>
      <c r="AH67" s="167"/>
      <c r="AI67" s="167"/>
      <c r="AJ67" s="167"/>
      <c r="AK67" s="167"/>
      <c r="AL67" s="112"/>
      <c r="AM67" s="23" t="s">
        <v>586</v>
      </c>
      <c r="AN67" s="79" t="s">
        <v>586</v>
      </c>
      <c r="AO67" s="12" t="s">
        <v>586</v>
      </c>
      <c r="AP67" s="16"/>
      <c r="AQ67" s="16"/>
      <c r="AR67" s="16"/>
      <c r="AS67" s="16"/>
      <c r="AT67" s="16"/>
      <c r="AU67" s="16"/>
      <c r="AV67" s="16"/>
      <c r="AW67" s="16"/>
      <c r="AX67" s="16"/>
      <c r="AY67" s="16"/>
      <c r="AZ67" s="202"/>
      <c r="BA67" s="202"/>
      <c r="BB67" s="202"/>
      <c r="BC67" s="202"/>
      <c r="BD67" s="202"/>
      <c r="BE67" s="202"/>
      <c r="BF67" s="16"/>
      <c r="BG67" s="16"/>
      <c r="BH67" s="16"/>
      <c r="BI67" s="16"/>
      <c r="BJ67" s="16"/>
      <c r="BK67" s="16"/>
      <c r="BL67" s="203"/>
    </row>
    <row r="68" spans="1:64" ht="105" x14ac:dyDescent="0.25">
      <c r="A68" s="67">
        <f>VLOOKUP(B68,Sheet1!$G$5:$H$10,2,FALSE)</f>
        <v>6</v>
      </c>
      <c r="B68" s="88" t="s">
        <v>437</v>
      </c>
      <c r="C68" s="67" t="s">
        <v>581</v>
      </c>
      <c r="D68" s="88"/>
      <c r="E68" s="66" t="s">
        <v>582</v>
      </c>
      <c r="F68" s="88" t="s">
        <v>599</v>
      </c>
      <c r="G68" s="67" t="s">
        <v>584</v>
      </c>
      <c r="H68" s="84" t="s">
        <v>600</v>
      </c>
      <c r="I68" s="101" t="s">
        <v>586</v>
      </c>
      <c r="J68" s="84" t="s">
        <v>601</v>
      </c>
      <c r="K68" s="103" t="s">
        <v>602</v>
      </c>
      <c r="L68" s="61" t="s">
        <v>413</v>
      </c>
      <c r="M68" s="61"/>
      <c r="N68" s="99">
        <v>45657</v>
      </c>
      <c r="O68" s="50">
        <v>4</v>
      </c>
      <c r="P68" s="50" t="s">
        <v>589</v>
      </c>
      <c r="Q68" s="50" t="s">
        <v>590</v>
      </c>
      <c r="R68" s="50"/>
      <c r="S68" s="50"/>
      <c r="T68" s="50">
        <v>1</v>
      </c>
      <c r="U68" s="50"/>
      <c r="V68" s="50"/>
      <c r="W68" s="50">
        <v>1</v>
      </c>
      <c r="X68" s="50"/>
      <c r="Y68" s="50"/>
      <c r="Z68" s="50">
        <v>1</v>
      </c>
      <c r="AA68" s="50"/>
      <c r="AB68" s="50"/>
      <c r="AC68" s="50">
        <v>1</v>
      </c>
      <c r="AD68" s="167"/>
      <c r="AE68" s="167"/>
      <c r="AF68" s="167" t="s">
        <v>591</v>
      </c>
      <c r="AG68" s="167"/>
      <c r="AH68" s="167"/>
      <c r="AI68" s="167"/>
      <c r="AJ68" s="167"/>
      <c r="AK68" s="167"/>
      <c r="AL68" s="112"/>
      <c r="AM68" s="23" t="s">
        <v>586</v>
      </c>
      <c r="AN68" s="79" t="s">
        <v>586</v>
      </c>
      <c r="AO68" s="12" t="s">
        <v>586</v>
      </c>
      <c r="AP68" s="16"/>
      <c r="AQ68" s="16"/>
      <c r="AR68" s="16"/>
      <c r="AS68" s="16"/>
      <c r="AT68" s="16"/>
      <c r="AU68" s="16"/>
      <c r="AV68" s="16"/>
      <c r="AW68" s="16"/>
      <c r="AX68" s="16"/>
      <c r="AY68" s="16"/>
      <c r="AZ68" s="202"/>
      <c r="BA68" s="202"/>
      <c r="BB68" s="202"/>
      <c r="BC68" s="202"/>
      <c r="BD68" s="202"/>
      <c r="BE68" s="202"/>
      <c r="BF68" s="16"/>
      <c r="BG68" s="16"/>
      <c r="BH68" s="16"/>
      <c r="BI68" s="16"/>
      <c r="BJ68" s="16"/>
      <c r="BK68" s="16"/>
      <c r="BL68" s="203"/>
    </row>
    <row r="69" spans="1:64" ht="112.9" customHeight="1" x14ac:dyDescent="0.25">
      <c r="A69" s="67">
        <f>VLOOKUP(B69,Sheet1!$G$5:$H$10,2,FALSE)</f>
        <v>6</v>
      </c>
      <c r="B69" s="88" t="s">
        <v>437</v>
      </c>
      <c r="C69" s="67" t="s">
        <v>581</v>
      </c>
      <c r="D69" s="88"/>
      <c r="E69" s="66" t="s">
        <v>582</v>
      </c>
      <c r="F69" s="88" t="s">
        <v>603</v>
      </c>
      <c r="G69" s="67" t="s">
        <v>584</v>
      </c>
      <c r="H69" s="84" t="s">
        <v>604</v>
      </c>
      <c r="I69" s="101" t="s">
        <v>586</v>
      </c>
      <c r="J69" s="84" t="s">
        <v>605</v>
      </c>
      <c r="K69" s="103" t="s">
        <v>606</v>
      </c>
      <c r="L69" s="61" t="s">
        <v>413</v>
      </c>
      <c r="M69" s="61"/>
      <c r="N69" s="99">
        <v>45657</v>
      </c>
      <c r="O69" s="102">
        <v>12</v>
      </c>
      <c r="P69" s="102" t="s">
        <v>589</v>
      </c>
      <c r="Q69" s="102" t="s">
        <v>607</v>
      </c>
      <c r="R69" s="102">
        <v>1</v>
      </c>
      <c r="S69" s="102">
        <v>1</v>
      </c>
      <c r="T69" s="102">
        <v>1</v>
      </c>
      <c r="U69" s="102">
        <v>1</v>
      </c>
      <c r="V69" s="102">
        <v>1</v>
      </c>
      <c r="W69" s="102">
        <v>1</v>
      </c>
      <c r="X69" s="102">
        <v>1</v>
      </c>
      <c r="Y69" s="102">
        <v>1</v>
      </c>
      <c r="Z69" s="102">
        <v>1</v>
      </c>
      <c r="AA69" s="102">
        <v>1</v>
      </c>
      <c r="AB69" s="102">
        <v>1</v>
      </c>
      <c r="AC69" s="102">
        <v>1</v>
      </c>
      <c r="AD69" s="174"/>
      <c r="AE69" s="174"/>
      <c r="AF69" s="167" t="s">
        <v>591</v>
      </c>
      <c r="AG69" s="174"/>
      <c r="AH69" s="174"/>
      <c r="AI69" s="174"/>
      <c r="AJ69" s="174"/>
      <c r="AK69" s="174"/>
      <c r="AL69" s="112"/>
      <c r="AM69" s="23" t="s">
        <v>586</v>
      </c>
      <c r="AN69" s="79" t="s">
        <v>586</v>
      </c>
      <c r="AO69" s="12" t="s">
        <v>586</v>
      </c>
      <c r="AP69" s="16"/>
      <c r="AQ69" s="16"/>
      <c r="AR69" s="16"/>
      <c r="AS69" s="16"/>
      <c r="AT69" s="16"/>
      <c r="AU69" s="16"/>
      <c r="AV69" s="16"/>
      <c r="AW69" s="16"/>
      <c r="AX69" s="16"/>
      <c r="AY69" s="16"/>
      <c r="AZ69" s="202"/>
      <c r="BA69" s="202"/>
      <c r="BB69" s="202"/>
      <c r="BC69" s="202"/>
      <c r="BD69" s="202"/>
      <c r="BE69" s="202"/>
      <c r="BF69" s="16"/>
      <c r="BG69" s="16"/>
      <c r="BH69" s="16"/>
      <c r="BI69" s="16"/>
      <c r="BJ69" s="16"/>
      <c r="BK69" s="16"/>
      <c r="BL69" s="203"/>
    </row>
    <row r="70" spans="1:64" ht="107.45" customHeight="1" x14ac:dyDescent="0.25">
      <c r="A70" s="67">
        <f>VLOOKUP(B70,Sheet1!$G$5:$H$10,2,FALSE)</f>
        <v>6</v>
      </c>
      <c r="B70" s="88" t="s">
        <v>437</v>
      </c>
      <c r="C70" s="67" t="s">
        <v>581</v>
      </c>
      <c r="D70" s="88"/>
      <c r="E70" s="66" t="s">
        <v>582</v>
      </c>
      <c r="F70" s="88" t="s">
        <v>608</v>
      </c>
      <c r="G70" s="67" t="s">
        <v>584</v>
      </c>
      <c r="H70" s="84" t="s">
        <v>604</v>
      </c>
      <c r="I70" s="101" t="s">
        <v>586</v>
      </c>
      <c r="J70" s="84" t="s">
        <v>609</v>
      </c>
      <c r="K70" s="104" t="s">
        <v>610</v>
      </c>
      <c r="L70" s="61" t="s">
        <v>413</v>
      </c>
      <c r="M70" s="61"/>
      <c r="N70" s="99">
        <v>45657</v>
      </c>
      <c r="O70" s="102">
        <v>12</v>
      </c>
      <c r="P70" s="102" t="s">
        <v>589</v>
      </c>
      <c r="Q70" s="102" t="s">
        <v>607</v>
      </c>
      <c r="R70" s="102">
        <v>1</v>
      </c>
      <c r="S70" s="102">
        <v>1</v>
      </c>
      <c r="T70" s="102">
        <v>1</v>
      </c>
      <c r="U70" s="102">
        <v>1</v>
      </c>
      <c r="V70" s="102">
        <v>1</v>
      </c>
      <c r="W70" s="102">
        <v>1</v>
      </c>
      <c r="X70" s="102">
        <v>1</v>
      </c>
      <c r="Y70" s="102">
        <v>1</v>
      </c>
      <c r="Z70" s="102">
        <v>1</v>
      </c>
      <c r="AA70" s="102">
        <v>1</v>
      </c>
      <c r="AB70" s="102">
        <v>1</v>
      </c>
      <c r="AC70" s="102">
        <v>1</v>
      </c>
      <c r="AD70" s="174"/>
      <c r="AE70" s="174"/>
      <c r="AF70" s="167" t="s">
        <v>591</v>
      </c>
      <c r="AG70" s="174"/>
      <c r="AH70" s="174"/>
      <c r="AI70" s="174"/>
      <c r="AJ70" s="174"/>
      <c r="AK70" s="174"/>
      <c r="AL70" s="112"/>
      <c r="AM70" s="23" t="s">
        <v>586</v>
      </c>
      <c r="AN70" s="79" t="s">
        <v>586</v>
      </c>
      <c r="AO70" s="12" t="s">
        <v>586</v>
      </c>
      <c r="AP70" s="204"/>
      <c r="AQ70" s="204"/>
      <c r="AR70" s="204"/>
      <c r="AS70" s="204"/>
      <c r="AT70" s="204"/>
      <c r="AU70" s="204"/>
      <c r="AV70" s="204"/>
      <c r="AW70" s="204"/>
      <c r="AX70" s="204"/>
      <c r="AY70" s="204"/>
      <c r="AZ70" s="205"/>
      <c r="BA70" s="205"/>
      <c r="BB70" s="205"/>
      <c r="BC70" s="205"/>
      <c r="BD70" s="205"/>
      <c r="BE70" s="205"/>
      <c r="BF70" s="204"/>
      <c r="BG70" s="204"/>
      <c r="BH70" s="204"/>
      <c r="BI70" s="204"/>
      <c r="BJ70" s="204"/>
      <c r="BK70" s="204"/>
      <c r="BL70" s="206"/>
    </row>
    <row r="71" spans="1:64" ht="109.9" customHeight="1" x14ac:dyDescent="0.25">
      <c r="A71" s="67">
        <f>VLOOKUP(B71,Sheet1!$G$5:$H$10,2,FALSE)</f>
        <v>6</v>
      </c>
      <c r="B71" s="88" t="s">
        <v>437</v>
      </c>
      <c r="C71" s="67" t="s">
        <v>611</v>
      </c>
      <c r="D71" s="88" t="s">
        <v>612</v>
      </c>
      <c r="E71" s="66" t="s">
        <v>582</v>
      </c>
      <c r="F71" s="88" t="s">
        <v>608</v>
      </c>
      <c r="G71" s="67" t="s">
        <v>584</v>
      </c>
      <c r="H71" s="84" t="s">
        <v>613</v>
      </c>
      <c r="I71" s="101"/>
      <c r="J71" s="84" t="s">
        <v>614</v>
      </c>
      <c r="K71" s="103"/>
      <c r="L71" s="61"/>
      <c r="M71" s="61"/>
      <c r="N71" s="99"/>
      <c r="O71" s="50">
        <v>1</v>
      </c>
      <c r="P71" s="50"/>
      <c r="Q71" s="50"/>
      <c r="R71" s="50"/>
      <c r="S71" s="50"/>
      <c r="T71" s="50"/>
      <c r="U71" s="50"/>
      <c r="V71" s="50"/>
      <c r="W71" s="50"/>
      <c r="X71" s="50"/>
      <c r="Y71" s="50"/>
      <c r="Z71" s="50"/>
      <c r="AA71" s="50" t="s">
        <v>615</v>
      </c>
      <c r="AB71" s="50"/>
      <c r="AC71" s="50"/>
      <c r="AD71" s="167"/>
      <c r="AE71" s="167" t="s">
        <v>615</v>
      </c>
      <c r="AF71" s="167" t="s">
        <v>446</v>
      </c>
      <c r="AG71" s="167" t="s">
        <v>616</v>
      </c>
      <c r="AH71" s="167"/>
      <c r="AI71" s="167"/>
      <c r="AJ71" s="167"/>
      <c r="AK71" s="167"/>
      <c r="AL71" s="112"/>
      <c r="AM71" s="23"/>
      <c r="AN71" s="79"/>
      <c r="AO71" s="12"/>
      <c r="AP71" s="16"/>
      <c r="AQ71" s="16"/>
      <c r="AR71" s="16"/>
      <c r="AS71" s="16"/>
      <c r="AT71" s="16"/>
      <c r="AU71" s="16"/>
      <c r="AV71" s="16"/>
      <c r="AW71" s="16"/>
      <c r="AX71" s="16"/>
      <c r="AY71" s="16"/>
      <c r="AZ71" s="202"/>
      <c r="BA71" s="202"/>
      <c r="BB71" s="202"/>
      <c r="BC71" s="202"/>
      <c r="BD71" s="202"/>
      <c r="BE71" s="202"/>
      <c r="BF71" s="16"/>
      <c r="BG71" s="16"/>
      <c r="BH71" s="16" t="s">
        <v>342</v>
      </c>
      <c r="BI71" s="16"/>
      <c r="BJ71" s="16"/>
      <c r="BK71" s="16"/>
      <c r="BL71" s="203"/>
    </row>
    <row r="72" spans="1:64" ht="109.9" customHeight="1" x14ac:dyDescent="0.25">
      <c r="A72" s="67">
        <f>VLOOKUP(B72,Sheet1!$G$5:$H$10,2,FALSE)</f>
        <v>6</v>
      </c>
      <c r="B72" s="88" t="s">
        <v>437</v>
      </c>
      <c r="C72" s="67" t="s">
        <v>611</v>
      </c>
      <c r="D72" s="88" t="s">
        <v>612</v>
      </c>
      <c r="E72" s="66" t="s">
        <v>582</v>
      </c>
      <c r="F72" s="88" t="s">
        <v>608</v>
      </c>
      <c r="G72" s="67" t="s">
        <v>584</v>
      </c>
      <c r="H72" s="84" t="s">
        <v>617</v>
      </c>
      <c r="I72" s="101"/>
      <c r="J72" s="84" t="s">
        <v>618</v>
      </c>
      <c r="K72" s="103"/>
      <c r="L72" s="61"/>
      <c r="M72" s="61"/>
      <c r="N72" s="99"/>
      <c r="O72" s="50">
        <v>1</v>
      </c>
      <c r="P72" s="50"/>
      <c r="Q72" s="50"/>
      <c r="R72" s="50"/>
      <c r="S72" s="50"/>
      <c r="T72" s="50"/>
      <c r="U72" s="50"/>
      <c r="V72" s="50"/>
      <c r="W72" s="50">
        <v>1</v>
      </c>
      <c r="X72" s="50"/>
      <c r="Y72" s="50"/>
      <c r="Z72" s="50"/>
      <c r="AA72" s="50"/>
      <c r="AB72" s="50"/>
      <c r="AC72" s="50"/>
      <c r="AD72" s="167"/>
      <c r="AE72" s="167"/>
      <c r="AF72" s="167" t="s">
        <v>446</v>
      </c>
      <c r="AG72" s="167" t="s">
        <v>619</v>
      </c>
      <c r="AH72" s="167"/>
      <c r="AI72" s="167"/>
      <c r="AJ72" s="167"/>
      <c r="AK72" s="167"/>
      <c r="AL72" s="112"/>
      <c r="AM72" s="23"/>
      <c r="AN72" s="79"/>
      <c r="AO72" s="12"/>
      <c r="AP72" s="16"/>
      <c r="AQ72" s="16"/>
      <c r="AR72" s="16"/>
      <c r="AS72" s="16"/>
      <c r="AT72" s="16"/>
      <c r="AU72" s="16"/>
      <c r="AV72" s="16"/>
      <c r="AW72" s="16"/>
      <c r="AX72" s="16"/>
      <c r="AY72" s="16"/>
      <c r="AZ72" s="202"/>
      <c r="BA72" s="202"/>
      <c r="BB72" s="202"/>
      <c r="BC72" s="202"/>
      <c r="BD72" s="202"/>
      <c r="BE72" s="202"/>
      <c r="BF72" s="16"/>
      <c r="BG72" s="16"/>
      <c r="BH72" s="16" t="s">
        <v>342</v>
      </c>
      <c r="BI72" s="16"/>
      <c r="BJ72" s="16"/>
      <c r="BK72" s="16"/>
      <c r="BL72" s="203"/>
    </row>
    <row r="73" spans="1:64" ht="109.9" customHeight="1" x14ac:dyDescent="0.25">
      <c r="A73" s="67">
        <f>VLOOKUP(B73,Sheet1!$G$5:$H$10,2,FALSE)</f>
        <v>6</v>
      </c>
      <c r="B73" s="88" t="s">
        <v>437</v>
      </c>
      <c r="C73" s="67" t="s">
        <v>611</v>
      </c>
      <c r="D73" s="88" t="s">
        <v>612</v>
      </c>
      <c r="E73" s="66" t="s">
        <v>582</v>
      </c>
      <c r="F73" s="88" t="s">
        <v>608</v>
      </c>
      <c r="G73" s="67" t="s">
        <v>584</v>
      </c>
      <c r="H73" s="84" t="s">
        <v>620</v>
      </c>
      <c r="I73" s="101"/>
      <c r="J73" s="84" t="s">
        <v>621</v>
      </c>
      <c r="K73" s="103"/>
      <c r="L73" s="61"/>
      <c r="M73" s="61"/>
      <c r="N73" s="99"/>
      <c r="O73" s="50">
        <v>1</v>
      </c>
      <c r="P73" s="50"/>
      <c r="Q73" s="50"/>
      <c r="R73" s="50"/>
      <c r="S73" s="50"/>
      <c r="T73" s="50"/>
      <c r="U73" s="50"/>
      <c r="V73" s="50"/>
      <c r="W73" s="50"/>
      <c r="X73" s="50"/>
      <c r="Y73" s="50"/>
      <c r="Z73" s="50"/>
      <c r="AA73" s="50">
        <v>1</v>
      </c>
      <c r="AB73" s="50"/>
      <c r="AC73" s="50"/>
      <c r="AD73" s="167"/>
      <c r="AE73" s="167"/>
      <c r="AF73" s="167" t="s">
        <v>446</v>
      </c>
      <c r="AG73" s="167" t="s">
        <v>616</v>
      </c>
      <c r="AH73" s="167"/>
      <c r="AI73" s="167"/>
      <c r="AJ73" s="167"/>
      <c r="AK73" s="167"/>
      <c r="AL73" s="112"/>
      <c r="AM73" s="23"/>
      <c r="AN73" s="79"/>
      <c r="AO73" s="12"/>
      <c r="AP73" s="16"/>
      <c r="AQ73" s="16"/>
      <c r="AR73" s="16"/>
      <c r="AS73" s="16"/>
      <c r="AT73" s="16"/>
      <c r="AU73" s="16"/>
      <c r="AV73" s="16"/>
      <c r="AW73" s="16"/>
      <c r="AX73" s="16"/>
      <c r="AY73" s="16"/>
      <c r="AZ73" s="202"/>
      <c r="BA73" s="202"/>
      <c r="BB73" s="202"/>
      <c r="BC73" s="202"/>
      <c r="BD73" s="202"/>
      <c r="BE73" s="202"/>
      <c r="BF73" s="16"/>
      <c r="BG73" s="16"/>
      <c r="BH73" s="16" t="s">
        <v>342</v>
      </c>
      <c r="BI73" s="16"/>
      <c r="BJ73" s="16"/>
      <c r="BK73" s="16"/>
      <c r="BL73" s="203"/>
    </row>
    <row r="74" spans="1:64" ht="109.9" customHeight="1" x14ac:dyDescent="0.25">
      <c r="A74" s="67">
        <f>VLOOKUP(B74,Sheet1!$G$5:$H$10,2,FALSE)</f>
        <v>6</v>
      </c>
      <c r="B74" s="88" t="s">
        <v>437</v>
      </c>
      <c r="C74" s="67" t="s">
        <v>611</v>
      </c>
      <c r="D74" s="88" t="s">
        <v>612</v>
      </c>
      <c r="E74" s="66" t="s">
        <v>582</v>
      </c>
      <c r="F74" s="88" t="s">
        <v>608</v>
      </c>
      <c r="G74" s="67" t="s">
        <v>584</v>
      </c>
      <c r="H74" s="84" t="s">
        <v>622</v>
      </c>
      <c r="I74" s="101"/>
      <c r="J74" s="84" t="s">
        <v>614</v>
      </c>
      <c r="K74" s="103"/>
      <c r="L74" s="61"/>
      <c r="M74" s="61"/>
      <c r="N74" s="99"/>
      <c r="O74" s="50">
        <v>1</v>
      </c>
      <c r="P74" s="50"/>
      <c r="Q74" s="50"/>
      <c r="R74" s="50"/>
      <c r="S74" s="50"/>
      <c r="T74" s="50"/>
      <c r="U74" s="50"/>
      <c r="V74" s="50"/>
      <c r="W74" s="50" t="s">
        <v>623</v>
      </c>
      <c r="X74" s="50"/>
      <c r="Y74" s="50"/>
      <c r="Z74" s="50"/>
      <c r="AA74" s="50" t="s">
        <v>623</v>
      </c>
      <c r="AB74" s="50"/>
      <c r="AC74" s="50"/>
      <c r="AD74" s="167"/>
      <c r="AE74" s="167"/>
      <c r="AF74" s="167" t="s">
        <v>446</v>
      </c>
      <c r="AG74" s="167" t="s">
        <v>624</v>
      </c>
      <c r="AH74" s="167"/>
      <c r="AI74" s="167"/>
      <c r="AJ74" s="167"/>
      <c r="AK74" s="167"/>
      <c r="AL74" s="112"/>
      <c r="AM74" s="23"/>
      <c r="AN74" s="79"/>
      <c r="AO74" s="12"/>
      <c r="AP74" s="16"/>
      <c r="AQ74" s="16"/>
      <c r="AR74" s="16"/>
      <c r="AS74" s="16"/>
      <c r="AT74" s="16"/>
      <c r="AU74" s="16"/>
      <c r="AV74" s="16"/>
      <c r="AW74" s="16"/>
      <c r="AX74" s="16"/>
      <c r="AY74" s="16"/>
      <c r="AZ74" s="202"/>
      <c r="BA74" s="202"/>
      <c r="BB74" s="202"/>
      <c r="BC74" s="202"/>
      <c r="BD74" s="202"/>
      <c r="BE74" s="202"/>
      <c r="BF74" s="16"/>
      <c r="BG74" s="16"/>
      <c r="BH74" s="16" t="s">
        <v>342</v>
      </c>
      <c r="BI74" s="16"/>
      <c r="BJ74" s="16"/>
      <c r="BK74" s="16"/>
      <c r="BL74" s="203"/>
    </row>
    <row r="75" spans="1:64" ht="109.9" customHeight="1" x14ac:dyDescent="0.25">
      <c r="A75" s="67">
        <f>VLOOKUP(B75,Sheet1!$G$5:$H$10,2,FALSE)</f>
        <v>6</v>
      </c>
      <c r="B75" s="88" t="s">
        <v>437</v>
      </c>
      <c r="C75" s="67" t="s">
        <v>611</v>
      </c>
      <c r="D75" s="88" t="s">
        <v>612</v>
      </c>
      <c r="E75" s="66" t="s">
        <v>582</v>
      </c>
      <c r="F75" s="88" t="s">
        <v>608</v>
      </c>
      <c r="G75" s="67" t="s">
        <v>584</v>
      </c>
      <c r="H75" s="84" t="s">
        <v>625</v>
      </c>
      <c r="I75" s="101"/>
      <c r="J75" s="84" t="s">
        <v>626</v>
      </c>
      <c r="K75" s="103"/>
      <c r="L75" s="61"/>
      <c r="M75" s="61"/>
      <c r="N75" s="99"/>
      <c r="O75" s="50">
        <v>1</v>
      </c>
      <c r="P75" s="50"/>
      <c r="Q75" s="50"/>
      <c r="R75" s="50"/>
      <c r="S75" s="50"/>
      <c r="T75" s="50"/>
      <c r="U75" s="50"/>
      <c r="V75" s="50"/>
      <c r="W75" s="50">
        <v>1</v>
      </c>
      <c r="X75" s="50"/>
      <c r="Y75" s="50"/>
      <c r="Z75" s="50"/>
      <c r="AA75" s="50"/>
      <c r="AB75" s="50"/>
      <c r="AC75" s="50"/>
      <c r="AD75" s="167"/>
      <c r="AE75" s="167"/>
      <c r="AF75" s="167" t="s">
        <v>446</v>
      </c>
      <c r="AG75" s="167" t="s">
        <v>627</v>
      </c>
      <c r="AH75" s="167"/>
      <c r="AI75" s="167"/>
      <c r="AJ75" s="167"/>
      <c r="AK75" s="167"/>
      <c r="AL75" s="112"/>
      <c r="AM75" s="23"/>
      <c r="AN75" s="79"/>
      <c r="AO75" s="12"/>
      <c r="AP75" s="16"/>
      <c r="AQ75" s="16"/>
      <c r="AR75" s="16"/>
      <c r="AS75" s="16"/>
      <c r="AT75" s="16"/>
      <c r="AU75" s="16"/>
      <c r="AV75" s="16"/>
      <c r="AW75" s="16"/>
      <c r="AX75" s="16"/>
      <c r="AY75" s="16"/>
      <c r="AZ75" s="202"/>
      <c r="BA75" s="202"/>
      <c r="BB75" s="202"/>
      <c r="BC75" s="202"/>
      <c r="BD75" s="202"/>
      <c r="BE75" s="202"/>
      <c r="BF75" s="16"/>
      <c r="BG75" s="16"/>
      <c r="BH75" s="16" t="s">
        <v>342</v>
      </c>
      <c r="BI75" s="16"/>
      <c r="BJ75" s="16"/>
      <c r="BK75" s="16"/>
      <c r="BL75" s="203"/>
    </row>
    <row r="76" spans="1:64" ht="109.9" customHeight="1" x14ac:dyDescent="0.25">
      <c r="A76" s="67">
        <f>VLOOKUP(B76,Sheet1!$G$5:$H$10,2,FALSE)</f>
        <v>6</v>
      </c>
      <c r="B76" s="88" t="s">
        <v>437</v>
      </c>
      <c r="C76" s="67" t="s">
        <v>611</v>
      </c>
      <c r="D76" s="88" t="s">
        <v>612</v>
      </c>
      <c r="E76" s="66" t="s">
        <v>582</v>
      </c>
      <c r="F76" s="88" t="s">
        <v>608</v>
      </c>
      <c r="G76" s="67" t="s">
        <v>584</v>
      </c>
      <c r="H76" s="84" t="s">
        <v>628</v>
      </c>
      <c r="I76" s="101"/>
      <c r="J76" s="84" t="s">
        <v>629</v>
      </c>
      <c r="K76" s="103"/>
      <c r="L76" s="61"/>
      <c r="M76" s="61"/>
      <c r="N76" s="99"/>
      <c r="O76" s="50">
        <v>3</v>
      </c>
      <c r="P76" s="50"/>
      <c r="Q76" s="50"/>
      <c r="R76" s="50"/>
      <c r="S76" s="50"/>
      <c r="T76" s="50"/>
      <c r="U76" s="50"/>
      <c r="V76" s="50"/>
      <c r="W76" s="50">
        <v>1</v>
      </c>
      <c r="X76" s="50"/>
      <c r="Y76" s="50"/>
      <c r="Z76" s="50"/>
      <c r="AA76" s="50">
        <v>1</v>
      </c>
      <c r="AB76" s="50"/>
      <c r="AC76" s="50"/>
      <c r="AD76" s="167"/>
      <c r="AE76" s="167">
        <v>1</v>
      </c>
      <c r="AF76" s="167" t="s">
        <v>624</v>
      </c>
      <c r="AG76" s="167" t="s">
        <v>446</v>
      </c>
      <c r="AH76" s="167"/>
      <c r="AI76" s="167"/>
      <c r="AJ76" s="167"/>
      <c r="AK76" s="167"/>
      <c r="AL76" s="112"/>
      <c r="AM76" s="23"/>
      <c r="AN76" s="79"/>
      <c r="AO76" s="12"/>
      <c r="AP76" s="16"/>
      <c r="AQ76" s="16"/>
      <c r="AR76" s="16"/>
      <c r="AS76" s="16"/>
      <c r="AT76" s="16"/>
      <c r="AU76" s="16"/>
      <c r="AV76" s="16"/>
      <c r="AW76" s="16"/>
      <c r="AX76" s="16"/>
      <c r="AY76" s="16"/>
      <c r="AZ76" s="202"/>
      <c r="BA76" s="202"/>
      <c r="BB76" s="202"/>
      <c r="BC76" s="202"/>
      <c r="BD76" s="202"/>
      <c r="BE76" s="202"/>
      <c r="BF76" s="16"/>
      <c r="BG76" s="16"/>
      <c r="BH76" s="16" t="s">
        <v>342</v>
      </c>
      <c r="BI76" s="16"/>
      <c r="BJ76" s="16"/>
      <c r="BK76" s="16"/>
      <c r="BL76" s="203"/>
    </row>
    <row r="77" spans="1:64" ht="109.9" customHeight="1" x14ac:dyDescent="0.25">
      <c r="A77" s="67">
        <f>VLOOKUP(B77,Sheet1!$G$5:$H$10,2,FALSE)</f>
        <v>6</v>
      </c>
      <c r="B77" s="88" t="s">
        <v>437</v>
      </c>
      <c r="C77" s="67" t="s">
        <v>611</v>
      </c>
      <c r="D77" s="88" t="s">
        <v>612</v>
      </c>
      <c r="E77" s="66" t="s">
        <v>582</v>
      </c>
      <c r="F77" s="88" t="s">
        <v>608</v>
      </c>
      <c r="G77" s="67" t="s">
        <v>584</v>
      </c>
      <c r="H77" s="84" t="s">
        <v>630</v>
      </c>
      <c r="I77" s="101"/>
      <c r="J77" s="84" t="s">
        <v>631</v>
      </c>
      <c r="K77" s="103"/>
      <c r="L77" s="61"/>
      <c r="M77" s="61"/>
      <c r="N77" s="99"/>
      <c r="O77" s="50">
        <v>3</v>
      </c>
      <c r="P77" s="50"/>
      <c r="Q77" s="50"/>
      <c r="R77" s="50"/>
      <c r="S77" s="50"/>
      <c r="T77" s="50"/>
      <c r="U77" s="50"/>
      <c r="V77" s="50"/>
      <c r="W77" s="50">
        <v>1</v>
      </c>
      <c r="X77" s="50"/>
      <c r="Y77" s="50"/>
      <c r="Z77" s="50"/>
      <c r="AA77" s="50">
        <v>1</v>
      </c>
      <c r="AB77" s="50"/>
      <c r="AC77" s="50"/>
      <c r="AD77" s="167"/>
      <c r="AE77" s="167">
        <v>1</v>
      </c>
      <c r="AF77" s="167" t="s">
        <v>446</v>
      </c>
      <c r="AG77" s="167" t="s">
        <v>624</v>
      </c>
      <c r="AH77" s="167"/>
      <c r="AI77" s="167"/>
      <c r="AJ77" s="167"/>
      <c r="AK77" s="167"/>
      <c r="AL77" s="112"/>
      <c r="AM77" s="23"/>
      <c r="AN77" s="79"/>
      <c r="AO77" s="12"/>
      <c r="AP77" s="16"/>
      <c r="AQ77" s="16"/>
      <c r="AR77" s="16"/>
      <c r="AS77" s="16"/>
      <c r="AT77" s="16"/>
      <c r="AU77" s="16"/>
      <c r="AV77" s="16"/>
      <c r="AW77" s="16"/>
      <c r="AX77" s="16"/>
      <c r="AY77" s="16"/>
      <c r="AZ77" s="202"/>
      <c r="BA77" s="202"/>
      <c r="BB77" s="202"/>
      <c r="BC77" s="202"/>
      <c r="BD77" s="202"/>
      <c r="BE77" s="202"/>
      <c r="BF77" s="16"/>
      <c r="BG77" s="16"/>
      <c r="BH77" s="16" t="s">
        <v>342</v>
      </c>
      <c r="BI77" s="16"/>
      <c r="BJ77" s="16"/>
      <c r="BK77" s="16"/>
      <c r="BL77" s="203"/>
    </row>
    <row r="78" spans="1:64" ht="109.9" customHeight="1" x14ac:dyDescent="0.25">
      <c r="A78" s="67">
        <f>VLOOKUP(B78,Sheet1!$G$5:$H$10,2,FALSE)</f>
        <v>6</v>
      </c>
      <c r="B78" s="88" t="s">
        <v>437</v>
      </c>
      <c r="C78" s="67" t="s">
        <v>611</v>
      </c>
      <c r="D78" s="88" t="s">
        <v>612</v>
      </c>
      <c r="E78" s="66" t="s">
        <v>582</v>
      </c>
      <c r="F78" s="88" t="s">
        <v>608</v>
      </c>
      <c r="G78" s="67" t="s">
        <v>584</v>
      </c>
      <c r="H78" s="84" t="s">
        <v>632</v>
      </c>
      <c r="I78" s="101"/>
      <c r="J78" s="84" t="s">
        <v>633</v>
      </c>
      <c r="K78" s="103"/>
      <c r="L78" s="61"/>
      <c r="M78" s="61"/>
      <c r="N78" s="99"/>
      <c r="O78" s="50">
        <v>2</v>
      </c>
      <c r="P78" s="50"/>
      <c r="Q78" s="50"/>
      <c r="R78" s="50"/>
      <c r="S78" s="50"/>
      <c r="T78" s="50"/>
      <c r="U78" s="50"/>
      <c r="V78" s="50"/>
      <c r="W78" s="50"/>
      <c r="X78" s="50"/>
      <c r="Y78" s="50"/>
      <c r="Z78" s="50"/>
      <c r="AA78" s="50">
        <v>1</v>
      </c>
      <c r="AB78" s="50"/>
      <c r="AC78" s="50"/>
      <c r="AD78" s="167"/>
      <c r="AE78" s="167">
        <v>1</v>
      </c>
      <c r="AF78" s="167" t="s">
        <v>446</v>
      </c>
      <c r="AG78" s="167" t="s">
        <v>446</v>
      </c>
      <c r="AH78" s="167"/>
      <c r="AI78" s="167"/>
      <c r="AJ78" s="167"/>
      <c r="AK78" s="167"/>
      <c r="AL78" s="112"/>
      <c r="AM78" s="23"/>
      <c r="AN78" s="79"/>
      <c r="AO78" s="12"/>
      <c r="AP78" s="16"/>
      <c r="AQ78" s="16"/>
      <c r="AR78" s="16"/>
      <c r="AS78" s="16"/>
      <c r="AT78" s="16"/>
      <c r="AU78" s="16"/>
      <c r="AV78" s="16"/>
      <c r="AW78" s="16"/>
      <c r="AX78" s="16"/>
      <c r="AY78" s="16"/>
      <c r="AZ78" s="202"/>
      <c r="BA78" s="202"/>
      <c r="BB78" s="202"/>
      <c r="BC78" s="202"/>
      <c r="BD78" s="202"/>
      <c r="BE78" s="202"/>
      <c r="BF78" s="16"/>
      <c r="BG78" s="16"/>
      <c r="BH78" s="16"/>
      <c r="BI78" s="16"/>
      <c r="BJ78" s="16"/>
      <c r="BK78" s="16"/>
      <c r="BL78" s="203"/>
    </row>
    <row r="79" spans="1:64" ht="109.9" customHeight="1" x14ac:dyDescent="0.25">
      <c r="A79" s="67">
        <f>VLOOKUP(B79,Sheet1!$G$5:$H$10,2,FALSE)</f>
        <v>6</v>
      </c>
      <c r="B79" s="88" t="s">
        <v>437</v>
      </c>
      <c r="C79" s="67" t="s">
        <v>611</v>
      </c>
      <c r="D79" s="88" t="s">
        <v>612</v>
      </c>
      <c r="E79" s="66" t="s">
        <v>582</v>
      </c>
      <c r="F79" s="88" t="s">
        <v>608</v>
      </c>
      <c r="G79" s="67" t="s">
        <v>584</v>
      </c>
      <c r="H79" s="84" t="s">
        <v>634</v>
      </c>
      <c r="I79" s="101"/>
      <c r="J79" s="84" t="s">
        <v>635</v>
      </c>
      <c r="K79" s="103"/>
      <c r="L79" s="61"/>
      <c r="M79" s="61"/>
      <c r="N79" s="99"/>
      <c r="O79" s="50">
        <v>1</v>
      </c>
      <c r="P79" s="50"/>
      <c r="Q79" s="50"/>
      <c r="R79" s="50"/>
      <c r="S79" s="50"/>
      <c r="T79" s="50"/>
      <c r="U79" s="50"/>
      <c r="V79" s="50"/>
      <c r="W79" s="50">
        <v>1</v>
      </c>
      <c r="X79" s="50"/>
      <c r="Y79" s="50"/>
      <c r="Z79" s="50"/>
      <c r="AA79" s="50"/>
      <c r="AB79" s="50"/>
      <c r="AC79" s="50"/>
      <c r="AD79" s="167"/>
      <c r="AE79" s="167"/>
      <c r="AF79" s="167" t="s">
        <v>636</v>
      </c>
      <c r="AG79" s="167" t="s">
        <v>446</v>
      </c>
      <c r="AH79" s="167"/>
      <c r="AI79" s="167"/>
      <c r="AJ79" s="167"/>
      <c r="AK79" s="167"/>
      <c r="AL79" s="112"/>
      <c r="AM79" s="23"/>
      <c r="AN79" s="79"/>
      <c r="AO79" s="12"/>
      <c r="AP79" s="16"/>
      <c r="AQ79" s="16"/>
      <c r="AR79" s="16"/>
      <c r="AS79" s="16"/>
      <c r="AT79" s="16"/>
      <c r="AU79" s="16"/>
      <c r="AV79" s="16"/>
      <c r="AW79" s="16"/>
      <c r="AX79" s="16"/>
      <c r="AY79" s="16"/>
      <c r="AZ79" s="202"/>
      <c r="BA79" s="202"/>
      <c r="BB79" s="202"/>
      <c r="BC79" s="202"/>
      <c r="BD79" s="202"/>
      <c r="BE79" s="202"/>
      <c r="BF79" s="16"/>
      <c r="BG79" s="16"/>
      <c r="BH79" s="16" t="s">
        <v>29</v>
      </c>
      <c r="BI79" s="16"/>
      <c r="BJ79" s="16"/>
      <c r="BK79" s="16"/>
      <c r="BL79" s="203"/>
    </row>
    <row r="80" spans="1:64" ht="109.9" customHeight="1" x14ac:dyDescent="0.25">
      <c r="A80" s="67">
        <f>VLOOKUP(B80,Sheet1!$G$5:$H$10,2,FALSE)</f>
        <v>6</v>
      </c>
      <c r="B80" s="88" t="s">
        <v>437</v>
      </c>
      <c r="C80" s="67" t="s">
        <v>611</v>
      </c>
      <c r="D80" s="88" t="s">
        <v>612</v>
      </c>
      <c r="E80" s="66" t="s">
        <v>582</v>
      </c>
      <c r="F80" s="88" t="s">
        <v>608</v>
      </c>
      <c r="G80" s="67" t="s">
        <v>584</v>
      </c>
      <c r="H80" s="84" t="s">
        <v>637</v>
      </c>
      <c r="I80" s="101"/>
      <c r="J80" s="84" t="s">
        <v>638</v>
      </c>
      <c r="K80" s="103"/>
      <c r="L80" s="61"/>
      <c r="M80" s="61"/>
      <c r="N80" s="99"/>
      <c r="O80" s="50">
        <v>1</v>
      </c>
      <c r="P80" s="50"/>
      <c r="Q80" s="50"/>
      <c r="R80" s="50"/>
      <c r="S80" s="50"/>
      <c r="T80" s="50"/>
      <c r="U80" s="50"/>
      <c r="V80" s="50"/>
      <c r="W80" s="50"/>
      <c r="X80" s="50"/>
      <c r="Y80" s="50"/>
      <c r="Z80" s="50"/>
      <c r="AA80" s="50">
        <v>1</v>
      </c>
      <c r="AB80" s="50"/>
      <c r="AC80" s="50"/>
      <c r="AD80" s="167"/>
      <c r="AE80" s="167"/>
      <c r="AF80" s="167" t="s">
        <v>636</v>
      </c>
      <c r="AG80" s="167" t="s">
        <v>446</v>
      </c>
      <c r="AH80" s="167"/>
      <c r="AI80" s="167"/>
      <c r="AJ80" s="167"/>
      <c r="AK80" s="167"/>
      <c r="AL80" s="112"/>
      <c r="AM80" s="23"/>
      <c r="AN80" s="79"/>
      <c r="AO80" s="12"/>
      <c r="AP80" s="16"/>
      <c r="AQ80" s="16"/>
      <c r="AR80" s="16"/>
      <c r="AS80" s="16"/>
      <c r="AT80" s="16"/>
      <c r="AU80" s="16"/>
      <c r="AV80" s="16"/>
      <c r="AW80" s="16"/>
      <c r="AX80" s="16"/>
      <c r="AY80" s="16"/>
      <c r="AZ80" s="202"/>
      <c r="BA80" s="202"/>
      <c r="BB80" s="202"/>
      <c r="BC80" s="202"/>
      <c r="BD80" s="202"/>
      <c r="BE80" s="202"/>
      <c r="BF80" s="16"/>
      <c r="BG80" s="16"/>
      <c r="BH80" s="16" t="s">
        <v>29</v>
      </c>
      <c r="BI80" s="16"/>
      <c r="BJ80" s="16"/>
      <c r="BK80" s="16"/>
      <c r="BL80" s="203"/>
    </row>
    <row r="81" spans="1:64" ht="109.9" customHeight="1" x14ac:dyDescent="0.25">
      <c r="A81" s="67">
        <f>VLOOKUP(B81,Sheet1!$G$5:$H$10,2,FALSE)</f>
        <v>6</v>
      </c>
      <c r="B81" s="88" t="s">
        <v>437</v>
      </c>
      <c r="C81" s="67" t="s">
        <v>611</v>
      </c>
      <c r="D81" s="88" t="s">
        <v>612</v>
      </c>
      <c r="E81" s="66" t="s">
        <v>582</v>
      </c>
      <c r="F81" s="88" t="s">
        <v>608</v>
      </c>
      <c r="G81" s="67" t="s">
        <v>584</v>
      </c>
      <c r="H81" s="84" t="s">
        <v>639</v>
      </c>
      <c r="I81" s="101"/>
      <c r="J81" s="84" t="s">
        <v>640</v>
      </c>
      <c r="K81" s="103"/>
      <c r="L81" s="61"/>
      <c r="M81" s="61"/>
      <c r="N81" s="99"/>
      <c r="O81" s="50">
        <v>1</v>
      </c>
      <c r="P81" s="50"/>
      <c r="Q81" s="50"/>
      <c r="R81" s="50"/>
      <c r="S81" s="50"/>
      <c r="T81" s="50"/>
      <c r="U81" s="50"/>
      <c r="V81" s="50"/>
      <c r="W81" s="50"/>
      <c r="X81" s="50"/>
      <c r="Y81" s="50"/>
      <c r="Z81" s="50"/>
      <c r="AA81" s="50">
        <v>1</v>
      </c>
      <c r="AB81" s="50"/>
      <c r="AC81" s="50"/>
      <c r="AD81" s="167"/>
      <c r="AE81" s="167"/>
      <c r="AF81" s="167" t="s">
        <v>641</v>
      </c>
      <c r="AG81" s="167" t="s">
        <v>627</v>
      </c>
      <c r="AH81" s="167"/>
      <c r="AI81" s="167"/>
      <c r="AJ81" s="167"/>
      <c r="AK81" s="167"/>
      <c r="AL81" s="112"/>
      <c r="AM81" s="23"/>
      <c r="AN81" s="79"/>
      <c r="AO81" s="12"/>
      <c r="AP81" s="16"/>
      <c r="AQ81" s="16"/>
      <c r="AR81" s="16"/>
      <c r="AS81" s="16"/>
      <c r="AT81" s="16"/>
      <c r="AU81" s="16"/>
      <c r="AV81" s="16"/>
      <c r="AW81" s="16"/>
      <c r="AX81" s="16"/>
      <c r="AY81" s="16"/>
      <c r="AZ81" s="202"/>
      <c r="BA81" s="202"/>
      <c r="BB81" s="202"/>
      <c r="BC81" s="202"/>
      <c r="BD81" s="202"/>
      <c r="BE81" s="202"/>
      <c r="BF81" s="16"/>
      <c r="BG81" s="16"/>
      <c r="BH81" s="16" t="s">
        <v>342</v>
      </c>
      <c r="BI81" s="16"/>
      <c r="BJ81" s="16"/>
      <c r="BK81" s="16"/>
      <c r="BL81" s="203"/>
    </row>
    <row r="82" spans="1:64" ht="109.9" customHeight="1" x14ac:dyDescent="0.25">
      <c r="A82" s="67">
        <f>VLOOKUP(B82,Sheet1!$G$5:$H$10,2,FALSE)</f>
        <v>6</v>
      </c>
      <c r="B82" s="88" t="s">
        <v>437</v>
      </c>
      <c r="C82" s="67" t="s">
        <v>611</v>
      </c>
      <c r="D82" s="88" t="s">
        <v>612</v>
      </c>
      <c r="E82" s="66" t="s">
        <v>582</v>
      </c>
      <c r="F82" s="88" t="s">
        <v>608</v>
      </c>
      <c r="G82" s="67" t="s">
        <v>584</v>
      </c>
      <c r="H82" s="84" t="s">
        <v>642</v>
      </c>
      <c r="I82" s="101"/>
      <c r="J82" s="84" t="s">
        <v>643</v>
      </c>
      <c r="K82" s="103"/>
      <c r="L82" s="61"/>
      <c r="M82" s="61"/>
      <c r="N82" s="99"/>
      <c r="O82" s="50">
        <v>2</v>
      </c>
      <c r="P82" s="50"/>
      <c r="Q82" s="50"/>
      <c r="R82" s="50"/>
      <c r="S82" s="50"/>
      <c r="T82" s="50"/>
      <c r="U82" s="50"/>
      <c r="V82" s="50"/>
      <c r="W82" s="50" t="s">
        <v>623</v>
      </c>
      <c r="X82" s="50"/>
      <c r="Y82" s="50"/>
      <c r="Z82" s="50"/>
      <c r="AA82" s="50" t="s">
        <v>623</v>
      </c>
      <c r="AB82" s="50"/>
      <c r="AC82" s="50"/>
      <c r="AD82" s="167"/>
      <c r="AE82" s="167" t="s">
        <v>623</v>
      </c>
      <c r="AF82" s="167" t="s">
        <v>644</v>
      </c>
      <c r="AG82" s="167" t="s">
        <v>446</v>
      </c>
      <c r="AH82" s="167"/>
      <c r="AI82" s="167"/>
      <c r="AJ82" s="167"/>
      <c r="AK82" s="167"/>
      <c r="AL82" s="112"/>
      <c r="AM82" s="23"/>
      <c r="AN82" s="79"/>
      <c r="AO82" s="12"/>
      <c r="AP82" s="16"/>
      <c r="AQ82" s="16"/>
      <c r="AR82" s="16"/>
      <c r="AS82" s="16"/>
      <c r="AT82" s="16"/>
      <c r="AU82" s="16"/>
      <c r="AV82" s="16"/>
      <c r="AW82" s="16"/>
      <c r="AX82" s="16"/>
      <c r="AY82" s="16"/>
      <c r="AZ82" s="202"/>
      <c r="BA82" s="202"/>
      <c r="BB82" s="202"/>
      <c r="BC82" s="202"/>
      <c r="BD82" s="202"/>
      <c r="BE82" s="202"/>
      <c r="BF82" s="16"/>
      <c r="BG82" s="16"/>
      <c r="BH82" s="16" t="s">
        <v>29</v>
      </c>
      <c r="BI82" s="16"/>
      <c r="BJ82" s="16"/>
      <c r="BK82" s="16"/>
      <c r="BL82" s="203"/>
    </row>
    <row r="83" spans="1:64" ht="109.9" customHeight="1" x14ac:dyDescent="0.25">
      <c r="A83" s="67">
        <f>VLOOKUP(B83,Sheet1!$G$5:$H$10,2,FALSE)</f>
        <v>6</v>
      </c>
      <c r="B83" s="88" t="s">
        <v>437</v>
      </c>
      <c r="C83" s="67" t="s">
        <v>611</v>
      </c>
      <c r="D83" s="88" t="s">
        <v>612</v>
      </c>
      <c r="E83" s="66" t="s">
        <v>582</v>
      </c>
      <c r="F83" s="88" t="s">
        <v>608</v>
      </c>
      <c r="G83" s="67" t="s">
        <v>584</v>
      </c>
      <c r="H83" s="84" t="s">
        <v>645</v>
      </c>
      <c r="I83" s="101"/>
      <c r="J83" s="84" t="s">
        <v>646</v>
      </c>
      <c r="K83" s="103"/>
      <c r="L83" s="61"/>
      <c r="M83" s="61"/>
      <c r="N83" s="99"/>
      <c r="O83" s="50">
        <v>2</v>
      </c>
      <c r="P83" s="50"/>
      <c r="Q83" s="50"/>
      <c r="R83" s="50"/>
      <c r="S83" s="50"/>
      <c r="T83" s="50"/>
      <c r="U83" s="50"/>
      <c r="V83" s="50"/>
      <c r="W83" s="50"/>
      <c r="X83" s="50"/>
      <c r="Y83" s="50"/>
      <c r="Z83" s="50"/>
      <c r="AA83" s="50">
        <v>1</v>
      </c>
      <c r="AB83" s="50"/>
      <c r="AC83" s="50"/>
      <c r="AD83" s="167"/>
      <c r="AE83" s="167">
        <v>1</v>
      </c>
      <c r="AF83" s="167" t="s">
        <v>647</v>
      </c>
      <c r="AG83" s="167" t="s">
        <v>627</v>
      </c>
      <c r="AH83" s="167"/>
      <c r="AI83" s="167"/>
      <c r="AJ83" s="167"/>
      <c r="AK83" s="167"/>
      <c r="AL83" s="112"/>
      <c r="AM83" s="23"/>
      <c r="AN83" s="79"/>
      <c r="AO83" s="12"/>
      <c r="AP83" s="16"/>
      <c r="AQ83" s="16"/>
      <c r="AR83" s="16"/>
      <c r="AS83" s="16"/>
      <c r="AT83" s="16"/>
      <c r="AU83" s="16"/>
      <c r="AV83" s="16"/>
      <c r="AW83" s="16"/>
      <c r="AX83" s="16"/>
      <c r="AY83" s="16"/>
      <c r="AZ83" s="202"/>
      <c r="BA83" s="202"/>
      <c r="BB83" s="202"/>
      <c r="BC83" s="202"/>
      <c r="BD83" s="202"/>
      <c r="BE83" s="202"/>
      <c r="BF83" s="16"/>
      <c r="BG83" s="16"/>
      <c r="BH83" s="16" t="s">
        <v>29</v>
      </c>
      <c r="BI83" s="16"/>
      <c r="BJ83" s="16"/>
      <c r="BK83" s="16"/>
      <c r="BL83" s="203"/>
    </row>
    <row r="84" spans="1:64" ht="109.9" customHeight="1" x14ac:dyDescent="0.25">
      <c r="A84" s="67">
        <f>VLOOKUP(B84,Sheet1!$G$5:$H$10,2,FALSE)</f>
        <v>6</v>
      </c>
      <c r="B84" s="88" t="s">
        <v>437</v>
      </c>
      <c r="C84" s="67" t="s">
        <v>611</v>
      </c>
      <c r="D84" s="88" t="s">
        <v>612</v>
      </c>
      <c r="E84" s="66" t="s">
        <v>582</v>
      </c>
      <c r="F84" s="88" t="s">
        <v>608</v>
      </c>
      <c r="G84" s="67" t="s">
        <v>584</v>
      </c>
      <c r="H84" s="84" t="s">
        <v>648</v>
      </c>
      <c r="I84" s="101"/>
      <c r="J84" s="84" t="s">
        <v>649</v>
      </c>
      <c r="K84" s="103"/>
      <c r="L84" s="61"/>
      <c r="M84" s="61"/>
      <c r="N84" s="99"/>
      <c r="O84" s="50">
        <v>2</v>
      </c>
      <c r="P84" s="50"/>
      <c r="Q84" s="50"/>
      <c r="R84" s="50"/>
      <c r="S84" s="50"/>
      <c r="T84" s="50"/>
      <c r="U84" s="50"/>
      <c r="V84" s="50"/>
      <c r="W84" s="50">
        <v>1</v>
      </c>
      <c r="X84" s="50"/>
      <c r="Y84" s="50"/>
      <c r="Z84" s="50"/>
      <c r="AA84" s="50">
        <v>1</v>
      </c>
      <c r="AB84" s="50"/>
      <c r="AC84" s="50"/>
      <c r="AD84" s="167"/>
      <c r="AE84" s="167"/>
      <c r="AF84" s="167" t="s">
        <v>446</v>
      </c>
      <c r="AG84" s="167" t="s">
        <v>650</v>
      </c>
      <c r="AH84" s="167"/>
      <c r="AI84" s="167"/>
      <c r="AJ84" s="167"/>
      <c r="AK84" s="167"/>
      <c r="AL84" s="112"/>
      <c r="AM84" s="23"/>
      <c r="AN84" s="79"/>
      <c r="AO84" s="12"/>
      <c r="AP84" s="16"/>
      <c r="AQ84" s="16"/>
      <c r="AR84" s="16"/>
      <c r="AS84" s="16"/>
      <c r="AT84" s="16"/>
      <c r="AU84" s="16"/>
      <c r="AV84" s="16"/>
      <c r="AW84" s="16"/>
      <c r="AX84" s="16"/>
      <c r="AY84" s="16"/>
      <c r="AZ84" s="202"/>
      <c r="BA84" s="202"/>
      <c r="BB84" s="202"/>
      <c r="BC84" s="202"/>
      <c r="BD84" s="202"/>
      <c r="BE84" s="202"/>
      <c r="BF84" s="16"/>
      <c r="BG84" s="16"/>
      <c r="BH84" s="16" t="s">
        <v>39</v>
      </c>
      <c r="BI84" s="16"/>
      <c r="BJ84" s="16"/>
      <c r="BK84" s="16"/>
      <c r="BL84" s="203"/>
    </row>
    <row r="85" spans="1:64" ht="109.9" customHeight="1" x14ac:dyDescent="0.25">
      <c r="A85" s="67">
        <f>VLOOKUP(B85,Sheet1!$G$5:$H$10,2,FALSE)</f>
        <v>6</v>
      </c>
      <c r="B85" s="88" t="s">
        <v>437</v>
      </c>
      <c r="C85" s="67" t="s">
        <v>611</v>
      </c>
      <c r="D85" s="88" t="s">
        <v>612</v>
      </c>
      <c r="E85" s="66" t="s">
        <v>582</v>
      </c>
      <c r="F85" s="88" t="s">
        <v>608</v>
      </c>
      <c r="G85" s="67" t="s">
        <v>584</v>
      </c>
      <c r="H85" s="84" t="s">
        <v>651</v>
      </c>
      <c r="I85" s="101"/>
      <c r="J85" s="84" t="s">
        <v>652</v>
      </c>
      <c r="K85" s="103"/>
      <c r="L85" s="61"/>
      <c r="M85" s="61"/>
      <c r="N85" s="99"/>
      <c r="O85" s="50">
        <v>2</v>
      </c>
      <c r="P85" s="50"/>
      <c r="Q85" s="50"/>
      <c r="R85" s="50"/>
      <c r="S85" s="50"/>
      <c r="T85" s="50"/>
      <c r="U85" s="50"/>
      <c r="V85" s="50"/>
      <c r="W85" s="50">
        <v>2</v>
      </c>
      <c r="X85" s="50"/>
      <c r="Y85" s="50"/>
      <c r="Z85" s="50"/>
      <c r="AA85" s="50"/>
      <c r="AB85" s="50"/>
      <c r="AC85" s="50"/>
      <c r="AD85" s="167"/>
      <c r="AE85" s="167"/>
      <c r="AF85" s="167" t="s">
        <v>653</v>
      </c>
      <c r="AG85" s="167" t="s">
        <v>654</v>
      </c>
      <c r="AH85" s="167"/>
      <c r="AI85" s="167"/>
      <c r="AJ85" s="167"/>
      <c r="AK85" s="167"/>
      <c r="AL85" s="112"/>
      <c r="AM85" s="23"/>
      <c r="AN85" s="79"/>
      <c r="AO85" s="12"/>
      <c r="AP85" s="16"/>
      <c r="AQ85" s="16"/>
      <c r="AR85" s="16"/>
      <c r="AS85" s="16"/>
      <c r="AT85" s="16"/>
      <c r="AU85" s="16"/>
      <c r="AV85" s="16"/>
      <c r="AW85" s="16"/>
      <c r="AX85" s="16"/>
      <c r="AY85" s="16"/>
      <c r="AZ85" s="202"/>
      <c r="BA85" s="202"/>
      <c r="BB85" s="202"/>
      <c r="BC85" s="202"/>
      <c r="BD85" s="202"/>
      <c r="BE85" s="202"/>
      <c r="BF85" s="16"/>
      <c r="BG85" s="16"/>
      <c r="BH85" s="16" t="s">
        <v>39</v>
      </c>
      <c r="BI85" s="16"/>
      <c r="BJ85" s="16"/>
      <c r="BK85" s="16"/>
      <c r="BL85" s="203"/>
    </row>
    <row r="86" spans="1:64" ht="109.9" customHeight="1" x14ac:dyDescent="0.25">
      <c r="A86" s="67">
        <f>VLOOKUP(B86,Sheet1!$G$5:$H$10,2,FALSE)</f>
        <v>6</v>
      </c>
      <c r="B86" s="88" t="s">
        <v>437</v>
      </c>
      <c r="C86" s="67" t="s">
        <v>611</v>
      </c>
      <c r="D86" s="88" t="s">
        <v>612</v>
      </c>
      <c r="E86" s="66" t="s">
        <v>582</v>
      </c>
      <c r="F86" s="88" t="s">
        <v>608</v>
      </c>
      <c r="G86" s="67" t="s">
        <v>584</v>
      </c>
      <c r="H86" s="84" t="s">
        <v>655</v>
      </c>
      <c r="I86" s="101"/>
      <c r="J86" s="84" t="s">
        <v>656</v>
      </c>
      <c r="K86" s="103"/>
      <c r="L86" s="61"/>
      <c r="M86" s="61"/>
      <c r="N86" s="99"/>
      <c r="O86" s="50">
        <v>1</v>
      </c>
      <c r="P86" s="50"/>
      <c r="Q86" s="50"/>
      <c r="R86" s="50"/>
      <c r="S86" s="50"/>
      <c r="T86" s="50"/>
      <c r="U86" s="50"/>
      <c r="V86" s="50"/>
      <c r="W86" s="50"/>
      <c r="X86" s="50"/>
      <c r="Y86" s="50"/>
      <c r="Z86" s="50"/>
      <c r="AA86" s="50"/>
      <c r="AB86" s="50"/>
      <c r="AC86" s="50"/>
      <c r="AD86" s="167"/>
      <c r="AE86" s="167">
        <v>1</v>
      </c>
      <c r="AF86" s="167" t="s">
        <v>446</v>
      </c>
      <c r="AG86" s="167" t="s">
        <v>657</v>
      </c>
      <c r="AH86" s="167"/>
      <c r="AI86" s="167"/>
      <c r="AJ86" s="167"/>
      <c r="AK86" s="167"/>
      <c r="AL86" s="112"/>
      <c r="AM86" s="23"/>
      <c r="AN86" s="79"/>
      <c r="AO86" s="12"/>
      <c r="AP86" s="16"/>
      <c r="AQ86" s="16"/>
      <c r="AR86" s="16"/>
      <c r="AS86" s="16"/>
      <c r="AT86" s="16"/>
      <c r="AU86" s="16"/>
      <c r="AV86" s="16"/>
      <c r="AW86" s="16"/>
      <c r="AX86" s="16"/>
      <c r="AY86" s="16"/>
      <c r="AZ86" s="202"/>
      <c r="BA86" s="202"/>
      <c r="BB86" s="202"/>
      <c r="BC86" s="202"/>
      <c r="BD86" s="202"/>
      <c r="BE86" s="202"/>
      <c r="BF86" s="16"/>
      <c r="BG86" s="16"/>
      <c r="BH86" s="16" t="s">
        <v>39</v>
      </c>
      <c r="BI86" s="16"/>
      <c r="BJ86" s="16"/>
      <c r="BK86" s="16"/>
      <c r="BL86" s="203"/>
    </row>
    <row r="87" spans="1:64" ht="109.9" customHeight="1" x14ac:dyDescent="0.25">
      <c r="A87" s="67">
        <f>VLOOKUP(B87,Sheet1!$G$5:$H$10,2,FALSE)</f>
        <v>6</v>
      </c>
      <c r="B87" s="88" t="s">
        <v>437</v>
      </c>
      <c r="C87" s="67" t="s">
        <v>611</v>
      </c>
      <c r="D87" s="88" t="s">
        <v>612</v>
      </c>
      <c r="E87" s="66" t="s">
        <v>582</v>
      </c>
      <c r="F87" s="88" t="s">
        <v>608</v>
      </c>
      <c r="G87" s="67" t="s">
        <v>584</v>
      </c>
      <c r="H87" s="84" t="s">
        <v>658</v>
      </c>
      <c r="I87" s="101"/>
      <c r="J87" s="84" t="s">
        <v>659</v>
      </c>
      <c r="K87" s="103"/>
      <c r="L87" s="61"/>
      <c r="M87" s="61"/>
      <c r="N87" s="99"/>
      <c r="O87" s="50">
        <v>3</v>
      </c>
      <c r="P87" s="50"/>
      <c r="Q87" s="50"/>
      <c r="R87" s="50"/>
      <c r="S87" s="50"/>
      <c r="T87" s="50"/>
      <c r="U87" s="50"/>
      <c r="V87" s="50"/>
      <c r="W87" s="50">
        <v>1</v>
      </c>
      <c r="X87" s="50"/>
      <c r="Y87" s="50"/>
      <c r="Z87" s="50"/>
      <c r="AA87" s="50">
        <v>1</v>
      </c>
      <c r="AB87" s="50"/>
      <c r="AC87" s="50"/>
      <c r="AD87" s="167"/>
      <c r="AE87" s="167">
        <v>1</v>
      </c>
      <c r="AF87" s="167" t="s">
        <v>660</v>
      </c>
      <c r="AG87" s="167" t="s">
        <v>653</v>
      </c>
      <c r="AH87" s="167"/>
      <c r="AI87" s="167"/>
      <c r="AJ87" s="167"/>
      <c r="AK87" s="167"/>
      <c r="AL87" s="112"/>
      <c r="AM87" s="23"/>
      <c r="AN87" s="79"/>
      <c r="AO87" s="12"/>
      <c r="AP87" s="16"/>
      <c r="AQ87" s="16"/>
      <c r="AR87" s="16"/>
      <c r="AS87" s="16"/>
      <c r="AT87" s="16"/>
      <c r="AU87" s="16"/>
      <c r="AV87" s="16"/>
      <c r="AW87" s="16"/>
      <c r="AX87" s="16"/>
      <c r="AY87" s="16"/>
      <c r="AZ87" s="202"/>
      <c r="BA87" s="202"/>
      <c r="BB87" s="202"/>
      <c r="BC87" s="202"/>
      <c r="BD87" s="202"/>
      <c r="BE87" s="202"/>
      <c r="BF87" s="16"/>
      <c r="BG87" s="16"/>
      <c r="BH87" s="16"/>
      <c r="BI87" s="16"/>
      <c r="BJ87" s="16"/>
      <c r="BK87" s="16"/>
      <c r="BL87" s="203"/>
    </row>
    <row r="88" spans="1:64" ht="109.9" customHeight="1" x14ac:dyDescent="0.25">
      <c r="A88" s="67">
        <f>VLOOKUP(B88,Sheet1!$G$5:$H$10,2,FALSE)</f>
        <v>6</v>
      </c>
      <c r="B88" s="88" t="s">
        <v>437</v>
      </c>
      <c r="C88" s="67" t="s">
        <v>611</v>
      </c>
      <c r="D88" s="88" t="s">
        <v>612</v>
      </c>
      <c r="E88" s="66" t="s">
        <v>582</v>
      </c>
      <c r="F88" s="88" t="s">
        <v>608</v>
      </c>
      <c r="G88" s="67" t="s">
        <v>584</v>
      </c>
      <c r="H88" s="84" t="s">
        <v>661</v>
      </c>
      <c r="I88" s="101"/>
      <c r="J88" s="84" t="s">
        <v>662</v>
      </c>
      <c r="K88" s="103"/>
      <c r="L88" s="61"/>
      <c r="M88" s="61"/>
      <c r="N88" s="99"/>
      <c r="O88" s="50">
        <v>1</v>
      </c>
      <c r="P88" s="50"/>
      <c r="Q88" s="50"/>
      <c r="R88" s="50"/>
      <c r="S88" s="50"/>
      <c r="T88" s="50"/>
      <c r="U88" s="50"/>
      <c r="V88" s="50"/>
      <c r="W88" s="50">
        <v>1</v>
      </c>
      <c r="X88" s="50"/>
      <c r="Y88" s="50"/>
      <c r="Z88" s="50"/>
      <c r="AA88" s="50"/>
      <c r="AB88" s="50"/>
      <c r="AC88" s="50"/>
      <c r="AD88" s="167"/>
      <c r="AE88" s="167"/>
      <c r="AF88" s="167" t="s">
        <v>663</v>
      </c>
      <c r="AG88" s="167" t="s">
        <v>664</v>
      </c>
      <c r="AH88" s="167"/>
      <c r="AI88" s="167"/>
      <c r="AJ88" s="167"/>
      <c r="AK88" s="167"/>
      <c r="AL88" s="112"/>
      <c r="AM88" s="23"/>
      <c r="AN88" s="79"/>
      <c r="AO88" s="12"/>
      <c r="AP88" s="16"/>
      <c r="AQ88" s="16"/>
      <c r="AR88" s="16"/>
      <c r="AS88" s="16"/>
      <c r="AT88" s="16"/>
      <c r="AU88" s="16"/>
      <c r="AV88" s="16"/>
      <c r="AW88" s="16"/>
      <c r="AX88" s="16"/>
      <c r="AY88" s="16"/>
      <c r="AZ88" s="202"/>
      <c r="BA88" s="202"/>
      <c r="BB88" s="202"/>
      <c r="BC88" s="202"/>
      <c r="BD88" s="202"/>
      <c r="BE88" s="202"/>
      <c r="BF88" s="16"/>
      <c r="BG88" s="16"/>
      <c r="BH88" s="16" t="s">
        <v>39</v>
      </c>
      <c r="BI88" s="16"/>
      <c r="BJ88" s="16"/>
      <c r="BK88" s="16"/>
      <c r="BL88" s="203"/>
    </row>
    <row r="89" spans="1:64" ht="109.9" customHeight="1" x14ac:dyDescent="0.25">
      <c r="A89" s="67">
        <f>VLOOKUP(B89,Sheet1!$G$5:$H$10,2,FALSE)</f>
        <v>6</v>
      </c>
      <c r="B89" s="88" t="s">
        <v>437</v>
      </c>
      <c r="C89" s="67" t="s">
        <v>611</v>
      </c>
      <c r="D89" s="88" t="s">
        <v>612</v>
      </c>
      <c r="E89" s="66" t="s">
        <v>582</v>
      </c>
      <c r="F89" s="88" t="s">
        <v>608</v>
      </c>
      <c r="G89" s="67" t="s">
        <v>584</v>
      </c>
      <c r="H89" s="84" t="s">
        <v>665</v>
      </c>
      <c r="I89" s="101"/>
      <c r="J89" s="84" t="s">
        <v>666</v>
      </c>
      <c r="K89" s="103"/>
      <c r="L89" s="61"/>
      <c r="M89" s="61"/>
      <c r="N89" s="99"/>
      <c r="O89" s="50">
        <v>3</v>
      </c>
      <c r="P89" s="50"/>
      <c r="Q89" s="50"/>
      <c r="R89" s="50"/>
      <c r="S89" s="50"/>
      <c r="T89" s="50"/>
      <c r="U89" s="50"/>
      <c r="V89" s="50"/>
      <c r="W89" s="50">
        <v>1</v>
      </c>
      <c r="X89" s="50"/>
      <c r="Y89" s="50"/>
      <c r="Z89" s="50"/>
      <c r="AA89" s="50">
        <v>1</v>
      </c>
      <c r="AB89" s="50"/>
      <c r="AC89" s="50"/>
      <c r="AD89" s="167"/>
      <c r="AE89" s="167">
        <v>1</v>
      </c>
      <c r="AF89" s="167" t="s">
        <v>667</v>
      </c>
      <c r="AG89" s="167" t="s">
        <v>660</v>
      </c>
      <c r="AH89" s="167"/>
      <c r="AI89" s="167"/>
      <c r="AJ89" s="167"/>
      <c r="AK89" s="167"/>
      <c r="AL89" s="112"/>
      <c r="AM89" s="23"/>
      <c r="AN89" s="79"/>
      <c r="AO89" s="12"/>
      <c r="AP89" s="16"/>
      <c r="AQ89" s="16"/>
      <c r="AR89" s="16"/>
      <c r="AS89" s="16"/>
      <c r="AT89" s="16"/>
      <c r="AU89" s="16"/>
      <c r="AV89" s="16"/>
      <c r="AW89" s="16"/>
      <c r="AX89" s="16"/>
      <c r="AY89" s="16"/>
      <c r="AZ89" s="202"/>
      <c r="BA89" s="202"/>
      <c r="BB89" s="202"/>
      <c r="BC89" s="202"/>
      <c r="BD89" s="202"/>
      <c r="BE89" s="202"/>
      <c r="BF89" s="16"/>
      <c r="BG89" s="16"/>
      <c r="BH89" s="16" t="s">
        <v>39</v>
      </c>
      <c r="BI89" s="16"/>
      <c r="BJ89" s="16"/>
      <c r="BK89" s="16"/>
      <c r="BL89" s="203"/>
    </row>
    <row r="90" spans="1:64" ht="109.9" customHeight="1" x14ac:dyDescent="0.25">
      <c r="A90" s="67">
        <f>VLOOKUP(B90,Sheet1!$G$5:$H$10,2,FALSE)</f>
        <v>6</v>
      </c>
      <c r="B90" s="88" t="s">
        <v>437</v>
      </c>
      <c r="C90" s="67" t="s">
        <v>611</v>
      </c>
      <c r="D90" s="88" t="s">
        <v>612</v>
      </c>
      <c r="E90" s="66" t="s">
        <v>582</v>
      </c>
      <c r="F90" s="88" t="s">
        <v>608</v>
      </c>
      <c r="G90" s="67" t="s">
        <v>584</v>
      </c>
      <c r="H90" s="84" t="s">
        <v>668</v>
      </c>
      <c r="I90" s="101"/>
      <c r="J90" s="84" t="s">
        <v>669</v>
      </c>
      <c r="K90" s="103"/>
      <c r="L90" s="61"/>
      <c r="M90" s="61"/>
      <c r="N90" s="99"/>
      <c r="O90" s="50">
        <v>2</v>
      </c>
      <c r="P90" s="50"/>
      <c r="Q90" s="50"/>
      <c r="R90" s="50"/>
      <c r="S90" s="50"/>
      <c r="T90" s="50"/>
      <c r="U90" s="50"/>
      <c r="V90" s="50"/>
      <c r="W90" s="50" t="s">
        <v>623</v>
      </c>
      <c r="X90" s="50"/>
      <c r="Y90" s="50"/>
      <c r="Z90" s="50"/>
      <c r="AA90" s="50" t="s">
        <v>623</v>
      </c>
      <c r="AB90" s="50"/>
      <c r="AC90" s="50"/>
      <c r="AD90" s="167"/>
      <c r="AE90" s="167" t="s">
        <v>623</v>
      </c>
      <c r="AF90" s="167" t="s">
        <v>653</v>
      </c>
      <c r="AG90" s="167" t="s">
        <v>660</v>
      </c>
      <c r="AH90" s="167"/>
      <c r="AI90" s="167"/>
      <c r="AJ90" s="167"/>
      <c r="AK90" s="167"/>
      <c r="AL90" s="112"/>
      <c r="AM90" s="23"/>
      <c r="AN90" s="79"/>
      <c r="AO90" s="12"/>
      <c r="AP90" s="16"/>
      <c r="AQ90" s="16"/>
      <c r="AR90" s="16"/>
      <c r="AS90" s="16"/>
      <c r="AT90" s="16"/>
      <c r="AU90" s="16"/>
      <c r="AV90" s="16"/>
      <c r="AW90" s="16"/>
      <c r="AX90" s="16"/>
      <c r="AY90" s="16"/>
      <c r="AZ90" s="202"/>
      <c r="BA90" s="202"/>
      <c r="BB90" s="202"/>
      <c r="BC90" s="202"/>
      <c r="BD90" s="202"/>
      <c r="BE90" s="202"/>
      <c r="BF90" s="16"/>
      <c r="BG90" s="16"/>
      <c r="BH90" s="16" t="s">
        <v>39</v>
      </c>
      <c r="BI90" s="16"/>
      <c r="BJ90" s="16"/>
      <c r="BK90" s="16"/>
      <c r="BL90" s="203"/>
    </row>
    <row r="91" spans="1:64" ht="109.9" customHeight="1" x14ac:dyDescent="0.25">
      <c r="A91" s="67">
        <f>VLOOKUP(B91,Sheet1!$G$5:$H$10,2,FALSE)</f>
        <v>6</v>
      </c>
      <c r="B91" s="88" t="s">
        <v>437</v>
      </c>
      <c r="C91" s="67" t="s">
        <v>611</v>
      </c>
      <c r="D91" s="88" t="s">
        <v>612</v>
      </c>
      <c r="E91" s="66" t="s">
        <v>582</v>
      </c>
      <c r="F91" s="88" t="s">
        <v>608</v>
      </c>
      <c r="G91" s="67" t="s">
        <v>584</v>
      </c>
      <c r="H91" s="84" t="s">
        <v>670</v>
      </c>
      <c r="I91" s="101"/>
      <c r="J91" s="84" t="s">
        <v>671</v>
      </c>
      <c r="K91" s="103"/>
      <c r="L91" s="61"/>
      <c r="M91" s="61"/>
      <c r="N91" s="99"/>
      <c r="O91" s="50">
        <v>1</v>
      </c>
      <c r="P91" s="50"/>
      <c r="Q91" s="50"/>
      <c r="R91" s="50"/>
      <c r="S91" s="50"/>
      <c r="T91" s="50"/>
      <c r="U91" s="50"/>
      <c r="V91" s="50"/>
      <c r="W91" s="50">
        <v>1</v>
      </c>
      <c r="X91" s="50"/>
      <c r="Y91" s="50"/>
      <c r="Z91" s="50"/>
      <c r="AA91" s="50"/>
      <c r="AB91" s="50"/>
      <c r="AC91" s="50"/>
      <c r="AD91" s="167"/>
      <c r="AE91" s="167"/>
      <c r="AF91" s="167" t="s">
        <v>446</v>
      </c>
      <c r="AG91" s="167"/>
      <c r="AH91" s="167"/>
      <c r="AI91" s="167"/>
      <c r="AJ91" s="167"/>
      <c r="AK91" s="167"/>
      <c r="AL91" s="112"/>
      <c r="AM91" s="23"/>
      <c r="AN91" s="79"/>
      <c r="AO91" s="12"/>
      <c r="AP91" s="16"/>
      <c r="AQ91" s="16"/>
      <c r="AR91" s="16"/>
      <c r="AS91" s="16"/>
      <c r="AT91" s="16"/>
      <c r="AU91" s="16"/>
      <c r="AV91" s="16"/>
      <c r="AW91" s="16"/>
      <c r="AX91" s="16"/>
      <c r="AY91" s="16"/>
      <c r="AZ91" s="202"/>
      <c r="BA91" s="202"/>
      <c r="BB91" s="202"/>
      <c r="BC91" s="202"/>
      <c r="BD91" s="202"/>
      <c r="BE91" s="202"/>
      <c r="BF91" s="16"/>
      <c r="BG91" s="16"/>
      <c r="BH91" s="16" t="s">
        <v>39</v>
      </c>
      <c r="BI91" s="16"/>
      <c r="BJ91" s="16"/>
      <c r="BK91" s="16"/>
      <c r="BL91" s="203"/>
    </row>
    <row r="92" spans="1:64" ht="109.9" customHeight="1" x14ac:dyDescent="0.25">
      <c r="A92" s="67">
        <f>VLOOKUP(B92,Sheet1!$G$5:$H$10,2,FALSE)</f>
        <v>6</v>
      </c>
      <c r="B92" s="88" t="s">
        <v>437</v>
      </c>
      <c r="C92" s="67" t="s">
        <v>611</v>
      </c>
      <c r="D92" s="88" t="s">
        <v>612</v>
      </c>
      <c r="E92" s="66" t="s">
        <v>582</v>
      </c>
      <c r="F92" s="88" t="s">
        <v>608</v>
      </c>
      <c r="G92" s="67" t="s">
        <v>584</v>
      </c>
      <c r="H92" s="84" t="s">
        <v>672</v>
      </c>
      <c r="I92" s="101"/>
      <c r="J92" s="84" t="s">
        <v>673</v>
      </c>
      <c r="K92" s="103"/>
      <c r="L92" s="61"/>
      <c r="M92" s="61"/>
      <c r="N92" s="99"/>
      <c r="O92" s="50">
        <v>1</v>
      </c>
      <c r="P92" s="50"/>
      <c r="Q92" s="50"/>
      <c r="R92" s="50"/>
      <c r="S92" s="50"/>
      <c r="T92" s="50"/>
      <c r="U92" s="50"/>
      <c r="V92" s="50"/>
      <c r="W92" s="50">
        <v>1</v>
      </c>
      <c r="X92" s="50"/>
      <c r="Y92" s="50"/>
      <c r="Z92" s="50"/>
      <c r="AA92" s="50"/>
      <c r="AB92" s="50"/>
      <c r="AC92" s="50"/>
      <c r="AD92" s="167"/>
      <c r="AE92" s="167"/>
      <c r="AF92" s="167" t="s">
        <v>446</v>
      </c>
      <c r="AG92" s="167"/>
      <c r="AH92" s="167"/>
      <c r="AI92" s="167"/>
      <c r="AJ92" s="167"/>
      <c r="AK92" s="167"/>
      <c r="AL92" s="112"/>
      <c r="AM92" s="23"/>
      <c r="AN92" s="79"/>
      <c r="AO92" s="12"/>
      <c r="AP92" s="16"/>
      <c r="AQ92" s="16"/>
      <c r="AR92" s="16"/>
      <c r="AS92" s="16"/>
      <c r="AT92" s="16"/>
      <c r="AU92" s="16"/>
      <c r="AV92" s="16"/>
      <c r="AW92" s="16"/>
      <c r="AX92" s="16"/>
      <c r="AY92" s="16"/>
      <c r="AZ92" s="202"/>
      <c r="BA92" s="202"/>
      <c r="BB92" s="202"/>
      <c r="BC92" s="202"/>
      <c r="BD92" s="202"/>
      <c r="BE92" s="202"/>
      <c r="BF92" s="16"/>
      <c r="BG92" s="16"/>
      <c r="BH92" s="16" t="s">
        <v>39</v>
      </c>
      <c r="BI92" s="16"/>
      <c r="BJ92" s="16"/>
      <c r="BK92" s="16"/>
      <c r="BL92" s="203"/>
    </row>
    <row r="93" spans="1:64" ht="109.9" customHeight="1" x14ac:dyDescent="0.25">
      <c r="A93" s="67">
        <f>VLOOKUP(B93,Sheet1!$G$5:$H$10,2,FALSE)</f>
        <v>6</v>
      </c>
      <c r="B93" s="88" t="s">
        <v>437</v>
      </c>
      <c r="C93" s="67" t="s">
        <v>611</v>
      </c>
      <c r="D93" s="88" t="s">
        <v>612</v>
      </c>
      <c r="E93" s="66" t="s">
        <v>582</v>
      </c>
      <c r="F93" s="88" t="s">
        <v>608</v>
      </c>
      <c r="G93" s="67" t="s">
        <v>584</v>
      </c>
      <c r="H93" s="84" t="s">
        <v>674</v>
      </c>
      <c r="I93" s="101"/>
      <c r="J93" s="84" t="s">
        <v>675</v>
      </c>
      <c r="K93" s="103"/>
      <c r="L93" s="61"/>
      <c r="M93" s="61"/>
      <c r="N93" s="99"/>
      <c r="O93" s="50">
        <v>1</v>
      </c>
      <c r="P93" s="50"/>
      <c r="Q93" s="50"/>
      <c r="R93" s="50"/>
      <c r="S93" s="50"/>
      <c r="T93" s="50"/>
      <c r="U93" s="50"/>
      <c r="V93" s="50"/>
      <c r="W93" s="50" t="s">
        <v>623</v>
      </c>
      <c r="X93" s="50"/>
      <c r="Y93" s="50"/>
      <c r="Z93" s="50"/>
      <c r="AA93" s="50" t="s">
        <v>623</v>
      </c>
      <c r="AB93" s="50"/>
      <c r="AC93" s="50"/>
      <c r="AD93" s="167"/>
      <c r="AE93" s="167" t="s">
        <v>623</v>
      </c>
      <c r="AF93" s="167" t="s">
        <v>627</v>
      </c>
      <c r="AG93" s="167" t="s">
        <v>653</v>
      </c>
      <c r="AH93" s="167"/>
      <c r="AI93" s="167"/>
      <c r="AJ93" s="167"/>
      <c r="AK93" s="167"/>
      <c r="AL93" s="112"/>
      <c r="AM93" s="23"/>
      <c r="AN93" s="79"/>
      <c r="AO93" s="12"/>
      <c r="AP93" s="16"/>
      <c r="AQ93" s="16"/>
      <c r="AR93" s="16"/>
      <c r="AS93" s="16"/>
      <c r="AT93" s="16"/>
      <c r="AU93" s="16"/>
      <c r="AV93" s="16"/>
      <c r="AW93" s="16"/>
      <c r="AX93" s="16"/>
      <c r="AY93" s="16"/>
      <c r="AZ93" s="202"/>
      <c r="BA93" s="202"/>
      <c r="BB93" s="202"/>
      <c r="BC93" s="202"/>
      <c r="BD93" s="202"/>
      <c r="BE93" s="202"/>
      <c r="BF93" s="16"/>
      <c r="BG93" s="16"/>
      <c r="BH93" s="16"/>
      <c r="BI93" s="16"/>
      <c r="BJ93" s="16"/>
      <c r="BK93" s="16"/>
      <c r="BL93" s="203"/>
    </row>
    <row r="94" spans="1:64" ht="109.9" customHeight="1" x14ac:dyDescent="0.25">
      <c r="A94" s="67">
        <f>VLOOKUP(B94,Sheet1!$G$5:$H$10,2,FALSE)</f>
        <v>6</v>
      </c>
      <c r="B94" s="88" t="s">
        <v>437</v>
      </c>
      <c r="C94" s="67" t="s">
        <v>611</v>
      </c>
      <c r="D94" s="88" t="s">
        <v>612</v>
      </c>
      <c r="E94" s="66" t="s">
        <v>582</v>
      </c>
      <c r="F94" s="88" t="s">
        <v>608</v>
      </c>
      <c r="G94" s="67" t="s">
        <v>584</v>
      </c>
      <c r="H94" s="84" t="s">
        <v>676</v>
      </c>
      <c r="I94" s="101"/>
      <c r="J94" s="84" t="s">
        <v>677</v>
      </c>
      <c r="K94" s="103"/>
      <c r="L94" s="61"/>
      <c r="M94" s="61"/>
      <c r="N94" s="99"/>
      <c r="O94" s="50">
        <v>2</v>
      </c>
      <c r="P94" s="50"/>
      <c r="Q94" s="50"/>
      <c r="R94" s="50"/>
      <c r="S94" s="50"/>
      <c r="T94" s="50"/>
      <c r="U94" s="50"/>
      <c r="V94" s="50"/>
      <c r="W94" s="50"/>
      <c r="X94" s="50"/>
      <c r="Y94" s="50"/>
      <c r="Z94" s="50"/>
      <c r="AA94" s="50"/>
      <c r="AB94" s="50"/>
      <c r="AC94" s="50"/>
      <c r="AD94" s="167"/>
      <c r="AE94" s="167">
        <v>2</v>
      </c>
      <c r="AF94" s="167" t="s">
        <v>678</v>
      </c>
      <c r="AG94" s="167" t="s">
        <v>619</v>
      </c>
      <c r="AH94" s="167"/>
      <c r="AI94" s="167"/>
      <c r="AJ94" s="167"/>
      <c r="AK94" s="167"/>
      <c r="AL94" s="112"/>
      <c r="AM94" s="23"/>
      <c r="AN94" s="79"/>
      <c r="AO94" s="12"/>
      <c r="AP94" s="16"/>
      <c r="AQ94" s="16"/>
      <c r="AR94" s="16"/>
      <c r="AS94" s="16"/>
      <c r="AT94" s="16"/>
      <c r="AU94" s="16"/>
      <c r="AV94" s="16"/>
      <c r="AW94" s="16"/>
      <c r="AX94" s="16"/>
      <c r="AY94" s="16"/>
      <c r="AZ94" s="202"/>
      <c r="BA94" s="202"/>
      <c r="BB94" s="202"/>
      <c r="BC94" s="202"/>
      <c r="BD94" s="202"/>
      <c r="BE94" s="202"/>
      <c r="BF94" s="16"/>
      <c r="BG94" s="16"/>
      <c r="BH94" s="16" t="s">
        <v>39</v>
      </c>
      <c r="BI94" s="16"/>
      <c r="BJ94" s="16"/>
      <c r="BK94" s="16"/>
      <c r="BL94" s="203"/>
    </row>
    <row r="95" spans="1:64" ht="109.9" customHeight="1" x14ac:dyDescent="0.25">
      <c r="A95" s="67">
        <f>VLOOKUP(B95,Sheet1!$G$5:$H$10,2,FALSE)</f>
        <v>6</v>
      </c>
      <c r="B95" s="88" t="s">
        <v>437</v>
      </c>
      <c r="C95" s="67" t="s">
        <v>611</v>
      </c>
      <c r="D95" s="88" t="s">
        <v>612</v>
      </c>
      <c r="E95" s="66" t="s">
        <v>582</v>
      </c>
      <c r="F95" s="88" t="s">
        <v>608</v>
      </c>
      <c r="G95" s="67" t="s">
        <v>584</v>
      </c>
      <c r="H95" s="84" t="s">
        <v>679</v>
      </c>
      <c r="I95" s="101"/>
      <c r="J95" s="84" t="s">
        <v>680</v>
      </c>
      <c r="K95" s="103"/>
      <c r="L95" s="61"/>
      <c r="M95" s="61"/>
      <c r="N95" s="99"/>
      <c r="O95" s="50">
        <v>1</v>
      </c>
      <c r="P95" s="50"/>
      <c r="Q95" s="50"/>
      <c r="R95" s="50"/>
      <c r="S95" s="50"/>
      <c r="T95" s="50"/>
      <c r="U95" s="50"/>
      <c r="V95" s="50"/>
      <c r="W95" s="50"/>
      <c r="X95" s="50"/>
      <c r="Y95" s="50"/>
      <c r="Z95" s="50"/>
      <c r="AA95" s="50">
        <v>1</v>
      </c>
      <c r="AB95" s="50"/>
      <c r="AC95" s="50"/>
      <c r="AD95" s="167"/>
      <c r="AE95" s="167"/>
      <c r="AF95" s="167" t="s">
        <v>660</v>
      </c>
      <c r="AG95" s="167"/>
      <c r="AH95" s="167"/>
      <c r="AI95" s="167"/>
      <c r="AJ95" s="167"/>
      <c r="AK95" s="167"/>
      <c r="AL95" s="112"/>
      <c r="AM95" s="23"/>
      <c r="AN95" s="79"/>
      <c r="AO95" s="12"/>
      <c r="AP95" s="16"/>
      <c r="AQ95" s="16"/>
      <c r="AR95" s="16"/>
      <c r="AS95" s="16"/>
      <c r="AT95" s="16"/>
      <c r="AU95" s="16"/>
      <c r="AV95" s="16"/>
      <c r="AW95" s="16"/>
      <c r="AX95" s="16"/>
      <c r="AY95" s="16"/>
      <c r="AZ95" s="202"/>
      <c r="BA95" s="202"/>
      <c r="BB95" s="202"/>
      <c r="BC95" s="202"/>
      <c r="BD95" s="202"/>
      <c r="BE95" s="202"/>
      <c r="BF95" s="16"/>
      <c r="BG95" s="16"/>
      <c r="BH95" s="16" t="s">
        <v>49</v>
      </c>
      <c r="BI95" s="16"/>
      <c r="BJ95" s="16"/>
      <c r="BK95" s="16"/>
      <c r="BL95" s="203"/>
    </row>
    <row r="96" spans="1:64" ht="109.9" customHeight="1" x14ac:dyDescent="0.25">
      <c r="A96" s="67">
        <f>VLOOKUP(B96,Sheet1!$G$5:$H$10,2,FALSE)</f>
        <v>6</v>
      </c>
      <c r="B96" s="88" t="s">
        <v>437</v>
      </c>
      <c r="C96" s="67" t="s">
        <v>611</v>
      </c>
      <c r="D96" s="88" t="s">
        <v>612</v>
      </c>
      <c r="E96" s="66" t="s">
        <v>582</v>
      </c>
      <c r="F96" s="88" t="s">
        <v>608</v>
      </c>
      <c r="G96" s="67" t="s">
        <v>584</v>
      </c>
      <c r="H96" s="84" t="s">
        <v>681</v>
      </c>
      <c r="I96" s="101"/>
      <c r="J96" s="84" t="s">
        <v>682</v>
      </c>
      <c r="K96" s="103"/>
      <c r="L96" s="61"/>
      <c r="M96" s="61"/>
      <c r="N96" s="99"/>
      <c r="O96" s="50">
        <v>1</v>
      </c>
      <c r="P96" s="50"/>
      <c r="Q96" s="50"/>
      <c r="R96" s="50"/>
      <c r="S96" s="50"/>
      <c r="T96" s="50"/>
      <c r="U96" s="50"/>
      <c r="V96" s="50"/>
      <c r="W96" s="50">
        <v>1</v>
      </c>
      <c r="X96" s="50"/>
      <c r="Y96" s="50"/>
      <c r="Z96" s="50"/>
      <c r="AA96" s="50"/>
      <c r="AB96" s="50"/>
      <c r="AC96" s="50"/>
      <c r="AD96" s="167"/>
      <c r="AE96" s="167"/>
      <c r="AF96" s="167" t="s">
        <v>15</v>
      </c>
      <c r="AG96" s="167"/>
      <c r="AH96" s="167"/>
      <c r="AI96" s="167"/>
      <c r="AJ96" s="167"/>
      <c r="AK96" s="167"/>
      <c r="AL96" s="112"/>
      <c r="AM96" s="23"/>
      <c r="AN96" s="79"/>
      <c r="AO96" s="12"/>
      <c r="AP96" s="16"/>
      <c r="AQ96" s="16"/>
      <c r="AR96" s="16"/>
      <c r="AS96" s="16"/>
      <c r="AT96" s="16"/>
      <c r="AU96" s="16"/>
      <c r="AV96" s="16"/>
      <c r="AW96" s="16"/>
      <c r="AX96" s="16"/>
      <c r="AY96" s="16"/>
      <c r="AZ96" s="202"/>
      <c r="BA96" s="202"/>
      <c r="BB96" s="202"/>
      <c r="BC96" s="202"/>
      <c r="BD96" s="202"/>
      <c r="BE96" s="202"/>
      <c r="BF96" s="16"/>
      <c r="BG96" s="16"/>
      <c r="BH96" s="16" t="s">
        <v>49</v>
      </c>
      <c r="BI96" s="16"/>
      <c r="BJ96" s="16"/>
      <c r="BK96" s="16"/>
      <c r="BL96" s="203"/>
    </row>
    <row r="97" spans="1:64" ht="109.9" customHeight="1" x14ac:dyDescent="0.25">
      <c r="A97" s="67">
        <f>VLOOKUP(B97,Sheet1!$G$5:$H$10,2,FALSE)</f>
        <v>6</v>
      </c>
      <c r="B97" s="88" t="s">
        <v>437</v>
      </c>
      <c r="C97" s="67" t="s">
        <v>611</v>
      </c>
      <c r="D97" s="88" t="s">
        <v>612</v>
      </c>
      <c r="E97" s="66" t="s">
        <v>582</v>
      </c>
      <c r="F97" s="88" t="s">
        <v>608</v>
      </c>
      <c r="G97" s="67" t="s">
        <v>584</v>
      </c>
      <c r="H97" s="84" t="s">
        <v>683</v>
      </c>
      <c r="I97" s="101"/>
      <c r="J97" s="84" t="s">
        <v>684</v>
      </c>
      <c r="K97" s="103"/>
      <c r="L97" s="61"/>
      <c r="M97" s="61"/>
      <c r="N97" s="99"/>
      <c r="O97" s="50">
        <v>5</v>
      </c>
      <c r="P97" s="50"/>
      <c r="Q97" s="50"/>
      <c r="R97" s="50"/>
      <c r="S97" s="50"/>
      <c r="T97" s="50"/>
      <c r="U97" s="50"/>
      <c r="V97" s="50"/>
      <c r="W97" s="50"/>
      <c r="X97" s="50"/>
      <c r="Y97" s="50"/>
      <c r="Z97" s="50"/>
      <c r="AA97" s="50" t="s">
        <v>623</v>
      </c>
      <c r="AB97" s="50"/>
      <c r="AC97" s="50"/>
      <c r="AD97" s="167"/>
      <c r="AE97" s="167" t="s">
        <v>623</v>
      </c>
      <c r="AF97" s="167" t="s">
        <v>660</v>
      </c>
      <c r="AG97" s="167"/>
      <c r="AH97" s="167"/>
      <c r="AI97" s="167"/>
      <c r="AJ97" s="167"/>
      <c r="AK97" s="167"/>
      <c r="AL97" s="112"/>
      <c r="AM97" s="23"/>
      <c r="AN97" s="79"/>
      <c r="AO97" s="12"/>
      <c r="AP97" s="16"/>
      <c r="AQ97" s="16"/>
      <c r="AR97" s="16"/>
      <c r="AS97" s="16"/>
      <c r="AT97" s="16"/>
      <c r="AU97" s="16"/>
      <c r="AV97" s="16"/>
      <c r="AW97" s="16"/>
      <c r="AX97" s="16"/>
      <c r="AY97" s="16"/>
      <c r="AZ97" s="202"/>
      <c r="BA97" s="202"/>
      <c r="BB97" s="202"/>
      <c r="BC97" s="202"/>
      <c r="BD97" s="202"/>
      <c r="BE97" s="202"/>
      <c r="BF97" s="16"/>
      <c r="BG97" s="16"/>
      <c r="BH97" s="16" t="s">
        <v>49</v>
      </c>
      <c r="BI97" s="16"/>
      <c r="BJ97" s="16"/>
      <c r="BK97" s="16"/>
      <c r="BL97" s="203"/>
    </row>
    <row r="98" spans="1:64" ht="109.9" customHeight="1" x14ac:dyDescent="0.25">
      <c r="A98" s="67">
        <f>VLOOKUP(B98,Sheet1!$G$5:$H$10,2,FALSE)</f>
        <v>6</v>
      </c>
      <c r="B98" s="88" t="s">
        <v>437</v>
      </c>
      <c r="C98" s="67" t="s">
        <v>611</v>
      </c>
      <c r="D98" s="88" t="s">
        <v>612</v>
      </c>
      <c r="E98" s="66" t="s">
        <v>582</v>
      </c>
      <c r="F98" s="88" t="s">
        <v>608</v>
      </c>
      <c r="G98" s="67" t="s">
        <v>584</v>
      </c>
      <c r="H98" s="84" t="s">
        <v>685</v>
      </c>
      <c r="I98" s="101"/>
      <c r="J98" s="84" t="s">
        <v>686</v>
      </c>
      <c r="K98" s="103"/>
      <c r="L98" s="61"/>
      <c r="M98" s="61"/>
      <c r="N98" s="99"/>
      <c r="O98" s="50">
        <v>4</v>
      </c>
      <c r="P98" s="50"/>
      <c r="Q98" s="50"/>
      <c r="R98" s="50"/>
      <c r="S98" s="50"/>
      <c r="T98" s="50"/>
      <c r="U98" s="50"/>
      <c r="V98" s="50"/>
      <c r="W98" s="50"/>
      <c r="X98" s="50"/>
      <c r="Y98" s="50"/>
      <c r="Z98" s="50"/>
      <c r="AA98" s="50">
        <v>2</v>
      </c>
      <c r="AB98" s="50"/>
      <c r="AC98" s="50"/>
      <c r="AD98" s="167"/>
      <c r="AE98" s="167">
        <v>2</v>
      </c>
      <c r="AF98" s="167" t="s">
        <v>660</v>
      </c>
      <c r="AG98" s="167"/>
      <c r="AH98" s="167"/>
      <c r="AI98" s="167"/>
      <c r="AJ98" s="167"/>
      <c r="AK98" s="167"/>
      <c r="AL98" s="112"/>
      <c r="AM98" s="23"/>
      <c r="AN98" s="79"/>
      <c r="AO98" s="12"/>
      <c r="AP98" s="16"/>
      <c r="AQ98" s="16"/>
      <c r="AR98" s="16"/>
      <c r="AS98" s="16"/>
      <c r="AT98" s="16"/>
      <c r="AU98" s="16"/>
      <c r="AV98" s="16"/>
      <c r="AW98" s="16"/>
      <c r="AX98" s="16"/>
      <c r="AY98" s="16"/>
      <c r="AZ98" s="202"/>
      <c r="BA98" s="202"/>
      <c r="BB98" s="202"/>
      <c r="BC98" s="202"/>
      <c r="BD98" s="202"/>
      <c r="BE98" s="202"/>
      <c r="BF98" s="16"/>
      <c r="BG98" s="16"/>
      <c r="BH98" s="16" t="s">
        <v>49</v>
      </c>
      <c r="BI98" s="16"/>
      <c r="BJ98" s="16"/>
      <c r="BK98" s="16"/>
      <c r="BL98" s="203"/>
    </row>
    <row r="99" spans="1:64" ht="109.9" customHeight="1" x14ac:dyDescent="0.25">
      <c r="A99" s="67">
        <f>VLOOKUP(B99,Sheet1!$G$5:$H$10,2,FALSE)</f>
        <v>6</v>
      </c>
      <c r="B99" s="88" t="s">
        <v>437</v>
      </c>
      <c r="C99" s="67" t="s">
        <v>611</v>
      </c>
      <c r="D99" s="88" t="s">
        <v>612</v>
      </c>
      <c r="E99" s="66" t="s">
        <v>582</v>
      </c>
      <c r="F99" s="88" t="s">
        <v>608</v>
      </c>
      <c r="G99" s="67" t="s">
        <v>584</v>
      </c>
      <c r="H99" s="84" t="s">
        <v>687</v>
      </c>
      <c r="I99" s="101"/>
      <c r="J99" s="84" t="s">
        <v>688</v>
      </c>
      <c r="K99" s="103"/>
      <c r="L99" s="61"/>
      <c r="M99" s="61"/>
      <c r="N99" s="99"/>
      <c r="O99" s="50">
        <v>1</v>
      </c>
      <c r="P99" s="50"/>
      <c r="Q99" s="50"/>
      <c r="R99" s="50"/>
      <c r="S99" s="50"/>
      <c r="T99" s="50"/>
      <c r="U99" s="50"/>
      <c r="V99" s="50"/>
      <c r="W99" s="50"/>
      <c r="X99" s="50"/>
      <c r="Y99" s="50"/>
      <c r="Z99" s="50"/>
      <c r="AA99" s="50" t="s">
        <v>623</v>
      </c>
      <c r="AB99" s="50"/>
      <c r="AC99" s="50"/>
      <c r="AD99" s="167"/>
      <c r="AE99" s="167">
        <v>1</v>
      </c>
      <c r="AF99" s="167" t="s">
        <v>660</v>
      </c>
      <c r="AG99" s="167"/>
      <c r="AH99" s="167"/>
      <c r="AI99" s="167"/>
      <c r="AJ99" s="167"/>
      <c r="AK99" s="167"/>
      <c r="AL99" s="112"/>
      <c r="AM99" s="23"/>
      <c r="AN99" s="79"/>
      <c r="AO99" s="12"/>
      <c r="AP99" s="16"/>
      <c r="AQ99" s="16"/>
      <c r="AR99" s="16"/>
      <c r="AS99" s="16"/>
      <c r="AT99" s="16"/>
      <c r="AU99" s="16"/>
      <c r="AV99" s="16"/>
      <c r="AW99" s="16"/>
      <c r="AX99" s="16"/>
      <c r="AY99" s="16"/>
      <c r="AZ99" s="202"/>
      <c r="BA99" s="202"/>
      <c r="BB99" s="202"/>
      <c r="BC99" s="202"/>
      <c r="BD99" s="202"/>
      <c r="BE99" s="202"/>
      <c r="BF99" s="16"/>
      <c r="BG99" s="16"/>
      <c r="BH99" s="16" t="s">
        <v>49</v>
      </c>
      <c r="BI99" s="16"/>
      <c r="BJ99" s="16"/>
      <c r="BK99" s="16"/>
      <c r="BL99" s="203"/>
    </row>
    <row r="100" spans="1:64" ht="109.9" customHeight="1" x14ac:dyDescent="0.25">
      <c r="A100" s="67">
        <f>VLOOKUP(B100,Sheet1!$G$5:$H$10,2,FALSE)</f>
        <v>6</v>
      </c>
      <c r="B100" s="88" t="s">
        <v>437</v>
      </c>
      <c r="C100" s="67" t="s">
        <v>611</v>
      </c>
      <c r="D100" s="88" t="s">
        <v>612</v>
      </c>
      <c r="E100" s="66" t="s">
        <v>582</v>
      </c>
      <c r="F100" s="88" t="s">
        <v>608</v>
      </c>
      <c r="G100" s="67" t="s">
        <v>584</v>
      </c>
      <c r="H100" s="84" t="s">
        <v>689</v>
      </c>
      <c r="I100" s="101"/>
      <c r="J100" s="84" t="s">
        <v>671</v>
      </c>
      <c r="K100" s="103"/>
      <c r="L100" s="61"/>
      <c r="M100" s="61"/>
      <c r="N100" s="99"/>
      <c r="O100" s="50">
        <v>1</v>
      </c>
      <c r="P100" s="50"/>
      <c r="Q100" s="50"/>
      <c r="R100" s="50"/>
      <c r="S100" s="50"/>
      <c r="T100" s="50"/>
      <c r="U100" s="50"/>
      <c r="V100" s="50"/>
      <c r="W100" s="50"/>
      <c r="X100" s="50"/>
      <c r="Y100" s="50"/>
      <c r="Z100" s="50"/>
      <c r="AA100" s="50"/>
      <c r="AB100" s="50"/>
      <c r="AC100" s="50"/>
      <c r="AD100" s="167"/>
      <c r="AE100" s="167">
        <v>1</v>
      </c>
      <c r="AF100" s="167" t="s">
        <v>690</v>
      </c>
      <c r="AG100" s="167"/>
      <c r="AH100" s="167"/>
      <c r="AI100" s="167"/>
      <c r="AJ100" s="167"/>
      <c r="AK100" s="167"/>
      <c r="AL100" s="112"/>
      <c r="AM100" s="23"/>
      <c r="AN100" s="79"/>
      <c r="AO100" s="12"/>
      <c r="AP100" s="16"/>
      <c r="AQ100" s="16"/>
      <c r="AR100" s="16"/>
      <c r="AS100" s="16"/>
      <c r="AT100" s="16"/>
      <c r="AU100" s="16"/>
      <c r="AV100" s="16"/>
      <c r="AW100" s="16"/>
      <c r="AX100" s="16"/>
      <c r="AY100" s="16"/>
      <c r="AZ100" s="202"/>
      <c r="BA100" s="202"/>
      <c r="BB100" s="202"/>
      <c r="BC100" s="202"/>
      <c r="BD100" s="202"/>
      <c r="BE100" s="202"/>
      <c r="BF100" s="16"/>
      <c r="BG100" s="16"/>
      <c r="BH100" s="16" t="s">
        <v>49</v>
      </c>
      <c r="BI100" s="16"/>
      <c r="BJ100" s="16"/>
      <c r="BK100" s="16"/>
      <c r="BL100" s="203"/>
    </row>
    <row r="101" spans="1:64" ht="109.9" customHeight="1" x14ac:dyDescent="0.25">
      <c r="A101" s="67">
        <f>VLOOKUP(B101,Sheet1!$G$5:$H$10,2,FALSE)</f>
        <v>6</v>
      </c>
      <c r="B101" s="88" t="s">
        <v>437</v>
      </c>
      <c r="C101" s="67" t="s">
        <v>611</v>
      </c>
      <c r="D101" s="88" t="s">
        <v>612</v>
      </c>
      <c r="E101" s="66" t="s">
        <v>582</v>
      </c>
      <c r="F101" s="88" t="s">
        <v>608</v>
      </c>
      <c r="G101" s="67" t="s">
        <v>584</v>
      </c>
      <c r="H101" s="84" t="s">
        <v>691</v>
      </c>
      <c r="I101" s="101"/>
      <c r="J101" s="84" t="s">
        <v>692</v>
      </c>
      <c r="K101" s="103"/>
      <c r="L101" s="61"/>
      <c r="M101" s="61"/>
      <c r="N101" s="99"/>
      <c r="O101" s="50">
        <v>1</v>
      </c>
      <c r="P101" s="50"/>
      <c r="Q101" s="50"/>
      <c r="R101" s="50"/>
      <c r="S101" s="50"/>
      <c r="T101" s="50"/>
      <c r="U101" s="50"/>
      <c r="V101" s="50"/>
      <c r="W101" s="50" t="s">
        <v>623</v>
      </c>
      <c r="X101" s="50"/>
      <c r="Y101" s="50"/>
      <c r="Z101" s="50"/>
      <c r="AA101" s="50" t="s">
        <v>623</v>
      </c>
      <c r="AB101" s="50"/>
      <c r="AC101" s="50"/>
      <c r="AD101" s="167"/>
      <c r="AE101" s="167" t="s">
        <v>623</v>
      </c>
      <c r="AF101" s="167" t="s">
        <v>693</v>
      </c>
      <c r="AG101" s="167" t="s">
        <v>694</v>
      </c>
      <c r="AH101" s="167"/>
      <c r="AI101" s="167"/>
      <c r="AJ101" s="167"/>
      <c r="AK101" s="167"/>
      <c r="AL101" s="112"/>
      <c r="AM101" s="23"/>
      <c r="AN101" s="79"/>
      <c r="AO101" s="12"/>
      <c r="AP101" s="16"/>
      <c r="AQ101" s="16"/>
      <c r="AR101" s="16"/>
      <c r="AS101" s="16"/>
      <c r="AT101" s="16"/>
      <c r="AU101" s="16"/>
      <c r="AV101" s="16"/>
      <c r="AW101" s="16"/>
      <c r="AX101" s="16"/>
      <c r="AY101" s="16"/>
      <c r="AZ101" s="202"/>
      <c r="BA101" s="202"/>
      <c r="BB101" s="202"/>
      <c r="BC101" s="202"/>
      <c r="BD101" s="202"/>
      <c r="BE101" s="202"/>
      <c r="BF101" s="16"/>
      <c r="BG101" s="16"/>
      <c r="BH101" s="16" t="s">
        <v>58</v>
      </c>
      <c r="BI101" s="16"/>
      <c r="BJ101" s="16"/>
      <c r="BK101" s="16"/>
      <c r="BL101" s="203"/>
    </row>
    <row r="102" spans="1:64" ht="109.9" customHeight="1" x14ac:dyDescent="0.25">
      <c r="A102" s="67">
        <f>VLOOKUP(B102,Sheet1!$G$5:$H$10,2,FALSE)</f>
        <v>6</v>
      </c>
      <c r="B102" s="88" t="s">
        <v>437</v>
      </c>
      <c r="C102" s="67" t="s">
        <v>611</v>
      </c>
      <c r="D102" s="88" t="s">
        <v>612</v>
      </c>
      <c r="E102" s="66" t="s">
        <v>582</v>
      </c>
      <c r="F102" s="88" t="s">
        <v>608</v>
      </c>
      <c r="G102" s="67" t="s">
        <v>584</v>
      </c>
      <c r="H102" s="84" t="s">
        <v>695</v>
      </c>
      <c r="I102" s="101"/>
      <c r="J102" s="84" t="s">
        <v>696</v>
      </c>
      <c r="K102" s="103"/>
      <c r="L102" s="61"/>
      <c r="M102" s="61"/>
      <c r="N102" s="99"/>
      <c r="O102" s="50">
        <v>2</v>
      </c>
      <c r="P102" s="50"/>
      <c r="Q102" s="50"/>
      <c r="R102" s="50"/>
      <c r="S102" s="50"/>
      <c r="T102" s="50"/>
      <c r="U102" s="50"/>
      <c r="V102" s="50"/>
      <c r="W102" s="50">
        <v>1</v>
      </c>
      <c r="X102" s="50"/>
      <c r="Y102" s="50"/>
      <c r="Z102" s="50"/>
      <c r="AA102" s="50"/>
      <c r="AB102" s="50"/>
      <c r="AC102" s="50"/>
      <c r="AD102" s="167"/>
      <c r="AE102" s="167">
        <v>1</v>
      </c>
      <c r="AF102" s="167" t="s">
        <v>627</v>
      </c>
      <c r="AG102" s="167"/>
      <c r="AH102" s="167"/>
      <c r="AI102" s="167"/>
      <c r="AJ102" s="167"/>
      <c r="AK102" s="167"/>
      <c r="AL102" s="112"/>
      <c r="AM102" s="23"/>
      <c r="AN102" s="79"/>
      <c r="AO102" s="12"/>
      <c r="AP102" s="16"/>
      <c r="AQ102" s="16"/>
      <c r="AR102" s="16"/>
      <c r="AS102" s="16"/>
      <c r="AT102" s="16"/>
      <c r="AU102" s="16"/>
      <c r="AV102" s="16"/>
      <c r="AW102" s="16"/>
      <c r="AX102" s="16"/>
      <c r="AY102" s="16"/>
      <c r="AZ102" s="202"/>
      <c r="BA102" s="202"/>
      <c r="BB102" s="202"/>
      <c r="BC102" s="202"/>
      <c r="BD102" s="202"/>
      <c r="BE102" s="202"/>
      <c r="BF102" s="16"/>
      <c r="BG102" s="16"/>
      <c r="BH102" s="16" t="s">
        <v>58</v>
      </c>
      <c r="BI102" s="16"/>
      <c r="BJ102" s="16"/>
      <c r="BK102" s="16"/>
      <c r="BL102" s="203"/>
    </row>
    <row r="103" spans="1:64" ht="109.9" customHeight="1" x14ac:dyDescent="0.25">
      <c r="A103" s="67">
        <f>VLOOKUP(B103,Sheet1!$G$5:$H$10,2,FALSE)</f>
        <v>6</v>
      </c>
      <c r="B103" s="88" t="s">
        <v>437</v>
      </c>
      <c r="C103" s="67" t="s">
        <v>611</v>
      </c>
      <c r="D103" s="88" t="s">
        <v>612</v>
      </c>
      <c r="E103" s="66" t="s">
        <v>582</v>
      </c>
      <c r="F103" s="88" t="s">
        <v>608</v>
      </c>
      <c r="G103" s="67" t="s">
        <v>584</v>
      </c>
      <c r="H103" s="84" t="s">
        <v>697</v>
      </c>
      <c r="I103" s="101"/>
      <c r="J103" s="84" t="s">
        <v>698</v>
      </c>
      <c r="K103" s="103"/>
      <c r="L103" s="61"/>
      <c r="M103" s="61"/>
      <c r="N103" s="99"/>
      <c r="O103" s="50">
        <v>1</v>
      </c>
      <c r="P103" s="50"/>
      <c r="Q103" s="50"/>
      <c r="R103" s="50"/>
      <c r="S103" s="50"/>
      <c r="T103" s="50"/>
      <c r="U103" s="50"/>
      <c r="V103" s="50"/>
      <c r="W103" s="50" t="s">
        <v>623</v>
      </c>
      <c r="X103" s="50"/>
      <c r="Y103" s="50"/>
      <c r="Z103" s="50"/>
      <c r="AA103" s="50" t="s">
        <v>623</v>
      </c>
      <c r="AB103" s="50"/>
      <c r="AC103" s="50"/>
      <c r="AD103" s="167"/>
      <c r="AE103" s="167" t="s">
        <v>623</v>
      </c>
      <c r="AF103" s="167" t="s">
        <v>446</v>
      </c>
      <c r="AG103" s="167" t="s">
        <v>627</v>
      </c>
      <c r="AH103" s="167"/>
      <c r="AI103" s="167"/>
      <c r="AJ103" s="167"/>
      <c r="AK103" s="167"/>
      <c r="AL103" s="112"/>
      <c r="AM103" s="23"/>
      <c r="AN103" s="79"/>
      <c r="AO103" s="12"/>
      <c r="AP103" s="16"/>
      <c r="AQ103" s="16"/>
      <c r="AR103" s="16"/>
      <c r="AS103" s="16"/>
      <c r="AT103" s="16"/>
      <c r="AU103" s="16"/>
      <c r="AV103" s="16"/>
      <c r="AW103" s="16"/>
      <c r="AX103" s="16"/>
      <c r="AY103" s="16"/>
      <c r="AZ103" s="202"/>
      <c r="BA103" s="202"/>
      <c r="BB103" s="202"/>
      <c r="BC103" s="202"/>
      <c r="BD103" s="202"/>
      <c r="BE103" s="202"/>
      <c r="BF103" s="16"/>
      <c r="BG103" s="16"/>
      <c r="BH103" s="16" t="s">
        <v>58</v>
      </c>
      <c r="BI103" s="16"/>
      <c r="BJ103" s="16"/>
      <c r="BK103" s="16"/>
      <c r="BL103" s="203"/>
    </row>
    <row r="104" spans="1:64" ht="109.9" customHeight="1" x14ac:dyDescent="0.25">
      <c r="A104" s="67">
        <f>VLOOKUP(B104,Sheet1!$G$5:$H$10,2,FALSE)</f>
        <v>6</v>
      </c>
      <c r="B104" s="88" t="s">
        <v>437</v>
      </c>
      <c r="C104" s="67" t="s">
        <v>611</v>
      </c>
      <c r="D104" s="88" t="s">
        <v>612</v>
      </c>
      <c r="E104" s="66" t="s">
        <v>582</v>
      </c>
      <c r="F104" s="88" t="s">
        <v>608</v>
      </c>
      <c r="G104" s="67" t="s">
        <v>584</v>
      </c>
      <c r="H104" s="84" t="s">
        <v>699</v>
      </c>
      <c r="I104" s="101"/>
      <c r="J104" s="84" t="s">
        <v>700</v>
      </c>
      <c r="K104" s="103"/>
      <c r="L104" s="61"/>
      <c r="M104" s="61"/>
      <c r="N104" s="99"/>
      <c r="O104" s="50">
        <v>1</v>
      </c>
      <c r="P104" s="50"/>
      <c r="Q104" s="50"/>
      <c r="R104" s="50"/>
      <c r="S104" s="50"/>
      <c r="T104" s="50"/>
      <c r="U104" s="50"/>
      <c r="V104" s="50"/>
      <c r="W104" s="50">
        <v>1</v>
      </c>
      <c r="X104" s="50"/>
      <c r="Y104" s="50"/>
      <c r="Z104" s="50"/>
      <c r="AA104" s="50"/>
      <c r="AB104" s="50"/>
      <c r="AC104" s="50"/>
      <c r="AD104" s="167"/>
      <c r="AE104" s="167"/>
      <c r="AF104" s="167" t="s">
        <v>701</v>
      </c>
      <c r="AG104" s="167"/>
      <c r="AH104" s="167"/>
      <c r="AI104" s="167"/>
      <c r="AJ104" s="167"/>
      <c r="AK104" s="167"/>
      <c r="AL104" s="112"/>
      <c r="AM104" s="23"/>
      <c r="AN104" s="79"/>
      <c r="AO104" s="12"/>
      <c r="AP104" s="16"/>
      <c r="AQ104" s="16"/>
      <c r="AR104" s="16"/>
      <c r="AS104" s="16"/>
      <c r="AT104" s="16"/>
      <c r="AU104" s="16"/>
      <c r="AV104" s="16"/>
      <c r="AW104" s="16"/>
      <c r="AX104" s="16"/>
      <c r="AY104" s="16"/>
      <c r="AZ104" s="202"/>
      <c r="BA104" s="202"/>
      <c r="BB104" s="202"/>
      <c r="BC104" s="202"/>
      <c r="BD104" s="202"/>
      <c r="BE104" s="202"/>
      <c r="BF104" s="16"/>
      <c r="BG104" s="16"/>
      <c r="BH104" s="16" t="s">
        <v>58</v>
      </c>
      <c r="BI104" s="16"/>
      <c r="BJ104" s="16"/>
      <c r="BK104" s="16"/>
      <c r="BL104" s="203"/>
    </row>
    <row r="105" spans="1:64" ht="109.9" customHeight="1" x14ac:dyDescent="0.25">
      <c r="A105" s="67">
        <f>VLOOKUP(B105,Sheet1!$G$5:$H$10,2,FALSE)</f>
        <v>6</v>
      </c>
      <c r="B105" s="88" t="s">
        <v>437</v>
      </c>
      <c r="C105" s="67" t="s">
        <v>611</v>
      </c>
      <c r="D105" s="88" t="s">
        <v>612</v>
      </c>
      <c r="E105" s="66" t="s">
        <v>582</v>
      </c>
      <c r="F105" s="88" t="s">
        <v>608</v>
      </c>
      <c r="G105" s="67" t="s">
        <v>584</v>
      </c>
      <c r="H105" s="84" t="s">
        <v>702</v>
      </c>
      <c r="I105" s="101"/>
      <c r="J105" s="84" t="s">
        <v>703</v>
      </c>
      <c r="K105" s="103"/>
      <c r="L105" s="61"/>
      <c r="M105" s="61"/>
      <c r="N105" s="99"/>
      <c r="O105" s="50">
        <v>3</v>
      </c>
      <c r="P105" s="50"/>
      <c r="Q105" s="50"/>
      <c r="R105" s="50"/>
      <c r="S105" s="50"/>
      <c r="T105" s="50"/>
      <c r="U105" s="50"/>
      <c r="V105" s="50"/>
      <c r="W105" s="50">
        <v>1</v>
      </c>
      <c r="X105" s="50"/>
      <c r="Y105" s="50"/>
      <c r="Z105" s="50"/>
      <c r="AA105" s="50">
        <v>1</v>
      </c>
      <c r="AB105" s="50"/>
      <c r="AC105" s="50"/>
      <c r="AD105" s="167"/>
      <c r="AE105" s="167">
        <v>1</v>
      </c>
      <c r="AF105" s="167" t="s">
        <v>660</v>
      </c>
      <c r="AG105" s="167"/>
      <c r="AH105" s="167"/>
      <c r="AI105" s="167"/>
      <c r="AJ105" s="167"/>
      <c r="AK105" s="167"/>
      <c r="AL105" s="112"/>
      <c r="AM105" s="23"/>
      <c r="AN105" s="79"/>
      <c r="AO105" s="12"/>
      <c r="AP105" s="16"/>
      <c r="AQ105" s="16"/>
      <c r="AR105" s="16"/>
      <c r="AS105" s="16"/>
      <c r="AT105" s="16"/>
      <c r="AU105" s="16"/>
      <c r="AV105" s="16"/>
      <c r="AW105" s="16"/>
      <c r="AX105" s="16"/>
      <c r="AY105" s="16"/>
      <c r="AZ105" s="202"/>
      <c r="BA105" s="202"/>
      <c r="BB105" s="202"/>
      <c r="BC105" s="202"/>
      <c r="BD105" s="202"/>
      <c r="BE105" s="202"/>
      <c r="BF105" s="16"/>
      <c r="BG105" s="16"/>
      <c r="BH105" s="16" t="s">
        <v>58</v>
      </c>
      <c r="BI105" s="16"/>
      <c r="BJ105" s="16"/>
      <c r="BK105" s="16"/>
      <c r="BL105" s="203"/>
    </row>
    <row r="106" spans="1:64" ht="109.9" customHeight="1" x14ac:dyDescent="0.25">
      <c r="A106" s="67">
        <f>VLOOKUP(B106,Sheet1!$G$5:$H$10,2,FALSE)</f>
        <v>6</v>
      </c>
      <c r="B106" s="88" t="s">
        <v>437</v>
      </c>
      <c r="C106" s="67" t="s">
        <v>611</v>
      </c>
      <c r="D106" s="88" t="s">
        <v>612</v>
      </c>
      <c r="E106" s="66" t="s">
        <v>582</v>
      </c>
      <c r="F106" s="88" t="s">
        <v>608</v>
      </c>
      <c r="G106" s="67" t="s">
        <v>584</v>
      </c>
      <c r="H106" s="84" t="s">
        <v>704</v>
      </c>
      <c r="I106" s="101"/>
      <c r="J106" s="84" t="s">
        <v>705</v>
      </c>
      <c r="K106" s="103"/>
      <c r="L106" s="61"/>
      <c r="M106" s="61"/>
      <c r="N106" s="99"/>
      <c r="O106" s="50">
        <v>1</v>
      </c>
      <c r="P106" s="50"/>
      <c r="Q106" s="50"/>
      <c r="R106" s="50"/>
      <c r="S106" s="50"/>
      <c r="T106" s="50"/>
      <c r="U106" s="50"/>
      <c r="V106" s="50"/>
      <c r="W106" s="50"/>
      <c r="X106" s="50"/>
      <c r="Y106" s="50"/>
      <c r="Z106" s="50"/>
      <c r="AA106" s="50">
        <v>1</v>
      </c>
      <c r="AB106" s="50"/>
      <c r="AC106" s="50"/>
      <c r="AD106" s="167"/>
      <c r="AE106" s="167"/>
      <c r="AF106" s="167" t="s">
        <v>706</v>
      </c>
      <c r="AG106" s="167" t="s">
        <v>707</v>
      </c>
      <c r="AH106" s="167"/>
      <c r="AI106" s="167"/>
      <c r="AJ106" s="167"/>
      <c r="AK106" s="167"/>
      <c r="AL106" s="112"/>
      <c r="AM106" s="23"/>
      <c r="AN106" s="79"/>
      <c r="AO106" s="12"/>
      <c r="AP106" s="16"/>
      <c r="AQ106" s="16"/>
      <c r="AR106" s="16"/>
      <c r="AS106" s="16"/>
      <c r="AT106" s="16"/>
      <c r="AU106" s="16"/>
      <c r="AV106" s="16"/>
      <c r="AW106" s="16"/>
      <c r="AX106" s="16"/>
      <c r="AY106" s="16"/>
      <c r="AZ106" s="202"/>
      <c r="BA106" s="202"/>
      <c r="BB106" s="202"/>
      <c r="BC106" s="202"/>
      <c r="BD106" s="202"/>
      <c r="BE106" s="202"/>
      <c r="BF106" s="16"/>
      <c r="BG106" s="16"/>
      <c r="BH106" s="16" t="s">
        <v>58</v>
      </c>
      <c r="BI106" s="16"/>
      <c r="BJ106" s="16"/>
      <c r="BK106" s="16"/>
      <c r="BL106" s="203"/>
    </row>
    <row r="107" spans="1:64" ht="109.9" customHeight="1" x14ac:dyDescent="0.25">
      <c r="A107" s="67">
        <f>VLOOKUP(B107,Sheet1!$G$5:$H$10,2,FALSE)</f>
        <v>6</v>
      </c>
      <c r="B107" s="88" t="s">
        <v>437</v>
      </c>
      <c r="C107" s="67" t="s">
        <v>611</v>
      </c>
      <c r="D107" s="88" t="s">
        <v>612</v>
      </c>
      <c r="E107" s="66" t="s">
        <v>582</v>
      </c>
      <c r="F107" s="88" t="s">
        <v>608</v>
      </c>
      <c r="G107" s="67" t="s">
        <v>584</v>
      </c>
      <c r="H107" s="84" t="s">
        <v>708</v>
      </c>
      <c r="I107" s="101"/>
      <c r="J107" s="84" t="s">
        <v>709</v>
      </c>
      <c r="K107" s="103"/>
      <c r="L107" s="61"/>
      <c r="M107" s="61"/>
      <c r="N107" s="99"/>
      <c r="O107" s="50">
        <v>1</v>
      </c>
      <c r="P107" s="50"/>
      <c r="Q107" s="50"/>
      <c r="R107" s="50"/>
      <c r="S107" s="50"/>
      <c r="T107" s="50"/>
      <c r="U107" s="50"/>
      <c r="V107" s="50"/>
      <c r="W107" s="50"/>
      <c r="X107" s="50"/>
      <c r="Y107" s="50"/>
      <c r="Z107" s="50"/>
      <c r="AA107" s="50">
        <v>1</v>
      </c>
      <c r="AB107" s="50"/>
      <c r="AC107" s="50"/>
      <c r="AD107" s="167"/>
      <c r="AE107" s="167"/>
      <c r="AF107" s="167" t="s">
        <v>710</v>
      </c>
      <c r="AG107" s="167" t="s">
        <v>627</v>
      </c>
      <c r="AH107" s="167"/>
      <c r="AI107" s="167"/>
      <c r="AJ107" s="167"/>
      <c r="AK107" s="167"/>
      <c r="AL107" s="112"/>
      <c r="AM107" s="23"/>
      <c r="AN107" s="79"/>
      <c r="AO107" s="12"/>
      <c r="AP107" s="16"/>
      <c r="AQ107" s="16"/>
      <c r="AR107" s="16"/>
      <c r="AS107" s="16"/>
      <c r="AT107" s="16"/>
      <c r="AU107" s="16"/>
      <c r="AV107" s="16"/>
      <c r="AW107" s="16"/>
      <c r="AX107" s="16"/>
      <c r="AY107" s="16"/>
      <c r="AZ107" s="202"/>
      <c r="BA107" s="202"/>
      <c r="BB107" s="202"/>
      <c r="BC107" s="202"/>
      <c r="BD107" s="202"/>
      <c r="BE107" s="202"/>
      <c r="BF107" s="16"/>
      <c r="BG107" s="16"/>
      <c r="BH107" s="16" t="s">
        <v>58</v>
      </c>
      <c r="BI107" s="16"/>
      <c r="BJ107" s="16"/>
      <c r="BK107" s="16"/>
      <c r="BL107" s="203"/>
    </row>
    <row r="108" spans="1:64" ht="109.9" customHeight="1" x14ac:dyDescent="0.25">
      <c r="A108" s="67">
        <f>VLOOKUP(B108,Sheet1!$G$5:$H$10,2,FALSE)</f>
        <v>6</v>
      </c>
      <c r="B108" s="88" t="s">
        <v>437</v>
      </c>
      <c r="C108" s="67" t="s">
        <v>611</v>
      </c>
      <c r="D108" s="88" t="s">
        <v>612</v>
      </c>
      <c r="E108" s="66" t="s">
        <v>582</v>
      </c>
      <c r="F108" s="88" t="s">
        <v>608</v>
      </c>
      <c r="G108" s="67" t="s">
        <v>584</v>
      </c>
      <c r="H108" s="84" t="s">
        <v>711</v>
      </c>
      <c r="I108" s="101"/>
      <c r="J108" s="84" t="s">
        <v>712</v>
      </c>
      <c r="K108" s="103"/>
      <c r="L108" s="61"/>
      <c r="M108" s="61"/>
      <c r="N108" s="99"/>
      <c r="O108" s="50">
        <v>1</v>
      </c>
      <c r="P108" s="50"/>
      <c r="Q108" s="50"/>
      <c r="R108" s="50"/>
      <c r="S108" s="50"/>
      <c r="T108" s="50"/>
      <c r="U108" s="50"/>
      <c r="V108" s="50"/>
      <c r="W108" s="50"/>
      <c r="X108" s="50"/>
      <c r="Y108" s="50"/>
      <c r="Z108" s="50"/>
      <c r="AA108" s="50">
        <v>1</v>
      </c>
      <c r="AB108" s="50"/>
      <c r="AC108" s="50"/>
      <c r="AD108" s="167"/>
      <c r="AE108" s="167"/>
      <c r="AF108" s="167" t="s">
        <v>713</v>
      </c>
      <c r="AG108" s="167"/>
      <c r="AH108" s="167"/>
      <c r="AI108" s="167"/>
      <c r="AJ108" s="167"/>
      <c r="AK108" s="167"/>
      <c r="AL108" s="112"/>
      <c r="AM108" s="23"/>
      <c r="AN108" s="79"/>
      <c r="AO108" s="12"/>
      <c r="AP108" s="16"/>
      <c r="AQ108" s="16"/>
      <c r="AR108" s="16"/>
      <c r="AS108" s="16"/>
      <c r="AT108" s="16"/>
      <c r="AU108" s="16"/>
      <c r="AV108" s="16"/>
      <c r="AW108" s="16"/>
      <c r="AX108" s="16"/>
      <c r="AY108" s="16"/>
      <c r="AZ108" s="202"/>
      <c r="BA108" s="202"/>
      <c r="BB108" s="202"/>
      <c r="BC108" s="202"/>
      <c r="BD108" s="202"/>
      <c r="BE108" s="202"/>
      <c r="BF108" s="16"/>
      <c r="BG108" s="16"/>
      <c r="BH108" s="16" t="s">
        <v>58</v>
      </c>
      <c r="BI108" s="16"/>
      <c r="BJ108" s="16"/>
      <c r="BK108" s="16"/>
      <c r="BL108" s="203"/>
    </row>
    <row r="109" spans="1:64" ht="109.9" customHeight="1" x14ac:dyDescent="0.25">
      <c r="A109" s="67">
        <f>VLOOKUP(B109,Sheet1!$G$5:$H$10,2,FALSE)</f>
        <v>6</v>
      </c>
      <c r="B109" s="88" t="s">
        <v>437</v>
      </c>
      <c r="C109" s="67" t="s">
        <v>611</v>
      </c>
      <c r="D109" s="88" t="s">
        <v>612</v>
      </c>
      <c r="E109" s="66" t="s">
        <v>582</v>
      </c>
      <c r="F109" s="88" t="s">
        <v>608</v>
      </c>
      <c r="G109" s="67" t="s">
        <v>584</v>
      </c>
      <c r="H109" s="84" t="s">
        <v>714</v>
      </c>
      <c r="I109" s="101"/>
      <c r="J109" s="84" t="s">
        <v>715</v>
      </c>
      <c r="K109" s="103"/>
      <c r="L109" s="61"/>
      <c r="M109" s="61"/>
      <c r="N109" s="99"/>
      <c r="O109" s="50">
        <v>1</v>
      </c>
      <c r="P109" s="50"/>
      <c r="Q109" s="50"/>
      <c r="R109" s="50"/>
      <c r="S109" s="50"/>
      <c r="T109" s="50"/>
      <c r="U109" s="50"/>
      <c r="V109" s="50"/>
      <c r="W109" s="50"/>
      <c r="X109" s="50"/>
      <c r="Y109" s="50"/>
      <c r="Z109" s="50"/>
      <c r="AA109" s="50"/>
      <c r="AB109" s="50"/>
      <c r="AC109" s="50"/>
      <c r="AD109" s="167"/>
      <c r="AE109" s="167">
        <v>1</v>
      </c>
      <c r="AF109" s="167" t="s">
        <v>660</v>
      </c>
      <c r="AG109" s="167"/>
      <c r="AH109" s="167"/>
      <c r="AI109" s="167"/>
      <c r="AJ109" s="167"/>
      <c r="AK109" s="167"/>
      <c r="AL109" s="112"/>
      <c r="AM109" s="23"/>
      <c r="AN109" s="79"/>
      <c r="AO109" s="12"/>
      <c r="AP109" s="16"/>
      <c r="AQ109" s="16"/>
      <c r="AR109" s="16"/>
      <c r="AS109" s="16"/>
      <c r="AT109" s="16"/>
      <c r="AU109" s="16"/>
      <c r="AV109" s="16"/>
      <c r="AW109" s="16"/>
      <c r="AX109" s="16"/>
      <c r="AY109" s="16"/>
      <c r="AZ109" s="202"/>
      <c r="BA109" s="202"/>
      <c r="BB109" s="202"/>
      <c r="BC109" s="202"/>
      <c r="BD109" s="202"/>
      <c r="BE109" s="202"/>
      <c r="BF109" s="16"/>
      <c r="BG109" s="16"/>
      <c r="BH109" s="16" t="s">
        <v>58</v>
      </c>
      <c r="BI109" s="16"/>
      <c r="BJ109" s="16"/>
      <c r="BK109" s="16"/>
      <c r="BL109" s="203"/>
    </row>
    <row r="110" spans="1:64" ht="109.9" customHeight="1" x14ac:dyDescent="0.25">
      <c r="A110" s="67">
        <f>VLOOKUP(B110,Sheet1!$G$5:$H$10,2,FALSE)</f>
        <v>6</v>
      </c>
      <c r="B110" s="88" t="s">
        <v>437</v>
      </c>
      <c r="C110" s="67" t="s">
        <v>611</v>
      </c>
      <c r="D110" s="88" t="s">
        <v>612</v>
      </c>
      <c r="E110" s="66" t="s">
        <v>582</v>
      </c>
      <c r="F110" s="88" t="s">
        <v>608</v>
      </c>
      <c r="G110" s="67" t="s">
        <v>584</v>
      </c>
      <c r="H110" s="84" t="s">
        <v>716</v>
      </c>
      <c r="I110" s="101"/>
      <c r="J110" s="84" t="s">
        <v>717</v>
      </c>
      <c r="K110" s="103"/>
      <c r="L110" s="61"/>
      <c r="M110" s="61"/>
      <c r="N110" s="99"/>
      <c r="O110" s="50">
        <v>1</v>
      </c>
      <c r="P110" s="50"/>
      <c r="Q110" s="50"/>
      <c r="R110" s="50"/>
      <c r="S110" s="50"/>
      <c r="T110" s="50"/>
      <c r="U110" s="50"/>
      <c r="V110" s="50"/>
      <c r="W110" s="50"/>
      <c r="X110" s="50"/>
      <c r="Y110" s="50"/>
      <c r="Z110" s="50"/>
      <c r="AA110" s="50"/>
      <c r="AB110" s="50"/>
      <c r="AC110" s="50"/>
      <c r="AD110" s="167"/>
      <c r="AE110" s="167">
        <v>1</v>
      </c>
      <c r="AF110" s="167" t="s">
        <v>660</v>
      </c>
      <c r="AG110" s="167"/>
      <c r="AH110" s="167"/>
      <c r="AI110" s="167"/>
      <c r="AJ110" s="167"/>
      <c r="AK110" s="167"/>
      <c r="AL110" s="112"/>
      <c r="AM110" s="23"/>
      <c r="AN110" s="79"/>
      <c r="AO110" s="12"/>
      <c r="AP110" s="16"/>
      <c r="AQ110" s="16"/>
      <c r="AR110" s="16"/>
      <c r="AS110" s="16"/>
      <c r="AT110" s="16"/>
      <c r="AU110" s="16"/>
      <c r="AV110" s="16"/>
      <c r="AW110" s="16"/>
      <c r="AX110" s="16"/>
      <c r="AY110" s="16"/>
      <c r="AZ110" s="202"/>
      <c r="BA110" s="202"/>
      <c r="BB110" s="202"/>
      <c r="BC110" s="202"/>
      <c r="BD110" s="202"/>
      <c r="BE110" s="202"/>
      <c r="BF110" s="16"/>
      <c r="BG110" s="16"/>
      <c r="BH110" s="16" t="s">
        <v>58</v>
      </c>
      <c r="BI110" s="16"/>
      <c r="BJ110" s="16"/>
      <c r="BK110" s="16"/>
      <c r="BL110" s="203"/>
    </row>
    <row r="111" spans="1:64" ht="109.9" customHeight="1" x14ac:dyDescent="0.25">
      <c r="A111" s="67">
        <f>VLOOKUP(B111,Sheet1!$G$5:$H$10,2,FALSE)</f>
        <v>6</v>
      </c>
      <c r="B111" s="88" t="s">
        <v>437</v>
      </c>
      <c r="C111" s="67" t="s">
        <v>611</v>
      </c>
      <c r="D111" s="88" t="s">
        <v>612</v>
      </c>
      <c r="E111" s="66" t="s">
        <v>582</v>
      </c>
      <c r="F111" s="88" t="s">
        <v>608</v>
      </c>
      <c r="G111" s="67" t="s">
        <v>584</v>
      </c>
      <c r="H111" s="84" t="s">
        <v>718</v>
      </c>
      <c r="I111" s="101"/>
      <c r="J111" s="84" t="s">
        <v>719</v>
      </c>
      <c r="K111" s="103"/>
      <c r="L111" s="61"/>
      <c r="M111" s="61"/>
      <c r="N111" s="99"/>
      <c r="O111" s="50">
        <v>1</v>
      </c>
      <c r="P111" s="50"/>
      <c r="Q111" s="50"/>
      <c r="R111" s="50"/>
      <c r="S111" s="50"/>
      <c r="T111" s="50"/>
      <c r="U111" s="50"/>
      <c r="V111" s="50"/>
      <c r="W111" s="50">
        <v>1</v>
      </c>
      <c r="X111" s="50"/>
      <c r="Y111" s="50"/>
      <c r="Z111" s="50"/>
      <c r="AA111" s="50"/>
      <c r="AB111" s="50"/>
      <c r="AC111" s="50"/>
      <c r="AD111" s="167"/>
      <c r="AE111" s="167"/>
      <c r="AF111" s="167" t="s">
        <v>446</v>
      </c>
      <c r="AG111" s="167" t="s">
        <v>627</v>
      </c>
      <c r="AH111" s="167"/>
      <c r="AI111" s="167"/>
      <c r="AJ111" s="167"/>
      <c r="AK111" s="167"/>
      <c r="AL111" s="112"/>
      <c r="AM111" s="23"/>
      <c r="AN111" s="79"/>
      <c r="AO111" s="12"/>
      <c r="AP111" s="16"/>
      <c r="AQ111" s="16"/>
      <c r="AR111" s="16"/>
      <c r="AS111" s="16"/>
      <c r="AT111" s="16"/>
      <c r="AU111" s="16"/>
      <c r="AV111" s="16"/>
      <c r="AW111" s="16"/>
      <c r="AX111" s="16"/>
      <c r="AY111" s="16"/>
      <c r="AZ111" s="202"/>
      <c r="BA111" s="202"/>
      <c r="BB111" s="202"/>
      <c r="BC111" s="202"/>
      <c r="BD111" s="202"/>
      <c r="BE111" s="202"/>
      <c r="BF111" s="16"/>
      <c r="BG111" s="16"/>
      <c r="BH111" s="16" t="s">
        <v>58</v>
      </c>
      <c r="BI111" s="16"/>
      <c r="BJ111" s="16"/>
      <c r="BK111" s="16"/>
      <c r="BL111" s="203"/>
    </row>
    <row r="112" spans="1:64" ht="109.9" customHeight="1" x14ac:dyDescent="0.25">
      <c r="A112" s="67">
        <f>VLOOKUP(B112,Sheet1!$G$5:$H$10,2,FALSE)</f>
        <v>6</v>
      </c>
      <c r="B112" s="88" t="s">
        <v>437</v>
      </c>
      <c r="C112" s="67" t="s">
        <v>611</v>
      </c>
      <c r="D112" s="88" t="s">
        <v>612</v>
      </c>
      <c r="E112" s="66" t="s">
        <v>582</v>
      </c>
      <c r="F112" s="88" t="s">
        <v>608</v>
      </c>
      <c r="G112" s="67" t="s">
        <v>584</v>
      </c>
      <c r="H112" s="84" t="s">
        <v>720</v>
      </c>
      <c r="I112" s="101"/>
      <c r="J112" s="84" t="s">
        <v>721</v>
      </c>
      <c r="K112" s="103"/>
      <c r="L112" s="61"/>
      <c r="M112" s="61"/>
      <c r="N112" s="99"/>
      <c r="O112" s="50">
        <v>1</v>
      </c>
      <c r="P112" s="50"/>
      <c r="Q112" s="50"/>
      <c r="R112" s="50"/>
      <c r="S112" s="50"/>
      <c r="T112" s="50"/>
      <c r="U112" s="50"/>
      <c r="V112" s="50"/>
      <c r="W112" s="50"/>
      <c r="X112" s="50"/>
      <c r="Y112" s="50"/>
      <c r="Z112" s="50"/>
      <c r="AA112" s="50">
        <v>1</v>
      </c>
      <c r="AB112" s="50"/>
      <c r="AC112" s="50"/>
      <c r="AD112" s="167"/>
      <c r="AE112" s="167"/>
      <c r="AF112" s="167" t="s">
        <v>722</v>
      </c>
      <c r="AG112" s="167"/>
      <c r="AH112" s="167"/>
      <c r="AI112" s="167"/>
      <c r="AJ112" s="167"/>
      <c r="AK112" s="167"/>
      <c r="AL112" s="112"/>
      <c r="AM112" s="23"/>
      <c r="AN112" s="79"/>
      <c r="AO112" s="12"/>
      <c r="AP112" s="16"/>
      <c r="AQ112" s="16"/>
      <c r="AR112" s="16"/>
      <c r="AS112" s="16"/>
      <c r="AT112" s="16"/>
      <c r="AU112" s="16"/>
      <c r="AV112" s="16"/>
      <c r="AW112" s="16"/>
      <c r="AX112" s="16"/>
      <c r="AY112" s="16"/>
      <c r="AZ112" s="202"/>
      <c r="BA112" s="202"/>
      <c r="BB112" s="202"/>
      <c r="BC112" s="202"/>
      <c r="BD112" s="202"/>
      <c r="BE112" s="202"/>
      <c r="BF112" s="16"/>
      <c r="BG112" s="16"/>
      <c r="BH112" s="16" t="s">
        <v>65</v>
      </c>
      <c r="BI112" s="16"/>
      <c r="BJ112" s="16"/>
      <c r="BK112" s="16"/>
      <c r="BL112" s="203"/>
    </row>
    <row r="113" spans="1:64" ht="109.9" customHeight="1" x14ac:dyDescent="0.25">
      <c r="A113" s="67">
        <f>VLOOKUP(B113,Sheet1!$G$5:$H$10,2,FALSE)</f>
        <v>6</v>
      </c>
      <c r="B113" s="88" t="s">
        <v>437</v>
      </c>
      <c r="C113" s="67" t="s">
        <v>611</v>
      </c>
      <c r="D113" s="88" t="s">
        <v>612</v>
      </c>
      <c r="E113" s="66" t="s">
        <v>582</v>
      </c>
      <c r="F113" s="88" t="s">
        <v>608</v>
      </c>
      <c r="G113" s="67" t="s">
        <v>584</v>
      </c>
      <c r="H113" s="84" t="s">
        <v>723</v>
      </c>
      <c r="I113" s="101"/>
      <c r="J113" s="84" t="s">
        <v>724</v>
      </c>
      <c r="K113" s="103"/>
      <c r="L113" s="61"/>
      <c r="M113" s="61"/>
      <c r="N113" s="99"/>
      <c r="O113" s="50">
        <v>1</v>
      </c>
      <c r="P113" s="50"/>
      <c r="Q113" s="50"/>
      <c r="R113" s="50"/>
      <c r="S113" s="50"/>
      <c r="T113" s="50"/>
      <c r="U113" s="50"/>
      <c r="V113" s="50"/>
      <c r="W113" s="50"/>
      <c r="X113" s="50"/>
      <c r="Y113" s="50"/>
      <c r="Z113" s="50"/>
      <c r="AA113" s="50">
        <v>1</v>
      </c>
      <c r="AB113" s="50"/>
      <c r="AC113" s="50"/>
      <c r="AD113" s="167"/>
      <c r="AE113" s="167"/>
      <c r="AF113" s="167" t="s">
        <v>725</v>
      </c>
      <c r="AG113" s="167"/>
      <c r="AH113" s="167"/>
      <c r="AI113" s="167"/>
      <c r="AJ113" s="167"/>
      <c r="AK113" s="167"/>
      <c r="AL113" s="112"/>
      <c r="AM113" s="23"/>
      <c r="AN113" s="79"/>
      <c r="AO113" s="12"/>
      <c r="AP113" s="16"/>
      <c r="AQ113" s="16"/>
      <c r="AR113" s="16"/>
      <c r="AS113" s="16"/>
      <c r="AT113" s="16"/>
      <c r="AU113" s="16"/>
      <c r="AV113" s="16"/>
      <c r="AW113" s="16"/>
      <c r="AX113" s="16"/>
      <c r="AY113" s="16"/>
      <c r="AZ113" s="202"/>
      <c r="BA113" s="202"/>
      <c r="BB113" s="202"/>
      <c r="BC113" s="202"/>
      <c r="BD113" s="202"/>
      <c r="BE113" s="202"/>
      <c r="BF113" s="16"/>
      <c r="BG113" s="16"/>
      <c r="BH113" s="16" t="s">
        <v>65</v>
      </c>
      <c r="BI113" s="16"/>
      <c r="BJ113" s="16"/>
      <c r="BK113" s="16"/>
      <c r="BL113" s="203"/>
    </row>
  </sheetData>
  <protectedRanges>
    <protectedRange sqref="AF84:AF85 AG88 AF87" name="Planeacion_1"/>
    <protectedRange sqref="AG89:AG90 AF86 AF90:AF92 AG93 AF88" name="Planeacion_1_1"/>
    <protectedRange sqref="AF93" name="Planeacion_1_3"/>
  </protectedRanges>
  <autoFilter ref="A7:GD113">
    <filterColumn colId="0">
      <filters>
        <filter val="6"/>
      </filters>
    </filterColumn>
    <sortState ref="A8:GD70">
      <sortCondition ref="A7:A70"/>
    </sortState>
  </autoFilter>
  <mergeCells count="15">
    <mergeCell ref="BB6:BC6"/>
    <mergeCell ref="H1:BL4"/>
    <mergeCell ref="BJ5:BK6"/>
    <mergeCell ref="BI5:BI6"/>
    <mergeCell ref="AP5:AT6"/>
    <mergeCell ref="AU5:AY6"/>
    <mergeCell ref="BL5:BL6"/>
    <mergeCell ref="BD6:BE6"/>
    <mergeCell ref="BF6:BG6"/>
    <mergeCell ref="AZ5:BH5"/>
    <mergeCell ref="A5:D6"/>
    <mergeCell ref="AF5:AK6"/>
    <mergeCell ref="AL5:AO6"/>
    <mergeCell ref="E5:N6"/>
    <mergeCell ref="O5:AE6"/>
  </mergeCells>
  <phoneticPr fontId="28" type="noConversion"/>
  <dataValidations count="4">
    <dataValidation type="date" allowBlank="1" showInputMessage="1" showErrorMessage="1" sqref="R7:S7">
      <formula1>44198</formula1>
      <formula2>44561</formula2>
    </dataValidation>
    <dataValidation type="list" allowBlank="1" showInputMessage="1" showErrorMessage="1" sqref="AL8:AL70">
      <formula1>Proyetco</formula1>
    </dataValidation>
    <dataValidation type="list" allowBlank="1" showInputMessage="1" showErrorMessage="1" sqref="E8:E113">
      <formula1>Indicadores</formula1>
    </dataValidation>
    <dataValidation type="list" allowBlank="1" showInputMessage="1" showErrorMessage="1" sqref="B8:B113">
      <formula1>Objetivos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 desplegables'!$B$4:$B$16</xm:f>
          </x14:formula1>
          <xm:sqref>BC55:BC64</xm:sqref>
        </x14:dataValidation>
        <x14:dataValidation type="list" allowBlank="1" showInputMessage="1" showErrorMessage="1">
          <x14:formula1>
            <xm:f>'Listas desplegables'!$B$4:$B$13</xm:f>
          </x14:formula1>
          <xm:sqref>BC8:BC12 BC14:BC23 BC27:BC54</xm:sqref>
        </x14:dataValidation>
        <x14:dataValidation type="list" allowBlank="1" showInputMessage="1" showErrorMessage="1">
          <x14:formula1>
            <xm:f>'Listas desplegables'!$G$2:$G$6</xm:f>
          </x14:formula1>
          <xm:sqref>BA8:BA12 BA14:BA23 BA27:BA64</xm:sqref>
        </x14:dataValidation>
        <x14:dataValidation type="list" allowBlank="1" showInputMessage="1" showErrorMessage="1">
          <x14:formula1>
            <xm:f>'Listas desplegables'!$K$2:$K$6</xm:f>
          </x14:formula1>
          <xm:sqref>BD48:BD64 BD28:BD33 BD35:BD46</xm:sqref>
        </x14:dataValidation>
        <x14:dataValidation type="list" allowBlank="1" showInputMessage="1" showErrorMessage="1">
          <x14:formula1>
            <xm:f>'Listas desplegables'!$Q$1:$Q$2</xm:f>
          </x14:formula1>
          <xm:sqref>AV8:AV24 AP14:AT23 AP8:AT12 AU8:AU26 AW8:AY12 AW14:AY23 AP27:AY64</xm:sqref>
        </x14:dataValidation>
        <x14:dataValidation type="list" allowBlank="1" showInputMessage="1" showErrorMessage="1">
          <x14:formula1>
            <xm:f>'Listas desplegables'!$A$4:$A$11</xm:f>
          </x14:formula1>
          <xm:sqref>BB8:BB12 BB14:BB23 BB27:BB64</xm:sqref>
        </x14:dataValidation>
        <x14:dataValidation type="list" allowBlank="1" showInputMessage="1" showErrorMessage="1">
          <x14:formula1>
            <xm:f>'Listas desplegables'!$M$2:$M$23</xm:f>
          </x14:formula1>
          <xm:sqref>BI48:BI64 BI28:BI33 BI35:BI46</xm:sqref>
        </x14:dataValidation>
        <x14:dataValidation type="list" allowBlank="1" showInputMessage="1" showErrorMessage="1">
          <x14:formula1>
            <xm:f>'Listas desplegables'!$M$2:$M$24</xm:f>
          </x14:formula1>
          <xm:sqref>BI8:BI12 BI14:BI23 BI27 BI47 BI34</xm:sqref>
        </x14:dataValidation>
        <x14:dataValidation type="list" allowBlank="1" showInputMessage="1" showErrorMessage="1">
          <x14:formula1>
            <xm:f>'Listas desplegables'!$R$2:$R$7</xm:f>
          </x14:formula1>
          <xm:sqref>BH9:BH113</xm:sqref>
        </x14:dataValidation>
        <x14:dataValidation type="list" allowBlank="1" showInputMessage="1" showErrorMessage="1">
          <x14:formula1>
            <xm:f>Sheet1!$N$15:$N$17</xm:f>
          </x14:formula1>
          <xm:sqref>G8:G113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CH121"/>
  <sheetViews>
    <sheetView showGridLines="0" tabSelected="1" topLeftCell="C1" zoomScale="55" zoomScaleNormal="55" workbookViewId="0">
      <pane ySplit="8" topLeftCell="A9" activePane="bottomLeft" state="frozenSplit"/>
      <selection activeCell="T1" sqref="T1"/>
      <selection pane="bottomLeft" activeCell="D9" sqref="D9:D35"/>
    </sheetView>
  </sheetViews>
  <sheetFormatPr baseColWidth="10" defaultColWidth="20.28515625" defaultRowHeight="18.75" customHeight="1" x14ac:dyDescent="0.25"/>
  <cols>
    <col min="1" max="2" width="8" style="520" hidden="1" customWidth="1"/>
    <col min="3" max="3" width="13.7109375" style="523" customWidth="1"/>
    <col min="4" max="4" width="50.42578125" style="523" customWidth="1"/>
    <col min="5" max="5" width="20.28515625" style="523" customWidth="1"/>
    <col min="6" max="6" width="85.85546875" style="83" customWidth="1"/>
    <col min="7" max="7" width="10.7109375" style="523" customWidth="1"/>
    <col min="8" max="8" width="130.42578125" style="516" customWidth="1"/>
    <col min="9" max="9" width="51.140625" style="532" customWidth="1"/>
    <col min="10" max="10" width="26.5703125" style="531" customWidth="1"/>
    <col min="11" max="11" width="38.140625" style="531" hidden="1" customWidth="1"/>
    <col min="12" max="12" width="28.5703125" style="531" customWidth="1"/>
    <col min="13" max="13" width="14.5703125" style="531" customWidth="1"/>
    <col min="14" max="16" width="13.28515625" style="531" customWidth="1"/>
    <col min="17" max="18" width="18.140625" style="531" customWidth="1"/>
    <col min="19" max="20" width="17.28515625" style="531" customWidth="1"/>
    <col min="21" max="21" width="25.85546875" style="873" customWidth="1"/>
    <col min="22" max="27" width="17.28515625" style="873" customWidth="1"/>
    <col min="28" max="28" width="17.28515625" style="531" customWidth="1"/>
    <col min="29" max="29" width="12.85546875" style="531" customWidth="1"/>
    <col min="30" max="30" width="17.7109375" style="531" customWidth="1"/>
    <col min="31" max="32" width="41.85546875" style="531" customWidth="1"/>
    <col min="33" max="33" width="42.42578125" style="531" customWidth="1"/>
    <col min="34" max="34" width="26.28515625" style="531" customWidth="1"/>
    <col min="35" max="35" width="27.85546875" style="531" customWidth="1"/>
    <col min="36" max="36" width="41.85546875" style="531" customWidth="1"/>
    <col min="37" max="37" width="10.42578125" style="514" customWidth="1"/>
    <col min="38" max="38" width="15" style="514" customWidth="1"/>
    <col min="39" max="39" width="10.28515625" style="514" customWidth="1"/>
    <col min="40" max="40" width="11.5703125" style="514" customWidth="1"/>
    <col min="41" max="41" width="18.140625" style="514" customWidth="1"/>
    <col min="42" max="42" width="5.7109375" style="514" customWidth="1"/>
    <col min="43" max="43" width="10.42578125" style="514" customWidth="1"/>
    <col min="44" max="44" width="9.5703125" style="514" customWidth="1"/>
    <col min="45" max="45" width="15.42578125" style="514" customWidth="1"/>
    <col min="46" max="46" width="33.7109375" style="517" hidden="1" customWidth="1"/>
    <col min="47" max="47" width="40.7109375" style="222" hidden="1" customWidth="1"/>
    <col min="48" max="48" width="32.42578125" style="222" hidden="1" customWidth="1"/>
    <col min="49" max="49" width="32.5703125" style="222" hidden="1" customWidth="1"/>
    <col min="50" max="50" width="38.140625" style="222" hidden="1" customWidth="1"/>
    <col min="51" max="51" width="58.28515625" style="222" hidden="1" customWidth="1"/>
    <col min="52" max="52" width="55" style="222" hidden="1" customWidth="1"/>
    <col min="53" max="53" width="31.85546875" style="518" hidden="1" customWidth="1"/>
    <col min="54" max="54" width="22.42578125" style="518" hidden="1" customWidth="1"/>
    <col min="55" max="55" width="29.140625" style="518" hidden="1" customWidth="1"/>
    <col min="56" max="56" width="39.140625" style="83" hidden="1" customWidth="1"/>
    <col min="57" max="57" width="20.28515625" style="523" customWidth="1"/>
    <col min="58" max="58" width="86.28515625" style="532" customWidth="1"/>
    <col min="59" max="59" width="69.5703125" style="89" customWidth="1"/>
    <col min="60" max="60" width="20.28515625" style="83" customWidth="1"/>
    <col min="61" max="61" width="41.7109375" style="83" customWidth="1"/>
    <col min="62" max="62" width="17.7109375" style="514" customWidth="1"/>
    <col min="63" max="63" width="65.28515625" style="514" customWidth="1"/>
    <col min="64" max="64" width="15.28515625" style="519" customWidth="1"/>
    <col min="65" max="65" width="16.42578125" style="519" customWidth="1"/>
    <col min="66" max="67" width="15.28515625" style="519" customWidth="1"/>
    <col min="68" max="68" width="20.28515625" style="533" customWidth="1"/>
    <col min="69" max="69" width="20.42578125" style="519" customWidth="1"/>
    <col min="70" max="70" width="15.28515625" style="533" customWidth="1"/>
    <col min="71" max="71" width="15.5703125" style="519" customWidth="1"/>
    <col min="72" max="72" width="20.28515625" style="519" customWidth="1"/>
    <col min="73" max="73" width="18.140625" style="519" customWidth="1"/>
    <col min="74" max="74" width="20.28515625" style="514" customWidth="1"/>
    <col min="75" max="75" width="29.140625" style="514" customWidth="1"/>
    <col min="76" max="76" width="47.28515625" style="513" customWidth="1"/>
    <col min="77" max="77" width="53.42578125" style="514" customWidth="1"/>
    <col min="78" max="78" width="43.85546875" style="513" customWidth="1"/>
    <col min="79" max="79" width="43.5703125" style="513" customWidth="1"/>
    <col min="80" max="80" width="45.140625" style="513" customWidth="1"/>
    <col min="81" max="81" width="69" style="513" hidden="1" customWidth="1"/>
    <col min="82" max="82" width="54.5703125" style="514" hidden="1" customWidth="1"/>
    <col min="83" max="83" width="64.85546875" style="513" hidden="1" customWidth="1"/>
    <col min="84" max="84" width="105.5703125" style="513" hidden="1" customWidth="1"/>
    <col min="85" max="85" width="80.85546875" style="222" customWidth="1"/>
    <col min="86" max="86" width="20.28515625" style="509"/>
    <col min="87" max="16384" width="20.28515625" style="511"/>
  </cols>
  <sheetData>
    <row r="1" spans="1:85" ht="18.75" customHeight="1" x14ac:dyDescent="0.25">
      <c r="A1" s="509"/>
      <c r="B1" s="509"/>
      <c r="C1" s="530"/>
      <c r="D1" s="530"/>
      <c r="E1" s="689"/>
      <c r="F1" s="689"/>
      <c r="G1" s="689"/>
      <c r="H1" s="689"/>
      <c r="I1" s="524"/>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10"/>
      <c r="AU1" s="510"/>
      <c r="AV1" s="510"/>
      <c r="AW1" s="510"/>
      <c r="AX1" s="510"/>
      <c r="AY1" s="510"/>
      <c r="AZ1" s="510"/>
      <c r="BA1" s="510"/>
      <c r="BB1" s="510"/>
      <c r="BC1" s="510"/>
      <c r="BD1" s="524"/>
      <c r="BE1" s="530"/>
      <c r="BF1" s="524"/>
      <c r="BG1" s="508"/>
      <c r="BH1" s="508"/>
      <c r="BI1" s="508"/>
      <c r="BJ1" s="530"/>
      <c r="BK1" s="530"/>
      <c r="BL1" s="508"/>
      <c r="BM1" s="508"/>
      <c r="BN1" s="508"/>
      <c r="BO1" s="508"/>
      <c r="BP1" s="530"/>
      <c r="BQ1" s="508"/>
      <c r="BR1" s="530"/>
      <c r="BS1" s="508"/>
      <c r="BT1" s="508"/>
      <c r="BU1" s="508"/>
      <c r="BV1" s="508"/>
      <c r="BW1" s="508"/>
      <c r="BX1" s="510"/>
      <c r="BY1" s="508"/>
      <c r="BZ1" s="510"/>
      <c r="CA1" s="510"/>
      <c r="CB1" s="510"/>
      <c r="CC1" s="510"/>
      <c r="CD1" s="508"/>
      <c r="CE1" s="510"/>
      <c r="CF1" s="510"/>
      <c r="CG1" s="882"/>
    </row>
    <row r="2" spans="1:85" ht="18.75" customHeight="1" x14ac:dyDescent="0.25">
      <c r="A2" s="509"/>
      <c r="B2" s="509"/>
      <c r="C2" s="530"/>
      <c r="D2" s="530"/>
      <c r="E2" s="689"/>
      <c r="F2" s="689"/>
      <c r="G2" s="689"/>
      <c r="H2" s="689"/>
      <c r="I2" s="524"/>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10"/>
      <c r="AU2" s="510"/>
      <c r="AV2" s="510"/>
      <c r="AW2" s="510"/>
      <c r="AX2" s="510"/>
      <c r="AY2" s="510"/>
      <c r="AZ2" s="510"/>
      <c r="BA2" s="510"/>
      <c r="BB2" s="510"/>
      <c r="BC2" s="510"/>
      <c r="BD2" s="524"/>
      <c r="BE2" s="530"/>
      <c r="BF2" s="524"/>
      <c r="BG2" s="508"/>
      <c r="BH2" s="508"/>
      <c r="BI2" s="508"/>
      <c r="BJ2" s="530"/>
      <c r="BK2" s="530"/>
      <c r="BL2" s="508"/>
      <c r="BM2" s="508"/>
      <c r="BN2" s="508"/>
      <c r="BO2" s="508"/>
      <c r="BP2" s="530"/>
      <c r="BQ2" s="508"/>
      <c r="BR2" s="530"/>
      <c r="BS2" s="508"/>
      <c r="BT2" s="508"/>
      <c r="BU2" s="508"/>
      <c r="BV2" s="508"/>
      <c r="BW2" s="508"/>
      <c r="BX2" s="510"/>
      <c r="BY2" s="508"/>
      <c r="BZ2" s="510"/>
      <c r="CA2" s="510"/>
      <c r="CB2" s="510"/>
      <c r="CC2" s="510"/>
      <c r="CD2" s="508"/>
      <c r="CE2" s="510"/>
      <c r="CF2" s="510"/>
      <c r="CG2" s="883" t="s">
        <v>726</v>
      </c>
    </row>
    <row r="3" spans="1:85" ht="39.75" customHeight="1" x14ac:dyDescent="0.25">
      <c r="A3" s="509"/>
      <c r="B3" s="509"/>
      <c r="C3" s="530"/>
      <c r="D3" s="530"/>
      <c r="E3" s="690"/>
      <c r="F3" s="690"/>
      <c r="G3" s="690"/>
      <c r="H3" s="690"/>
      <c r="I3" s="524"/>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10"/>
      <c r="AU3" s="510"/>
      <c r="AV3" s="510"/>
      <c r="AW3" s="510"/>
      <c r="AX3" s="510"/>
      <c r="AY3" s="510"/>
      <c r="AZ3" s="510"/>
      <c r="BA3" s="510"/>
      <c r="BB3" s="510"/>
      <c r="BC3" s="510"/>
      <c r="BD3" s="524"/>
      <c r="BE3" s="530"/>
      <c r="BG3" s="508"/>
      <c r="BH3" s="508"/>
      <c r="BI3" s="508"/>
      <c r="BJ3" s="530"/>
      <c r="BK3" s="530"/>
      <c r="BL3" s="508"/>
      <c r="BM3" s="508"/>
      <c r="BN3" s="508"/>
      <c r="BO3" s="508"/>
      <c r="BP3" s="530"/>
      <c r="BQ3" s="508"/>
      <c r="BR3" s="530"/>
      <c r="BS3" s="508"/>
      <c r="BT3" s="508"/>
      <c r="BU3" s="508"/>
      <c r="BV3" s="508"/>
      <c r="BW3" s="508"/>
      <c r="BX3" s="510"/>
      <c r="BY3" s="508"/>
      <c r="BZ3" s="510"/>
      <c r="CA3" s="510"/>
      <c r="CB3" s="510"/>
      <c r="CC3" s="510"/>
      <c r="CD3" s="508"/>
      <c r="CE3" s="510"/>
      <c r="CF3" s="510"/>
      <c r="CG3" s="883" t="s">
        <v>727</v>
      </c>
    </row>
    <row r="4" spans="1:85" ht="18.75" customHeight="1" x14ac:dyDescent="0.25">
      <c r="A4" s="509"/>
      <c r="B4" s="509"/>
      <c r="C4" s="692" t="s">
        <v>728</v>
      </c>
      <c r="D4" s="692"/>
      <c r="E4" s="693" t="s">
        <v>279</v>
      </c>
      <c r="F4" s="694"/>
      <c r="G4" s="694"/>
      <c r="H4" s="694"/>
      <c r="I4" s="694"/>
      <c r="J4" s="694"/>
      <c r="K4" s="694"/>
      <c r="L4" s="695"/>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4"/>
      <c r="AW4" s="694"/>
      <c r="AX4" s="694"/>
      <c r="AY4" s="694"/>
      <c r="AZ4" s="694"/>
      <c r="BA4" s="694"/>
      <c r="BB4" s="694"/>
      <c r="BC4" s="694"/>
      <c r="BD4" s="696"/>
      <c r="BE4" s="711" t="s">
        <v>729</v>
      </c>
      <c r="BF4" s="712"/>
      <c r="BG4" s="712"/>
      <c r="BH4" s="712"/>
      <c r="BI4" s="712"/>
      <c r="BJ4" s="713"/>
      <c r="BK4" s="712"/>
      <c r="BL4" s="712"/>
      <c r="BM4" s="712"/>
      <c r="BN4" s="712"/>
      <c r="BO4" s="712"/>
      <c r="BP4" s="712"/>
      <c r="BQ4" s="712"/>
      <c r="BR4" s="712"/>
      <c r="BS4" s="712"/>
      <c r="BT4" s="712"/>
      <c r="BU4" s="712"/>
      <c r="BV4" s="712"/>
      <c r="BW4" s="712"/>
      <c r="BX4" s="712"/>
      <c r="BY4" s="712"/>
      <c r="BZ4" s="712"/>
      <c r="CA4" s="712"/>
      <c r="CB4" s="712"/>
      <c r="CC4" s="712"/>
      <c r="CD4" s="712"/>
      <c r="CE4" s="712"/>
      <c r="CF4" s="712"/>
      <c r="CG4" s="712"/>
    </row>
    <row r="5" spans="1:85" ht="18.75" customHeight="1" x14ac:dyDescent="0.25">
      <c r="A5" s="509"/>
      <c r="B5" s="509"/>
      <c r="C5" s="692"/>
      <c r="D5" s="692"/>
      <c r="E5" s="697"/>
      <c r="F5" s="698"/>
      <c r="G5" s="698"/>
      <c r="H5" s="698"/>
      <c r="I5" s="698"/>
      <c r="J5" s="698"/>
      <c r="K5" s="698"/>
      <c r="L5" s="699"/>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698"/>
      <c r="AO5" s="698"/>
      <c r="AP5" s="698"/>
      <c r="AQ5" s="698"/>
      <c r="AR5" s="698"/>
      <c r="AS5" s="698"/>
      <c r="AT5" s="698"/>
      <c r="AU5" s="698"/>
      <c r="AV5" s="698"/>
      <c r="AW5" s="698"/>
      <c r="AX5" s="698"/>
      <c r="AY5" s="698"/>
      <c r="AZ5" s="698"/>
      <c r="BA5" s="698"/>
      <c r="BB5" s="698"/>
      <c r="BC5" s="698"/>
      <c r="BD5" s="700"/>
      <c r="BE5" s="712"/>
      <c r="BF5" s="712"/>
      <c r="BG5" s="712"/>
      <c r="BH5" s="712"/>
      <c r="BI5" s="712"/>
      <c r="BJ5" s="713"/>
      <c r="BK5" s="712"/>
      <c r="BL5" s="712"/>
      <c r="BM5" s="712"/>
      <c r="BN5" s="712"/>
      <c r="BO5" s="712"/>
      <c r="BP5" s="712"/>
      <c r="BQ5" s="712"/>
      <c r="BR5" s="712"/>
      <c r="BS5" s="712"/>
      <c r="BT5" s="712"/>
      <c r="BU5" s="712"/>
      <c r="BV5" s="712"/>
      <c r="BW5" s="712"/>
      <c r="BX5" s="712"/>
      <c r="BY5" s="712"/>
      <c r="BZ5" s="712"/>
      <c r="CA5" s="712"/>
      <c r="CB5" s="712"/>
      <c r="CC5" s="712"/>
      <c r="CD5" s="712"/>
      <c r="CE5" s="712"/>
      <c r="CF5" s="712"/>
      <c r="CG5" s="712"/>
    </row>
    <row r="6" spans="1:85" ht="18.75" customHeight="1" x14ac:dyDescent="0.25">
      <c r="A6" s="509"/>
      <c r="B6" s="509"/>
      <c r="C6" s="692"/>
      <c r="D6" s="692"/>
      <c r="E6" s="723" t="s">
        <v>730</v>
      </c>
      <c r="F6" s="723"/>
      <c r="G6" s="723"/>
      <c r="H6" s="723"/>
      <c r="I6" s="723"/>
      <c r="J6" s="723"/>
      <c r="K6" s="723"/>
      <c r="L6" s="723"/>
      <c r="M6" s="724" t="s">
        <v>267</v>
      </c>
      <c r="N6" s="724"/>
      <c r="O6" s="724"/>
      <c r="P6" s="724"/>
      <c r="Q6" s="724"/>
      <c r="R6" s="724"/>
      <c r="S6" s="720" t="s">
        <v>731</v>
      </c>
      <c r="T6" s="720"/>
      <c r="U6" s="720"/>
      <c r="V6" s="720"/>
      <c r="W6" s="720"/>
      <c r="X6" s="720"/>
      <c r="Y6" s="720"/>
      <c r="Z6" s="720"/>
      <c r="AA6" s="720"/>
      <c r="AB6" s="720"/>
      <c r="AC6" s="720"/>
      <c r="AD6" s="720"/>
      <c r="AE6" s="717" t="s">
        <v>268</v>
      </c>
      <c r="AF6" s="717"/>
      <c r="AG6" s="717"/>
      <c r="AH6" s="717"/>
      <c r="AI6" s="717"/>
      <c r="AJ6" s="717"/>
      <c r="AK6" s="725" t="s">
        <v>217</v>
      </c>
      <c r="AL6" s="725"/>
      <c r="AM6" s="725"/>
      <c r="AN6" s="725"/>
      <c r="AO6" s="725"/>
      <c r="AP6" s="717" t="s">
        <v>224</v>
      </c>
      <c r="AQ6" s="717"/>
      <c r="AR6" s="717"/>
      <c r="AS6" s="717"/>
      <c r="AT6" s="717"/>
      <c r="AU6" s="716" t="s">
        <v>231</v>
      </c>
      <c r="AV6" s="716"/>
      <c r="AW6" s="716"/>
      <c r="AX6" s="716"/>
      <c r="AY6" s="716"/>
      <c r="AZ6" s="716"/>
      <c r="BA6" s="716"/>
      <c r="BB6" s="716"/>
      <c r="BC6" s="716"/>
      <c r="BD6" s="717" t="s">
        <v>251</v>
      </c>
      <c r="BE6" s="718">
        <v>1</v>
      </c>
      <c r="BF6" s="718"/>
      <c r="BG6" s="718"/>
      <c r="BH6" s="718"/>
      <c r="BI6" s="718"/>
      <c r="BJ6" s="718"/>
      <c r="BK6" s="717" t="s">
        <v>732</v>
      </c>
      <c r="BL6" s="717"/>
      <c r="BM6" s="717"/>
      <c r="BN6" s="717"/>
      <c r="BO6" s="717"/>
      <c r="BP6" s="717"/>
      <c r="BQ6" s="717"/>
      <c r="BR6" s="717"/>
      <c r="BS6" s="717"/>
      <c r="BT6" s="717"/>
      <c r="BU6" s="717"/>
      <c r="BV6" s="717"/>
      <c r="BW6" s="717"/>
      <c r="BX6" s="719" t="s">
        <v>268</v>
      </c>
      <c r="BY6" s="720"/>
      <c r="BZ6" s="719"/>
      <c r="CA6" s="719"/>
      <c r="CB6" s="719"/>
      <c r="CC6" s="721" t="s">
        <v>269</v>
      </c>
      <c r="CD6" s="722"/>
      <c r="CE6" s="721"/>
      <c r="CF6" s="721"/>
      <c r="CG6" s="714" t="s">
        <v>270</v>
      </c>
    </row>
    <row r="7" spans="1:85" ht="18.75" customHeight="1" x14ac:dyDescent="0.25">
      <c r="A7" s="509"/>
      <c r="B7" s="509"/>
      <c r="C7" s="692"/>
      <c r="D7" s="692"/>
      <c r="E7" s="723"/>
      <c r="F7" s="723"/>
      <c r="G7" s="723"/>
      <c r="H7" s="723"/>
      <c r="I7" s="723"/>
      <c r="J7" s="723"/>
      <c r="K7" s="723"/>
      <c r="L7" s="723"/>
      <c r="M7" s="724"/>
      <c r="N7" s="724"/>
      <c r="O7" s="724"/>
      <c r="P7" s="724"/>
      <c r="Q7" s="724"/>
      <c r="R7" s="724"/>
      <c r="S7" s="720"/>
      <c r="T7" s="720"/>
      <c r="U7" s="720"/>
      <c r="V7" s="720"/>
      <c r="W7" s="720"/>
      <c r="X7" s="720"/>
      <c r="Y7" s="720"/>
      <c r="Z7" s="720"/>
      <c r="AA7" s="720"/>
      <c r="AB7" s="720"/>
      <c r="AC7" s="720"/>
      <c r="AD7" s="720"/>
      <c r="AE7" s="717"/>
      <c r="AF7" s="717"/>
      <c r="AG7" s="717"/>
      <c r="AH7" s="717"/>
      <c r="AI7" s="717"/>
      <c r="AJ7" s="717"/>
      <c r="AK7" s="725"/>
      <c r="AL7" s="725"/>
      <c r="AM7" s="725"/>
      <c r="AN7" s="725"/>
      <c r="AO7" s="725"/>
      <c r="AP7" s="717"/>
      <c r="AQ7" s="717"/>
      <c r="AR7" s="717"/>
      <c r="AS7" s="717"/>
      <c r="AT7" s="717"/>
      <c r="AU7" s="261" t="s">
        <v>271</v>
      </c>
      <c r="AV7" s="261" t="s">
        <v>272</v>
      </c>
      <c r="AW7" s="258" t="s">
        <v>273</v>
      </c>
      <c r="AX7" s="258"/>
      <c r="AY7" s="258" t="s">
        <v>274</v>
      </c>
      <c r="AZ7" s="258"/>
      <c r="BA7" s="715" t="s">
        <v>246</v>
      </c>
      <c r="BB7" s="715"/>
      <c r="BC7" s="261" t="s">
        <v>275</v>
      </c>
      <c r="BD7" s="717"/>
      <c r="BE7" s="718"/>
      <c r="BF7" s="718"/>
      <c r="BG7" s="718"/>
      <c r="BH7" s="718"/>
      <c r="BI7" s="718"/>
      <c r="BJ7" s="718"/>
      <c r="BK7" s="717"/>
      <c r="BL7" s="717"/>
      <c r="BM7" s="717"/>
      <c r="BN7" s="717"/>
      <c r="BO7" s="717"/>
      <c r="BP7" s="717"/>
      <c r="BQ7" s="717"/>
      <c r="BR7" s="717"/>
      <c r="BS7" s="717"/>
      <c r="BT7" s="717"/>
      <c r="BU7" s="717"/>
      <c r="BV7" s="717"/>
      <c r="BW7" s="717"/>
      <c r="BX7" s="719"/>
      <c r="BY7" s="720"/>
      <c r="BZ7" s="719"/>
      <c r="CA7" s="719"/>
      <c r="CB7" s="719"/>
      <c r="CC7" s="721"/>
      <c r="CD7" s="722"/>
      <c r="CE7" s="721"/>
      <c r="CF7" s="721"/>
      <c r="CG7" s="714"/>
    </row>
    <row r="8" spans="1:85" ht="54.75" customHeight="1" x14ac:dyDescent="0.25">
      <c r="A8" s="509"/>
      <c r="B8" s="509"/>
      <c r="C8" s="415" t="s">
        <v>276</v>
      </c>
      <c r="D8" s="415" t="s">
        <v>277</v>
      </c>
      <c r="E8" s="418" t="s">
        <v>733</v>
      </c>
      <c r="F8" s="418" t="s">
        <v>279</v>
      </c>
      <c r="G8" s="418" t="s">
        <v>734</v>
      </c>
      <c r="H8" s="418" t="s">
        <v>735</v>
      </c>
      <c r="I8" s="869" t="s">
        <v>736</v>
      </c>
      <c r="J8" s="418" t="s">
        <v>287</v>
      </c>
      <c r="K8" s="418" t="s">
        <v>208</v>
      </c>
      <c r="L8" s="418" t="s">
        <v>143</v>
      </c>
      <c r="M8" s="418" t="s">
        <v>737</v>
      </c>
      <c r="N8" s="418" t="s">
        <v>288</v>
      </c>
      <c r="O8" s="418" t="s">
        <v>738</v>
      </c>
      <c r="P8" s="418" t="s">
        <v>739</v>
      </c>
      <c r="Q8" s="418" t="s">
        <v>740</v>
      </c>
      <c r="R8" s="418" t="s">
        <v>741</v>
      </c>
      <c r="S8" s="418" t="s">
        <v>291</v>
      </c>
      <c r="T8" s="418" t="s">
        <v>292</v>
      </c>
      <c r="U8" s="418" t="s">
        <v>293</v>
      </c>
      <c r="V8" s="418" t="s">
        <v>294</v>
      </c>
      <c r="W8" s="418" t="s">
        <v>295</v>
      </c>
      <c r="X8" s="418" t="s">
        <v>296</v>
      </c>
      <c r="Y8" s="418" t="s">
        <v>297</v>
      </c>
      <c r="Z8" s="418" t="s">
        <v>298</v>
      </c>
      <c r="AA8" s="418" t="s">
        <v>299</v>
      </c>
      <c r="AB8" s="418" t="s">
        <v>300</v>
      </c>
      <c r="AC8" s="418" t="s">
        <v>301</v>
      </c>
      <c r="AD8" s="418" t="s">
        <v>302</v>
      </c>
      <c r="AE8" s="418" t="s">
        <v>303</v>
      </c>
      <c r="AF8" s="418" t="s">
        <v>304</v>
      </c>
      <c r="AG8" s="418" t="s">
        <v>305</v>
      </c>
      <c r="AH8" s="418" t="s">
        <v>742</v>
      </c>
      <c r="AI8" s="418" t="s">
        <v>743</v>
      </c>
      <c r="AJ8" s="418" t="s">
        <v>308</v>
      </c>
      <c r="AK8" s="418" t="s">
        <v>310</v>
      </c>
      <c r="AL8" s="418" t="s">
        <v>220</v>
      </c>
      <c r="AM8" s="418" t="s">
        <v>221</v>
      </c>
      <c r="AN8" s="418" t="s">
        <v>222</v>
      </c>
      <c r="AO8" s="418" t="s">
        <v>223</v>
      </c>
      <c r="AP8" s="418" t="s">
        <v>311</v>
      </c>
      <c r="AQ8" s="418" t="s">
        <v>312</v>
      </c>
      <c r="AR8" s="418" t="s">
        <v>227</v>
      </c>
      <c r="AS8" s="418" t="s">
        <v>228</v>
      </c>
      <c r="AT8" s="592" t="s">
        <v>313</v>
      </c>
      <c r="AU8" s="592" t="s">
        <v>232</v>
      </c>
      <c r="AV8" s="592" t="s">
        <v>234</v>
      </c>
      <c r="AW8" s="592" t="s">
        <v>314</v>
      </c>
      <c r="AX8" s="592" t="s">
        <v>315</v>
      </c>
      <c r="AY8" s="592" t="s">
        <v>242</v>
      </c>
      <c r="AZ8" s="592" t="s">
        <v>244</v>
      </c>
      <c r="BA8" s="592" t="s">
        <v>247</v>
      </c>
      <c r="BB8" s="592" t="s">
        <v>316</v>
      </c>
      <c r="BC8" s="592" t="s">
        <v>317</v>
      </c>
      <c r="BD8" s="418" t="s">
        <v>141</v>
      </c>
      <c r="BE8" s="418" t="s">
        <v>744</v>
      </c>
      <c r="BF8" s="869" t="s">
        <v>745</v>
      </c>
      <c r="BG8" s="418" t="s">
        <v>746</v>
      </c>
      <c r="BH8" s="418" t="s">
        <v>287</v>
      </c>
      <c r="BI8" s="418" t="s">
        <v>208</v>
      </c>
      <c r="BJ8" s="418" t="s">
        <v>143</v>
      </c>
      <c r="BK8" s="418" t="s">
        <v>288</v>
      </c>
      <c r="BL8" s="418" t="s">
        <v>291</v>
      </c>
      <c r="BM8" s="418" t="s">
        <v>292</v>
      </c>
      <c r="BN8" s="418" t="s">
        <v>293</v>
      </c>
      <c r="BO8" s="418" t="s">
        <v>294</v>
      </c>
      <c r="BP8" s="418" t="s">
        <v>295</v>
      </c>
      <c r="BQ8" s="418" t="s">
        <v>296</v>
      </c>
      <c r="BR8" s="418" t="s">
        <v>297</v>
      </c>
      <c r="BS8" s="418" t="s">
        <v>298</v>
      </c>
      <c r="BT8" s="418" t="s">
        <v>299</v>
      </c>
      <c r="BU8" s="418" t="s">
        <v>300</v>
      </c>
      <c r="BV8" s="418" t="s">
        <v>301</v>
      </c>
      <c r="BW8" s="418" t="s">
        <v>302</v>
      </c>
      <c r="BX8" s="592" t="s">
        <v>303</v>
      </c>
      <c r="BY8" s="418" t="s">
        <v>304</v>
      </c>
      <c r="BZ8" s="592" t="s">
        <v>747</v>
      </c>
      <c r="CA8" s="592" t="s">
        <v>307</v>
      </c>
      <c r="CB8" s="592" t="s">
        <v>308</v>
      </c>
      <c r="CC8" s="592" t="s">
        <v>309</v>
      </c>
      <c r="CD8" s="418" t="s">
        <v>187</v>
      </c>
      <c r="CE8" s="592" t="s">
        <v>189</v>
      </c>
      <c r="CF8" s="592" t="s">
        <v>191</v>
      </c>
      <c r="CG8" s="592" t="s">
        <v>270</v>
      </c>
    </row>
    <row r="9" spans="1:85" ht="33" customHeight="1" x14ac:dyDescent="0.25">
      <c r="A9" s="509"/>
      <c r="B9" s="509"/>
      <c r="C9" s="864">
        <v>1</v>
      </c>
      <c r="D9" s="865" t="s">
        <v>318</v>
      </c>
      <c r="E9" s="868" t="s">
        <v>327</v>
      </c>
      <c r="F9" s="746" t="s">
        <v>748</v>
      </c>
      <c r="G9" s="872" t="s">
        <v>749</v>
      </c>
      <c r="H9" s="871" t="s">
        <v>750</v>
      </c>
      <c r="I9" s="728" t="s">
        <v>352</v>
      </c>
      <c r="J9" s="727" t="s">
        <v>751</v>
      </c>
      <c r="K9" s="727" t="s">
        <v>752</v>
      </c>
      <c r="L9" s="727" t="s">
        <v>753</v>
      </c>
      <c r="M9" s="729">
        <v>56</v>
      </c>
      <c r="N9" s="729">
        <v>56</v>
      </c>
      <c r="O9" s="729">
        <v>56</v>
      </c>
      <c r="P9" s="729">
        <v>56</v>
      </c>
      <c r="Q9" s="730" t="s">
        <v>754</v>
      </c>
      <c r="R9" s="729">
        <v>56</v>
      </c>
      <c r="S9" s="703"/>
      <c r="T9" s="703"/>
      <c r="U9" s="726">
        <v>10</v>
      </c>
      <c r="V9" s="726"/>
      <c r="W9" s="726"/>
      <c r="X9" s="726">
        <v>25</v>
      </c>
      <c r="Y9" s="726"/>
      <c r="Z9" s="726"/>
      <c r="AA9" s="726">
        <v>41</v>
      </c>
      <c r="AB9" s="703"/>
      <c r="AC9" s="703"/>
      <c r="AD9" s="726">
        <v>56</v>
      </c>
      <c r="AE9" s="727" t="s">
        <v>334</v>
      </c>
      <c r="AF9" s="727" t="s">
        <v>755</v>
      </c>
      <c r="AG9" s="727" t="s">
        <v>756</v>
      </c>
      <c r="AH9" s="727" t="s">
        <v>757</v>
      </c>
      <c r="AI9" s="874" t="s">
        <v>758</v>
      </c>
      <c r="AJ9" s="727" t="s">
        <v>759</v>
      </c>
      <c r="AK9" s="727" t="s">
        <v>586</v>
      </c>
      <c r="AL9" s="727" t="s">
        <v>586</v>
      </c>
      <c r="AM9" s="727" t="s">
        <v>586</v>
      </c>
      <c r="AN9" s="727" t="s">
        <v>8</v>
      </c>
      <c r="AO9" s="727" t="s">
        <v>586</v>
      </c>
      <c r="AP9" s="727" t="s">
        <v>586</v>
      </c>
      <c r="AQ9" s="727" t="s">
        <v>586</v>
      </c>
      <c r="AR9" s="727" t="s">
        <v>8</v>
      </c>
      <c r="AS9" s="727" t="s">
        <v>586</v>
      </c>
      <c r="AT9" s="704" t="s">
        <v>8</v>
      </c>
      <c r="AU9" s="704" t="s">
        <v>760</v>
      </c>
      <c r="AV9" s="704" t="s">
        <v>32</v>
      </c>
      <c r="AW9" s="704" t="s">
        <v>50</v>
      </c>
      <c r="AX9" s="704" t="s">
        <v>83</v>
      </c>
      <c r="AY9" s="704" t="s">
        <v>24</v>
      </c>
      <c r="AZ9" s="704" t="s">
        <v>761</v>
      </c>
      <c r="BA9" s="704" t="s">
        <v>762</v>
      </c>
      <c r="BB9" s="704" t="s">
        <v>763</v>
      </c>
      <c r="BC9" s="704" t="s">
        <v>764</v>
      </c>
      <c r="BD9" s="704" t="s">
        <v>765</v>
      </c>
      <c r="BE9" s="879" t="s">
        <v>766</v>
      </c>
      <c r="BF9" s="880" t="s">
        <v>767</v>
      </c>
      <c r="BG9" s="881" t="s">
        <v>768</v>
      </c>
      <c r="BH9" s="537" t="s">
        <v>413</v>
      </c>
      <c r="BI9" s="536" t="s">
        <v>769</v>
      </c>
      <c r="BJ9" s="547" t="s">
        <v>770</v>
      </c>
      <c r="BK9" s="593">
        <v>4</v>
      </c>
      <c r="BL9" s="593" t="s">
        <v>771</v>
      </c>
      <c r="BM9" s="593" t="s">
        <v>771</v>
      </c>
      <c r="BN9" s="593" t="s">
        <v>771</v>
      </c>
      <c r="BO9" s="593" t="s">
        <v>771</v>
      </c>
      <c r="BP9" s="593" t="s">
        <v>771</v>
      </c>
      <c r="BQ9" s="593" t="s">
        <v>771</v>
      </c>
      <c r="BR9" s="593" t="s">
        <v>771</v>
      </c>
      <c r="BS9" s="593" t="s">
        <v>771</v>
      </c>
      <c r="BT9" s="593" t="s">
        <v>771</v>
      </c>
      <c r="BU9" s="593" t="s">
        <v>771</v>
      </c>
      <c r="BV9" s="593" t="s">
        <v>771</v>
      </c>
      <c r="BW9" s="593" t="s">
        <v>771</v>
      </c>
      <c r="BX9" s="536" t="s">
        <v>334</v>
      </c>
      <c r="BY9" s="537" t="s">
        <v>755</v>
      </c>
      <c r="BZ9" s="536" t="s">
        <v>757</v>
      </c>
      <c r="CA9" s="536" t="s">
        <v>758</v>
      </c>
      <c r="CB9" s="536" t="s">
        <v>334</v>
      </c>
      <c r="CC9" s="536" t="s">
        <v>772</v>
      </c>
      <c r="CD9" s="536" t="s">
        <v>773</v>
      </c>
      <c r="CE9" s="536" t="s">
        <v>774</v>
      </c>
      <c r="CF9" s="536" t="s">
        <v>337</v>
      </c>
      <c r="CG9" s="884" t="s">
        <v>775</v>
      </c>
    </row>
    <row r="10" spans="1:85" ht="33" customHeight="1" x14ac:dyDescent="0.25">
      <c r="A10" s="509"/>
      <c r="B10" s="509"/>
      <c r="C10" s="864"/>
      <c r="D10" s="865"/>
      <c r="E10" s="868"/>
      <c r="F10" s="746"/>
      <c r="G10" s="872"/>
      <c r="H10" s="871"/>
      <c r="I10" s="728"/>
      <c r="J10" s="727"/>
      <c r="K10" s="727"/>
      <c r="L10" s="727"/>
      <c r="M10" s="729"/>
      <c r="N10" s="729"/>
      <c r="O10" s="729"/>
      <c r="P10" s="729"/>
      <c r="Q10" s="730"/>
      <c r="R10" s="729"/>
      <c r="S10" s="703"/>
      <c r="T10" s="703"/>
      <c r="U10" s="726"/>
      <c r="V10" s="726"/>
      <c r="W10" s="726"/>
      <c r="X10" s="726"/>
      <c r="Y10" s="726"/>
      <c r="Z10" s="726"/>
      <c r="AA10" s="726"/>
      <c r="AB10" s="703"/>
      <c r="AC10" s="703"/>
      <c r="AD10" s="726"/>
      <c r="AE10" s="727"/>
      <c r="AF10" s="727"/>
      <c r="AG10" s="727"/>
      <c r="AH10" s="727"/>
      <c r="AI10" s="874"/>
      <c r="AJ10" s="727"/>
      <c r="AK10" s="727"/>
      <c r="AL10" s="727"/>
      <c r="AM10" s="727"/>
      <c r="AN10" s="727"/>
      <c r="AO10" s="727"/>
      <c r="AP10" s="727"/>
      <c r="AQ10" s="727"/>
      <c r="AR10" s="727"/>
      <c r="AS10" s="727"/>
      <c r="AT10" s="704"/>
      <c r="AU10" s="704"/>
      <c r="AV10" s="704"/>
      <c r="AW10" s="704"/>
      <c r="AX10" s="704"/>
      <c r="AY10" s="704"/>
      <c r="AZ10" s="704"/>
      <c r="BA10" s="704"/>
      <c r="BB10" s="704"/>
      <c r="BC10" s="704"/>
      <c r="BD10" s="704"/>
      <c r="BE10" s="879" t="s">
        <v>776</v>
      </c>
      <c r="BF10" s="880" t="s">
        <v>777</v>
      </c>
      <c r="BG10" s="881" t="s">
        <v>778</v>
      </c>
      <c r="BH10" s="537" t="s">
        <v>779</v>
      </c>
      <c r="BI10" s="536" t="s">
        <v>780</v>
      </c>
      <c r="BJ10" s="547" t="s">
        <v>770</v>
      </c>
      <c r="BK10" s="593">
        <v>56</v>
      </c>
      <c r="BL10" s="593" t="s">
        <v>771</v>
      </c>
      <c r="BM10" s="593" t="s">
        <v>771</v>
      </c>
      <c r="BN10" s="593" t="s">
        <v>771</v>
      </c>
      <c r="BO10" s="593" t="s">
        <v>771</v>
      </c>
      <c r="BP10" s="593" t="s">
        <v>771</v>
      </c>
      <c r="BQ10" s="593" t="s">
        <v>771</v>
      </c>
      <c r="BR10" s="593" t="s">
        <v>771</v>
      </c>
      <c r="BS10" s="593" t="s">
        <v>771</v>
      </c>
      <c r="BT10" s="593" t="s">
        <v>771</v>
      </c>
      <c r="BU10" s="593" t="s">
        <v>771</v>
      </c>
      <c r="BV10" s="593" t="s">
        <v>771</v>
      </c>
      <c r="BW10" s="593" t="s">
        <v>771</v>
      </c>
      <c r="BX10" s="536" t="s">
        <v>334</v>
      </c>
      <c r="BY10" s="537" t="s">
        <v>755</v>
      </c>
      <c r="BZ10" s="536" t="s">
        <v>757</v>
      </c>
      <c r="CA10" s="536" t="s">
        <v>758</v>
      </c>
      <c r="CB10" s="536" t="s">
        <v>334</v>
      </c>
      <c r="CC10" s="536" t="s">
        <v>772</v>
      </c>
      <c r="CD10" s="536" t="s">
        <v>773</v>
      </c>
      <c r="CE10" s="536" t="s">
        <v>774</v>
      </c>
      <c r="CF10" s="536" t="s">
        <v>337</v>
      </c>
      <c r="CG10" s="884" t="s">
        <v>781</v>
      </c>
    </row>
    <row r="11" spans="1:85" ht="33" customHeight="1" x14ac:dyDescent="0.25">
      <c r="A11" s="509"/>
      <c r="B11" s="509"/>
      <c r="C11" s="864"/>
      <c r="D11" s="865"/>
      <c r="E11" s="868"/>
      <c r="F11" s="746"/>
      <c r="G11" s="872"/>
      <c r="H11" s="871"/>
      <c r="I11" s="728"/>
      <c r="J11" s="727"/>
      <c r="K11" s="727"/>
      <c r="L11" s="727"/>
      <c r="M11" s="729"/>
      <c r="N11" s="729"/>
      <c r="O11" s="729"/>
      <c r="P11" s="729"/>
      <c r="Q11" s="730"/>
      <c r="R11" s="729"/>
      <c r="S11" s="703"/>
      <c r="T11" s="703"/>
      <c r="U11" s="726"/>
      <c r="V11" s="726"/>
      <c r="W11" s="726"/>
      <c r="X11" s="726"/>
      <c r="Y11" s="726"/>
      <c r="Z11" s="726"/>
      <c r="AA11" s="726"/>
      <c r="AB11" s="703"/>
      <c r="AC11" s="703"/>
      <c r="AD11" s="726"/>
      <c r="AE11" s="727"/>
      <c r="AF11" s="727"/>
      <c r="AG11" s="727"/>
      <c r="AH11" s="727"/>
      <c r="AI11" s="874"/>
      <c r="AJ11" s="727"/>
      <c r="AK11" s="727"/>
      <c r="AL11" s="727"/>
      <c r="AM11" s="727"/>
      <c r="AN11" s="727"/>
      <c r="AO11" s="727"/>
      <c r="AP11" s="727"/>
      <c r="AQ11" s="727"/>
      <c r="AR11" s="727"/>
      <c r="AS11" s="727"/>
      <c r="AT11" s="704"/>
      <c r="AU11" s="704"/>
      <c r="AV11" s="704"/>
      <c r="AW11" s="704"/>
      <c r="AX11" s="704"/>
      <c r="AY11" s="704"/>
      <c r="AZ11" s="704"/>
      <c r="BA11" s="704"/>
      <c r="BB11" s="704"/>
      <c r="BC11" s="704"/>
      <c r="BD11" s="704"/>
      <c r="BE11" s="879" t="s">
        <v>782</v>
      </c>
      <c r="BF11" s="880" t="s">
        <v>783</v>
      </c>
      <c r="BG11" s="881" t="s">
        <v>784</v>
      </c>
      <c r="BH11" s="537" t="s">
        <v>413</v>
      </c>
      <c r="BI11" s="536" t="s">
        <v>785</v>
      </c>
      <c r="BJ11" s="539" t="s">
        <v>753</v>
      </c>
      <c r="BK11" s="593">
        <v>14</v>
      </c>
      <c r="BL11" s="593" t="s">
        <v>771</v>
      </c>
      <c r="BM11" s="593" t="s">
        <v>771</v>
      </c>
      <c r="BN11" s="593">
        <v>5</v>
      </c>
      <c r="BO11" s="593" t="s">
        <v>771</v>
      </c>
      <c r="BP11" s="593" t="s">
        <v>771</v>
      </c>
      <c r="BQ11" s="593" t="s">
        <v>771</v>
      </c>
      <c r="BR11" s="593">
        <v>14</v>
      </c>
      <c r="BS11" s="593" t="s">
        <v>771</v>
      </c>
      <c r="BT11" s="593" t="s">
        <v>771</v>
      </c>
      <c r="BU11" s="593" t="s">
        <v>771</v>
      </c>
      <c r="BV11" s="593" t="s">
        <v>771</v>
      </c>
      <c r="BW11" s="593" t="s">
        <v>771</v>
      </c>
      <c r="BX11" s="536" t="s">
        <v>334</v>
      </c>
      <c r="BY11" s="537" t="s">
        <v>755</v>
      </c>
      <c r="BZ11" s="536" t="s">
        <v>757</v>
      </c>
      <c r="CA11" s="536" t="s">
        <v>758</v>
      </c>
      <c r="CB11" s="536" t="s">
        <v>334</v>
      </c>
      <c r="CC11" s="536" t="s">
        <v>772</v>
      </c>
      <c r="CD11" s="536" t="s">
        <v>773</v>
      </c>
      <c r="CE11" s="536" t="s">
        <v>774</v>
      </c>
      <c r="CF11" s="536" t="s">
        <v>337</v>
      </c>
      <c r="CG11" s="884" t="s">
        <v>781</v>
      </c>
    </row>
    <row r="12" spans="1:85" ht="33" customHeight="1" x14ac:dyDescent="0.25">
      <c r="A12" s="509"/>
      <c r="B12" s="509"/>
      <c r="C12" s="864"/>
      <c r="D12" s="865"/>
      <c r="E12" s="868"/>
      <c r="F12" s="746"/>
      <c r="G12" s="872"/>
      <c r="H12" s="871"/>
      <c r="I12" s="728"/>
      <c r="J12" s="727"/>
      <c r="K12" s="727"/>
      <c r="L12" s="727"/>
      <c r="M12" s="729"/>
      <c r="N12" s="729"/>
      <c r="O12" s="729"/>
      <c r="P12" s="729"/>
      <c r="Q12" s="730"/>
      <c r="R12" s="729"/>
      <c r="S12" s="703"/>
      <c r="T12" s="703"/>
      <c r="U12" s="726"/>
      <c r="V12" s="726"/>
      <c r="W12" s="726"/>
      <c r="X12" s="726"/>
      <c r="Y12" s="726"/>
      <c r="Z12" s="726"/>
      <c r="AA12" s="726"/>
      <c r="AB12" s="703"/>
      <c r="AC12" s="703"/>
      <c r="AD12" s="726"/>
      <c r="AE12" s="727"/>
      <c r="AF12" s="727"/>
      <c r="AG12" s="727"/>
      <c r="AH12" s="727"/>
      <c r="AI12" s="874"/>
      <c r="AJ12" s="727"/>
      <c r="AK12" s="727"/>
      <c r="AL12" s="727"/>
      <c r="AM12" s="727"/>
      <c r="AN12" s="727"/>
      <c r="AO12" s="727"/>
      <c r="AP12" s="727"/>
      <c r="AQ12" s="727"/>
      <c r="AR12" s="727"/>
      <c r="AS12" s="727"/>
      <c r="AT12" s="704"/>
      <c r="AU12" s="704"/>
      <c r="AV12" s="704"/>
      <c r="AW12" s="704"/>
      <c r="AX12" s="704"/>
      <c r="AY12" s="704"/>
      <c r="AZ12" s="704"/>
      <c r="BA12" s="704"/>
      <c r="BB12" s="704"/>
      <c r="BC12" s="704"/>
      <c r="BD12" s="704"/>
      <c r="BE12" s="879" t="s">
        <v>786</v>
      </c>
      <c r="BF12" s="880" t="s">
        <v>787</v>
      </c>
      <c r="BG12" s="881" t="s">
        <v>788</v>
      </c>
      <c r="BH12" s="537" t="s">
        <v>413</v>
      </c>
      <c r="BI12" s="536" t="s">
        <v>789</v>
      </c>
      <c r="BJ12" s="547" t="s">
        <v>770</v>
      </c>
      <c r="BK12" s="593">
        <v>720400658</v>
      </c>
      <c r="BL12" s="593">
        <v>22620581</v>
      </c>
      <c r="BM12" s="593">
        <v>154742061</v>
      </c>
      <c r="BN12" s="593">
        <v>34363111</v>
      </c>
      <c r="BO12" s="593">
        <v>41855278</v>
      </c>
      <c r="BP12" s="593">
        <v>86736239</v>
      </c>
      <c r="BQ12" s="593">
        <v>54462290</v>
      </c>
      <c r="BR12" s="593">
        <v>14408013</v>
      </c>
      <c r="BS12" s="593">
        <v>26798904</v>
      </c>
      <c r="BT12" s="593">
        <v>105322576</v>
      </c>
      <c r="BU12" s="593">
        <v>122468112</v>
      </c>
      <c r="BV12" s="593">
        <v>32994350</v>
      </c>
      <c r="BW12" s="593">
        <v>23629143</v>
      </c>
      <c r="BX12" s="536" t="s">
        <v>334</v>
      </c>
      <c r="BY12" s="537" t="s">
        <v>755</v>
      </c>
      <c r="BZ12" s="536" t="s">
        <v>757</v>
      </c>
      <c r="CA12" s="536" t="s">
        <v>758</v>
      </c>
      <c r="CB12" s="536" t="s">
        <v>334</v>
      </c>
      <c r="CC12" s="536" t="s">
        <v>772</v>
      </c>
      <c r="CD12" s="536" t="s">
        <v>773</v>
      </c>
      <c r="CE12" s="536" t="s">
        <v>774</v>
      </c>
      <c r="CF12" s="536" t="s">
        <v>337</v>
      </c>
      <c r="CG12" s="884" t="s">
        <v>781</v>
      </c>
    </row>
    <row r="13" spans="1:85" ht="33" customHeight="1" x14ac:dyDescent="0.25">
      <c r="A13" s="509"/>
      <c r="B13" s="509"/>
      <c r="C13" s="864"/>
      <c r="D13" s="865"/>
      <c r="E13" s="868"/>
      <c r="F13" s="746"/>
      <c r="G13" s="872"/>
      <c r="H13" s="871"/>
      <c r="I13" s="728"/>
      <c r="J13" s="727"/>
      <c r="K13" s="727"/>
      <c r="L13" s="727"/>
      <c r="M13" s="729"/>
      <c r="N13" s="729"/>
      <c r="O13" s="729"/>
      <c r="P13" s="729"/>
      <c r="Q13" s="730"/>
      <c r="R13" s="729"/>
      <c r="S13" s="703"/>
      <c r="T13" s="703"/>
      <c r="U13" s="726"/>
      <c r="V13" s="726"/>
      <c r="W13" s="726"/>
      <c r="X13" s="726"/>
      <c r="Y13" s="726"/>
      <c r="Z13" s="726"/>
      <c r="AA13" s="726"/>
      <c r="AB13" s="703"/>
      <c r="AC13" s="703"/>
      <c r="AD13" s="726"/>
      <c r="AE13" s="727"/>
      <c r="AF13" s="727"/>
      <c r="AG13" s="727"/>
      <c r="AH13" s="727"/>
      <c r="AI13" s="874"/>
      <c r="AJ13" s="727"/>
      <c r="AK13" s="727"/>
      <c r="AL13" s="727"/>
      <c r="AM13" s="727"/>
      <c r="AN13" s="727"/>
      <c r="AO13" s="727"/>
      <c r="AP13" s="727"/>
      <c r="AQ13" s="727"/>
      <c r="AR13" s="727"/>
      <c r="AS13" s="727"/>
      <c r="AT13" s="704"/>
      <c r="AU13" s="704"/>
      <c r="AV13" s="704"/>
      <c r="AW13" s="704"/>
      <c r="AX13" s="704"/>
      <c r="AY13" s="704"/>
      <c r="AZ13" s="704"/>
      <c r="BA13" s="704"/>
      <c r="BB13" s="704"/>
      <c r="BC13" s="704"/>
      <c r="BD13" s="704"/>
      <c r="BE13" s="879" t="s">
        <v>790</v>
      </c>
      <c r="BF13" s="880" t="s">
        <v>791</v>
      </c>
      <c r="BG13" s="881" t="s">
        <v>792</v>
      </c>
      <c r="BH13" s="537" t="s">
        <v>793</v>
      </c>
      <c r="BI13" s="536" t="s">
        <v>769</v>
      </c>
      <c r="BJ13" s="547" t="s">
        <v>770</v>
      </c>
      <c r="BK13" s="593">
        <v>12</v>
      </c>
      <c r="BL13" s="593" t="s">
        <v>771</v>
      </c>
      <c r="BM13" s="593" t="s">
        <v>771</v>
      </c>
      <c r="BN13" s="593">
        <v>1</v>
      </c>
      <c r="BO13" s="593" t="s">
        <v>771</v>
      </c>
      <c r="BP13" s="593" t="s">
        <v>771</v>
      </c>
      <c r="BQ13" s="593" t="s">
        <v>771</v>
      </c>
      <c r="BR13" s="593" t="s">
        <v>771</v>
      </c>
      <c r="BS13" s="593" t="s">
        <v>771</v>
      </c>
      <c r="BT13" s="593" t="s">
        <v>771</v>
      </c>
      <c r="BU13" s="593" t="s">
        <v>771</v>
      </c>
      <c r="BV13" s="593" t="s">
        <v>771</v>
      </c>
      <c r="BW13" s="593" t="s">
        <v>771</v>
      </c>
      <c r="BX13" s="536" t="s">
        <v>334</v>
      </c>
      <c r="BY13" s="537" t="s">
        <v>794</v>
      </c>
      <c r="BZ13" s="536" t="s">
        <v>757</v>
      </c>
      <c r="CA13" s="536" t="s">
        <v>758</v>
      </c>
      <c r="CB13" s="536" t="s">
        <v>334</v>
      </c>
      <c r="CC13" s="536" t="s">
        <v>772</v>
      </c>
      <c r="CD13" s="536" t="s">
        <v>773</v>
      </c>
      <c r="CE13" s="536" t="s">
        <v>774</v>
      </c>
      <c r="CF13" s="536" t="s">
        <v>337</v>
      </c>
      <c r="CG13" s="884" t="s">
        <v>795</v>
      </c>
    </row>
    <row r="14" spans="1:85" ht="33" customHeight="1" x14ac:dyDescent="0.25">
      <c r="A14" s="509"/>
      <c r="B14" s="509"/>
      <c r="C14" s="864"/>
      <c r="D14" s="865"/>
      <c r="E14" s="868"/>
      <c r="F14" s="746"/>
      <c r="G14" s="872"/>
      <c r="H14" s="871"/>
      <c r="I14" s="728"/>
      <c r="J14" s="727"/>
      <c r="K14" s="727"/>
      <c r="L14" s="727"/>
      <c r="M14" s="729"/>
      <c r="N14" s="729"/>
      <c r="O14" s="729"/>
      <c r="P14" s="729"/>
      <c r="Q14" s="730"/>
      <c r="R14" s="729"/>
      <c r="S14" s="703"/>
      <c r="T14" s="703"/>
      <c r="U14" s="726"/>
      <c r="V14" s="726"/>
      <c r="W14" s="726"/>
      <c r="X14" s="726"/>
      <c r="Y14" s="726"/>
      <c r="Z14" s="726"/>
      <c r="AA14" s="726"/>
      <c r="AB14" s="703"/>
      <c r="AC14" s="703"/>
      <c r="AD14" s="726"/>
      <c r="AE14" s="727"/>
      <c r="AF14" s="727"/>
      <c r="AG14" s="727"/>
      <c r="AH14" s="727"/>
      <c r="AI14" s="874"/>
      <c r="AJ14" s="727"/>
      <c r="AK14" s="727"/>
      <c r="AL14" s="727"/>
      <c r="AM14" s="727"/>
      <c r="AN14" s="727"/>
      <c r="AO14" s="727"/>
      <c r="AP14" s="727"/>
      <c r="AQ14" s="727"/>
      <c r="AR14" s="727"/>
      <c r="AS14" s="727"/>
      <c r="AT14" s="704"/>
      <c r="AU14" s="704"/>
      <c r="AV14" s="704"/>
      <c r="AW14" s="704"/>
      <c r="AX14" s="704"/>
      <c r="AY14" s="704"/>
      <c r="AZ14" s="704"/>
      <c r="BA14" s="704"/>
      <c r="BB14" s="704"/>
      <c r="BC14" s="704"/>
      <c r="BD14" s="704"/>
      <c r="BE14" s="879" t="s">
        <v>364</v>
      </c>
      <c r="BF14" s="880" t="s">
        <v>796</v>
      </c>
      <c r="BG14" s="881" t="s">
        <v>797</v>
      </c>
      <c r="BH14" s="537" t="s">
        <v>413</v>
      </c>
      <c r="BI14" s="536" t="s">
        <v>798</v>
      </c>
      <c r="BJ14" s="547" t="s">
        <v>770</v>
      </c>
      <c r="BK14" s="593">
        <v>15</v>
      </c>
      <c r="BL14" s="593" t="s">
        <v>771</v>
      </c>
      <c r="BM14" s="593" t="s">
        <v>771</v>
      </c>
      <c r="BN14" s="593" t="s">
        <v>771</v>
      </c>
      <c r="BO14" s="593">
        <v>1</v>
      </c>
      <c r="BP14" s="593" t="s">
        <v>771</v>
      </c>
      <c r="BQ14" s="593">
        <v>1</v>
      </c>
      <c r="BR14" s="593" t="s">
        <v>771</v>
      </c>
      <c r="BS14" s="593">
        <v>1</v>
      </c>
      <c r="BT14" s="593" t="s">
        <v>771</v>
      </c>
      <c r="BU14" s="593">
        <v>1</v>
      </c>
      <c r="BV14" s="593" t="s">
        <v>771</v>
      </c>
      <c r="BW14" s="593" t="s">
        <v>771</v>
      </c>
      <c r="BX14" s="536" t="s">
        <v>334</v>
      </c>
      <c r="BY14" s="537" t="s">
        <v>794</v>
      </c>
      <c r="BZ14" s="536" t="s">
        <v>757</v>
      </c>
      <c r="CA14" s="536" t="s">
        <v>758</v>
      </c>
      <c r="CB14" s="536" t="s">
        <v>334</v>
      </c>
      <c r="CC14" s="536" t="s">
        <v>772</v>
      </c>
      <c r="CD14" s="536" t="s">
        <v>773</v>
      </c>
      <c r="CE14" s="536" t="s">
        <v>774</v>
      </c>
      <c r="CF14" s="536" t="s">
        <v>337</v>
      </c>
      <c r="CG14" s="884" t="s">
        <v>781</v>
      </c>
    </row>
    <row r="15" spans="1:85" ht="33" customHeight="1" x14ac:dyDescent="0.25">
      <c r="A15" s="509"/>
      <c r="B15" s="509"/>
      <c r="C15" s="864"/>
      <c r="D15" s="865"/>
      <c r="E15" s="868"/>
      <c r="F15" s="746"/>
      <c r="G15" s="872"/>
      <c r="H15" s="871"/>
      <c r="I15" s="728"/>
      <c r="J15" s="727"/>
      <c r="K15" s="727"/>
      <c r="L15" s="727"/>
      <c r="M15" s="729"/>
      <c r="N15" s="729"/>
      <c r="O15" s="729"/>
      <c r="P15" s="729"/>
      <c r="Q15" s="730"/>
      <c r="R15" s="729"/>
      <c r="S15" s="703"/>
      <c r="T15" s="703"/>
      <c r="U15" s="726"/>
      <c r="V15" s="726"/>
      <c r="W15" s="726"/>
      <c r="X15" s="726"/>
      <c r="Y15" s="726"/>
      <c r="Z15" s="726"/>
      <c r="AA15" s="726"/>
      <c r="AB15" s="703"/>
      <c r="AC15" s="703"/>
      <c r="AD15" s="726"/>
      <c r="AE15" s="727"/>
      <c r="AF15" s="727"/>
      <c r="AG15" s="727"/>
      <c r="AH15" s="727"/>
      <c r="AI15" s="874"/>
      <c r="AJ15" s="727"/>
      <c r="AK15" s="727"/>
      <c r="AL15" s="727"/>
      <c r="AM15" s="727"/>
      <c r="AN15" s="727"/>
      <c r="AO15" s="727"/>
      <c r="AP15" s="727"/>
      <c r="AQ15" s="727"/>
      <c r="AR15" s="727"/>
      <c r="AS15" s="727"/>
      <c r="AT15" s="704"/>
      <c r="AU15" s="704"/>
      <c r="AV15" s="704"/>
      <c r="AW15" s="704"/>
      <c r="AX15" s="704"/>
      <c r="AY15" s="704"/>
      <c r="AZ15" s="704"/>
      <c r="BA15" s="704"/>
      <c r="BB15" s="704"/>
      <c r="BC15" s="704"/>
      <c r="BD15" s="704"/>
      <c r="BE15" s="879" t="s">
        <v>799</v>
      </c>
      <c r="BF15" s="880" t="s">
        <v>800</v>
      </c>
      <c r="BG15" s="881" t="s">
        <v>352</v>
      </c>
      <c r="BH15" s="537" t="s">
        <v>413</v>
      </c>
      <c r="BI15" s="536" t="s">
        <v>801</v>
      </c>
      <c r="BJ15" s="539" t="s">
        <v>753</v>
      </c>
      <c r="BK15" s="593">
        <v>56</v>
      </c>
      <c r="BL15" s="593" t="s">
        <v>771</v>
      </c>
      <c r="BM15" s="593" t="s">
        <v>771</v>
      </c>
      <c r="BN15" s="593">
        <v>10</v>
      </c>
      <c r="BO15" s="593" t="s">
        <v>771</v>
      </c>
      <c r="BP15" s="593" t="s">
        <v>771</v>
      </c>
      <c r="BQ15" s="593">
        <v>25</v>
      </c>
      <c r="BR15" s="593" t="s">
        <v>771</v>
      </c>
      <c r="BS15" s="593" t="s">
        <v>771</v>
      </c>
      <c r="BT15" s="593">
        <v>41</v>
      </c>
      <c r="BU15" s="593" t="s">
        <v>771</v>
      </c>
      <c r="BV15" s="593" t="s">
        <v>771</v>
      </c>
      <c r="BW15" s="593">
        <v>56</v>
      </c>
      <c r="BX15" s="536" t="s">
        <v>334</v>
      </c>
      <c r="BY15" s="536" t="s">
        <v>802</v>
      </c>
      <c r="BZ15" s="536" t="s">
        <v>757</v>
      </c>
      <c r="CA15" s="536" t="s">
        <v>758</v>
      </c>
      <c r="CB15" s="536" t="s">
        <v>334</v>
      </c>
      <c r="CC15" s="536" t="s">
        <v>772</v>
      </c>
      <c r="CD15" s="536" t="s">
        <v>773</v>
      </c>
      <c r="CE15" s="536" t="s">
        <v>774</v>
      </c>
      <c r="CF15" s="536" t="s">
        <v>353</v>
      </c>
      <c r="CG15" s="884" t="s">
        <v>803</v>
      </c>
    </row>
    <row r="16" spans="1:85" ht="33" customHeight="1" x14ac:dyDescent="0.25">
      <c r="A16" s="509"/>
      <c r="B16" s="509"/>
      <c r="C16" s="864"/>
      <c r="D16" s="865"/>
      <c r="E16" s="868"/>
      <c r="F16" s="746"/>
      <c r="G16" s="872"/>
      <c r="H16" s="871"/>
      <c r="I16" s="728"/>
      <c r="J16" s="727"/>
      <c r="K16" s="727"/>
      <c r="L16" s="727"/>
      <c r="M16" s="729"/>
      <c r="N16" s="729"/>
      <c r="O16" s="729"/>
      <c r="P16" s="729"/>
      <c r="Q16" s="730"/>
      <c r="R16" s="729"/>
      <c r="S16" s="703"/>
      <c r="T16" s="703"/>
      <c r="U16" s="726"/>
      <c r="V16" s="726"/>
      <c r="W16" s="726"/>
      <c r="X16" s="726"/>
      <c r="Y16" s="726"/>
      <c r="Z16" s="726"/>
      <c r="AA16" s="726"/>
      <c r="AB16" s="703"/>
      <c r="AC16" s="703"/>
      <c r="AD16" s="726"/>
      <c r="AE16" s="727"/>
      <c r="AF16" s="727"/>
      <c r="AG16" s="727"/>
      <c r="AH16" s="727"/>
      <c r="AI16" s="874"/>
      <c r="AJ16" s="727"/>
      <c r="AK16" s="727"/>
      <c r="AL16" s="727"/>
      <c r="AM16" s="727"/>
      <c r="AN16" s="727"/>
      <c r="AO16" s="727"/>
      <c r="AP16" s="727"/>
      <c r="AQ16" s="727"/>
      <c r="AR16" s="727"/>
      <c r="AS16" s="727"/>
      <c r="AT16" s="704"/>
      <c r="AU16" s="704"/>
      <c r="AV16" s="704"/>
      <c r="AW16" s="704"/>
      <c r="AX16" s="704"/>
      <c r="AY16" s="704"/>
      <c r="AZ16" s="704"/>
      <c r="BA16" s="704"/>
      <c r="BB16" s="704"/>
      <c r="BC16" s="704"/>
      <c r="BD16" s="704"/>
      <c r="BE16" s="879" t="s">
        <v>804</v>
      </c>
      <c r="BF16" s="880" t="s">
        <v>805</v>
      </c>
      <c r="BG16" s="881" t="s">
        <v>806</v>
      </c>
      <c r="BH16" s="537" t="s">
        <v>413</v>
      </c>
      <c r="BI16" s="536" t="s">
        <v>807</v>
      </c>
      <c r="BJ16" s="539" t="s">
        <v>753</v>
      </c>
      <c r="BK16" s="593">
        <v>220</v>
      </c>
      <c r="BL16" s="593" t="s">
        <v>771</v>
      </c>
      <c r="BM16" s="593" t="s">
        <v>771</v>
      </c>
      <c r="BN16" s="593">
        <v>60</v>
      </c>
      <c r="BO16" s="593" t="s">
        <v>771</v>
      </c>
      <c r="BP16" s="593" t="s">
        <v>771</v>
      </c>
      <c r="BQ16" s="593">
        <v>170</v>
      </c>
      <c r="BR16" s="593" t="s">
        <v>771</v>
      </c>
      <c r="BS16" s="593" t="s">
        <v>771</v>
      </c>
      <c r="BT16" s="593">
        <v>200</v>
      </c>
      <c r="BU16" s="593" t="s">
        <v>771</v>
      </c>
      <c r="BV16" s="593" t="s">
        <v>771</v>
      </c>
      <c r="BW16" s="593">
        <v>220</v>
      </c>
      <c r="BX16" s="536" t="s">
        <v>334</v>
      </c>
      <c r="BY16" s="536" t="s">
        <v>802</v>
      </c>
      <c r="BZ16" s="536" t="s">
        <v>757</v>
      </c>
      <c r="CA16" s="536" t="s">
        <v>758</v>
      </c>
      <c r="CB16" s="536" t="s">
        <v>334</v>
      </c>
      <c r="CC16" s="536" t="s">
        <v>772</v>
      </c>
      <c r="CD16" s="536" t="s">
        <v>773</v>
      </c>
      <c r="CE16" s="536" t="s">
        <v>774</v>
      </c>
      <c r="CF16" s="536" t="s">
        <v>353</v>
      </c>
      <c r="CG16" s="884" t="s">
        <v>781</v>
      </c>
    </row>
    <row r="17" spans="1:85" ht="33" customHeight="1" x14ac:dyDescent="0.25">
      <c r="A17" s="509"/>
      <c r="B17" s="509"/>
      <c r="C17" s="864"/>
      <c r="D17" s="865"/>
      <c r="E17" s="868"/>
      <c r="F17" s="746"/>
      <c r="G17" s="872"/>
      <c r="H17" s="871"/>
      <c r="I17" s="728"/>
      <c r="J17" s="727"/>
      <c r="K17" s="727"/>
      <c r="L17" s="727"/>
      <c r="M17" s="729"/>
      <c r="N17" s="729"/>
      <c r="O17" s="729"/>
      <c r="P17" s="729"/>
      <c r="Q17" s="730"/>
      <c r="R17" s="729"/>
      <c r="S17" s="703"/>
      <c r="T17" s="703"/>
      <c r="U17" s="726"/>
      <c r="V17" s="726"/>
      <c r="W17" s="726"/>
      <c r="X17" s="726"/>
      <c r="Y17" s="726"/>
      <c r="Z17" s="726"/>
      <c r="AA17" s="726"/>
      <c r="AB17" s="703"/>
      <c r="AC17" s="703"/>
      <c r="AD17" s="726"/>
      <c r="AE17" s="727"/>
      <c r="AF17" s="727"/>
      <c r="AG17" s="727"/>
      <c r="AH17" s="727"/>
      <c r="AI17" s="874"/>
      <c r="AJ17" s="727"/>
      <c r="AK17" s="727"/>
      <c r="AL17" s="727"/>
      <c r="AM17" s="727"/>
      <c r="AN17" s="727"/>
      <c r="AO17" s="727"/>
      <c r="AP17" s="727"/>
      <c r="AQ17" s="727"/>
      <c r="AR17" s="727"/>
      <c r="AS17" s="727"/>
      <c r="AT17" s="704"/>
      <c r="AU17" s="704"/>
      <c r="AV17" s="704"/>
      <c r="AW17" s="704"/>
      <c r="AX17" s="704"/>
      <c r="AY17" s="704"/>
      <c r="AZ17" s="704"/>
      <c r="BA17" s="704"/>
      <c r="BB17" s="704"/>
      <c r="BC17" s="704"/>
      <c r="BD17" s="704"/>
      <c r="BE17" s="879" t="s">
        <v>808</v>
      </c>
      <c r="BF17" s="880" t="s">
        <v>809</v>
      </c>
      <c r="BG17" s="881" t="s">
        <v>810</v>
      </c>
      <c r="BH17" s="537" t="s">
        <v>413</v>
      </c>
      <c r="BI17" s="536" t="s">
        <v>807</v>
      </c>
      <c r="BJ17" s="539" t="s">
        <v>811</v>
      </c>
      <c r="BK17" s="593">
        <v>4</v>
      </c>
      <c r="BL17" s="593" t="s">
        <v>771</v>
      </c>
      <c r="BM17" s="593" t="s">
        <v>771</v>
      </c>
      <c r="BN17" s="593" t="s">
        <v>771</v>
      </c>
      <c r="BO17" s="593" t="s">
        <v>771</v>
      </c>
      <c r="BP17" s="593" t="s">
        <v>771</v>
      </c>
      <c r="BQ17" s="593" t="s">
        <v>771</v>
      </c>
      <c r="BR17" s="593" t="s">
        <v>771</v>
      </c>
      <c r="BS17" s="593" t="s">
        <v>771</v>
      </c>
      <c r="BT17" s="593" t="s">
        <v>771</v>
      </c>
      <c r="BU17" s="593" t="s">
        <v>771</v>
      </c>
      <c r="BV17" s="593" t="s">
        <v>771</v>
      </c>
      <c r="BW17" s="593">
        <v>4</v>
      </c>
      <c r="BX17" s="536" t="s">
        <v>334</v>
      </c>
      <c r="BY17" s="536" t="s">
        <v>802</v>
      </c>
      <c r="BZ17" s="536" t="s">
        <v>757</v>
      </c>
      <c r="CA17" s="536" t="s">
        <v>758</v>
      </c>
      <c r="CB17" s="536" t="s">
        <v>334</v>
      </c>
      <c r="CC17" s="536" t="s">
        <v>772</v>
      </c>
      <c r="CD17" s="536" t="s">
        <v>773</v>
      </c>
      <c r="CE17" s="536" t="s">
        <v>774</v>
      </c>
      <c r="CF17" s="536" t="s">
        <v>353</v>
      </c>
      <c r="CG17" s="884" t="s">
        <v>812</v>
      </c>
    </row>
    <row r="18" spans="1:85" ht="33" customHeight="1" x14ac:dyDescent="0.25">
      <c r="A18" s="509"/>
      <c r="B18" s="509"/>
      <c r="C18" s="864"/>
      <c r="D18" s="865"/>
      <c r="E18" s="868"/>
      <c r="F18" s="746"/>
      <c r="G18" s="872"/>
      <c r="H18" s="871"/>
      <c r="I18" s="728"/>
      <c r="J18" s="727"/>
      <c r="K18" s="727"/>
      <c r="L18" s="727"/>
      <c r="M18" s="729"/>
      <c r="N18" s="729"/>
      <c r="O18" s="729"/>
      <c r="P18" s="729"/>
      <c r="Q18" s="730"/>
      <c r="R18" s="729"/>
      <c r="S18" s="703"/>
      <c r="T18" s="703"/>
      <c r="U18" s="726"/>
      <c r="V18" s="726"/>
      <c r="W18" s="726"/>
      <c r="X18" s="726"/>
      <c r="Y18" s="726"/>
      <c r="Z18" s="726"/>
      <c r="AA18" s="726"/>
      <c r="AB18" s="703"/>
      <c r="AC18" s="703"/>
      <c r="AD18" s="726"/>
      <c r="AE18" s="727"/>
      <c r="AF18" s="727"/>
      <c r="AG18" s="727"/>
      <c r="AH18" s="727"/>
      <c r="AI18" s="874"/>
      <c r="AJ18" s="727"/>
      <c r="AK18" s="727"/>
      <c r="AL18" s="727"/>
      <c r="AM18" s="727"/>
      <c r="AN18" s="727"/>
      <c r="AO18" s="727"/>
      <c r="AP18" s="727"/>
      <c r="AQ18" s="727"/>
      <c r="AR18" s="727"/>
      <c r="AS18" s="727"/>
      <c r="AT18" s="704"/>
      <c r="AU18" s="704"/>
      <c r="AV18" s="704"/>
      <c r="AW18" s="704"/>
      <c r="AX18" s="704"/>
      <c r="AY18" s="704"/>
      <c r="AZ18" s="704"/>
      <c r="BA18" s="704"/>
      <c r="BB18" s="704"/>
      <c r="BC18" s="704"/>
      <c r="BD18" s="704"/>
      <c r="BE18" s="879" t="s">
        <v>383</v>
      </c>
      <c r="BF18" s="880" t="s">
        <v>355</v>
      </c>
      <c r="BG18" s="881" t="s">
        <v>813</v>
      </c>
      <c r="BH18" s="537" t="s">
        <v>413</v>
      </c>
      <c r="BI18" s="536" t="s">
        <v>814</v>
      </c>
      <c r="BJ18" s="539" t="s">
        <v>811</v>
      </c>
      <c r="BK18" s="593">
        <v>320</v>
      </c>
      <c r="BL18" s="593" t="s">
        <v>771</v>
      </c>
      <c r="BM18" s="593" t="s">
        <v>771</v>
      </c>
      <c r="BN18" s="593" t="s">
        <v>771</v>
      </c>
      <c r="BO18" s="593" t="s">
        <v>771</v>
      </c>
      <c r="BP18" s="593" t="s">
        <v>771</v>
      </c>
      <c r="BQ18" s="593" t="s">
        <v>771</v>
      </c>
      <c r="BR18" s="593" t="s">
        <v>771</v>
      </c>
      <c r="BS18" s="593" t="s">
        <v>771</v>
      </c>
      <c r="BT18" s="593" t="s">
        <v>771</v>
      </c>
      <c r="BU18" s="593" t="s">
        <v>771</v>
      </c>
      <c r="BV18" s="593" t="s">
        <v>771</v>
      </c>
      <c r="BW18" s="593">
        <v>320</v>
      </c>
      <c r="BX18" s="536" t="s">
        <v>334</v>
      </c>
      <c r="BY18" s="537" t="s">
        <v>794</v>
      </c>
      <c r="BZ18" s="536" t="s">
        <v>757</v>
      </c>
      <c r="CA18" s="536" t="s">
        <v>758</v>
      </c>
      <c r="CB18" s="536" t="s">
        <v>334</v>
      </c>
      <c r="CC18" s="536" t="s">
        <v>772</v>
      </c>
      <c r="CD18" s="536" t="s">
        <v>773</v>
      </c>
      <c r="CE18" s="536" t="s">
        <v>774</v>
      </c>
      <c r="CF18" s="536" t="s">
        <v>337</v>
      </c>
      <c r="CG18" s="884" t="s">
        <v>781</v>
      </c>
    </row>
    <row r="19" spans="1:85" ht="33" customHeight="1" x14ac:dyDescent="0.25">
      <c r="A19" s="509"/>
      <c r="B19" s="509"/>
      <c r="C19" s="864"/>
      <c r="D19" s="865"/>
      <c r="E19" s="868"/>
      <c r="F19" s="746"/>
      <c r="G19" s="872"/>
      <c r="H19" s="871"/>
      <c r="I19" s="728"/>
      <c r="J19" s="727"/>
      <c r="K19" s="727"/>
      <c r="L19" s="727"/>
      <c r="M19" s="729"/>
      <c r="N19" s="729"/>
      <c r="O19" s="729"/>
      <c r="P19" s="729"/>
      <c r="Q19" s="730"/>
      <c r="R19" s="729"/>
      <c r="S19" s="703"/>
      <c r="T19" s="703"/>
      <c r="U19" s="726"/>
      <c r="V19" s="726"/>
      <c r="W19" s="726"/>
      <c r="X19" s="726"/>
      <c r="Y19" s="726"/>
      <c r="Z19" s="726"/>
      <c r="AA19" s="726"/>
      <c r="AB19" s="703"/>
      <c r="AC19" s="703"/>
      <c r="AD19" s="726"/>
      <c r="AE19" s="727"/>
      <c r="AF19" s="727"/>
      <c r="AG19" s="727"/>
      <c r="AH19" s="727"/>
      <c r="AI19" s="874"/>
      <c r="AJ19" s="727"/>
      <c r="AK19" s="727"/>
      <c r="AL19" s="727"/>
      <c r="AM19" s="727"/>
      <c r="AN19" s="727"/>
      <c r="AO19" s="727"/>
      <c r="AP19" s="727"/>
      <c r="AQ19" s="727"/>
      <c r="AR19" s="727"/>
      <c r="AS19" s="727"/>
      <c r="AT19" s="704"/>
      <c r="AU19" s="704"/>
      <c r="AV19" s="704"/>
      <c r="AW19" s="704"/>
      <c r="AX19" s="704"/>
      <c r="AY19" s="704"/>
      <c r="AZ19" s="704"/>
      <c r="BA19" s="704"/>
      <c r="BB19" s="704"/>
      <c r="BC19" s="704"/>
      <c r="BD19" s="704"/>
      <c r="BE19" s="879" t="s">
        <v>385</v>
      </c>
      <c r="BF19" s="880" t="s">
        <v>815</v>
      </c>
      <c r="BG19" s="881" t="s">
        <v>815</v>
      </c>
      <c r="BH19" s="537" t="s">
        <v>413</v>
      </c>
      <c r="BI19" s="536" t="s">
        <v>816</v>
      </c>
      <c r="BJ19" s="539" t="s">
        <v>811</v>
      </c>
      <c r="BK19" s="593">
        <v>10</v>
      </c>
      <c r="BL19" s="593" t="s">
        <v>771</v>
      </c>
      <c r="BM19" s="593" t="s">
        <v>771</v>
      </c>
      <c r="BN19" s="593" t="s">
        <v>771</v>
      </c>
      <c r="BO19" s="593" t="s">
        <v>771</v>
      </c>
      <c r="BP19" s="593" t="s">
        <v>771</v>
      </c>
      <c r="BQ19" s="593" t="s">
        <v>771</v>
      </c>
      <c r="BR19" s="593" t="s">
        <v>771</v>
      </c>
      <c r="BS19" s="593" t="s">
        <v>771</v>
      </c>
      <c r="BT19" s="593" t="s">
        <v>771</v>
      </c>
      <c r="BU19" s="593" t="s">
        <v>771</v>
      </c>
      <c r="BV19" s="593" t="s">
        <v>771</v>
      </c>
      <c r="BW19" s="593">
        <v>10</v>
      </c>
      <c r="BX19" s="536" t="s">
        <v>334</v>
      </c>
      <c r="BY19" s="537" t="s">
        <v>794</v>
      </c>
      <c r="BZ19" s="536" t="s">
        <v>757</v>
      </c>
      <c r="CA19" s="536" t="s">
        <v>758</v>
      </c>
      <c r="CB19" s="536" t="s">
        <v>334</v>
      </c>
      <c r="CC19" s="536" t="s">
        <v>772</v>
      </c>
      <c r="CD19" s="536" t="s">
        <v>773</v>
      </c>
      <c r="CE19" s="536" t="s">
        <v>774</v>
      </c>
      <c r="CF19" s="536" t="s">
        <v>337</v>
      </c>
      <c r="CG19" s="884" t="s">
        <v>781</v>
      </c>
    </row>
    <row r="20" spans="1:85" ht="33" customHeight="1" x14ac:dyDescent="0.25">
      <c r="A20" s="509"/>
      <c r="B20" s="509"/>
      <c r="C20" s="864"/>
      <c r="D20" s="865"/>
      <c r="E20" s="868"/>
      <c r="F20" s="746"/>
      <c r="G20" s="872"/>
      <c r="H20" s="871"/>
      <c r="I20" s="728"/>
      <c r="J20" s="727"/>
      <c r="K20" s="727"/>
      <c r="L20" s="727"/>
      <c r="M20" s="729"/>
      <c r="N20" s="729"/>
      <c r="O20" s="729"/>
      <c r="P20" s="729"/>
      <c r="Q20" s="730"/>
      <c r="R20" s="729"/>
      <c r="S20" s="703"/>
      <c r="T20" s="703"/>
      <c r="U20" s="726"/>
      <c r="V20" s="726"/>
      <c r="W20" s="726"/>
      <c r="X20" s="726"/>
      <c r="Y20" s="726"/>
      <c r="Z20" s="726"/>
      <c r="AA20" s="726"/>
      <c r="AB20" s="703"/>
      <c r="AC20" s="703"/>
      <c r="AD20" s="726"/>
      <c r="AE20" s="727"/>
      <c r="AF20" s="727"/>
      <c r="AG20" s="727"/>
      <c r="AH20" s="727"/>
      <c r="AI20" s="874"/>
      <c r="AJ20" s="727"/>
      <c r="AK20" s="727"/>
      <c r="AL20" s="727"/>
      <c r="AM20" s="727"/>
      <c r="AN20" s="727"/>
      <c r="AO20" s="727"/>
      <c r="AP20" s="727"/>
      <c r="AQ20" s="727"/>
      <c r="AR20" s="727"/>
      <c r="AS20" s="727"/>
      <c r="AT20" s="704"/>
      <c r="AU20" s="704"/>
      <c r="AV20" s="704"/>
      <c r="AW20" s="704"/>
      <c r="AX20" s="704"/>
      <c r="AY20" s="704"/>
      <c r="AZ20" s="704"/>
      <c r="BA20" s="704"/>
      <c r="BB20" s="704"/>
      <c r="BC20" s="704"/>
      <c r="BD20" s="704"/>
      <c r="BE20" s="879" t="s">
        <v>368</v>
      </c>
      <c r="BF20" s="880" t="s">
        <v>817</v>
      </c>
      <c r="BG20" s="881" t="s">
        <v>818</v>
      </c>
      <c r="BH20" s="537" t="s">
        <v>413</v>
      </c>
      <c r="BI20" s="536" t="s">
        <v>816</v>
      </c>
      <c r="BJ20" s="539" t="s">
        <v>811</v>
      </c>
      <c r="BK20" s="593">
        <v>10</v>
      </c>
      <c r="BL20" s="593" t="s">
        <v>771</v>
      </c>
      <c r="BM20" s="593" t="s">
        <v>771</v>
      </c>
      <c r="BN20" s="593" t="s">
        <v>771</v>
      </c>
      <c r="BO20" s="593" t="s">
        <v>771</v>
      </c>
      <c r="BP20" s="593" t="s">
        <v>771</v>
      </c>
      <c r="BQ20" s="593" t="s">
        <v>771</v>
      </c>
      <c r="BR20" s="593" t="s">
        <v>771</v>
      </c>
      <c r="BS20" s="593" t="s">
        <v>771</v>
      </c>
      <c r="BT20" s="593" t="s">
        <v>771</v>
      </c>
      <c r="BU20" s="593" t="s">
        <v>771</v>
      </c>
      <c r="BV20" s="593" t="s">
        <v>771</v>
      </c>
      <c r="BW20" s="593">
        <v>10</v>
      </c>
      <c r="BX20" s="536" t="s">
        <v>334</v>
      </c>
      <c r="BY20" s="537" t="s">
        <v>794</v>
      </c>
      <c r="BZ20" s="536" t="s">
        <v>757</v>
      </c>
      <c r="CA20" s="536" t="s">
        <v>758</v>
      </c>
      <c r="CB20" s="536" t="s">
        <v>334</v>
      </c>
      <c r="CC20" s="536" t="s">
        <v>772</v>
      </c>
      <c r="CD20" s="536" t="s">
        <v>773</v>
      </c>
      <c r="CE20" s="536" t="s">
        <v>774</v>
      </c>
      <c r="CF20" s="536" t="s">
        <v>337</v>
      </c>
      <c r="CG20" s="884" t="s">
        <v>781</v>
      </c>
    </row>
    <row r="21" spans="1:85" ht="33" customHeight="1" x14ac:dyDescent="0.25">
      <c r="A21" s="509"/>
      <c r="B21" s="509"/>
      <c r="C21" s="864"/>
      <c r="D21" s="865"/>
      <c r="E21" s="868"/>
      <c r="F21" s="746"/>
      <c r="G21" s="872"/>
      <c r="H21" s="871"/>
      <c r="I21" s="728"/>
      <c r="J21" s="727"/>
      <c r="K21" s="727"/>
      <c r="L21" s="727"/>
      <c r="M21" s="729"/>
      <c r="N21" s="729"/>
      <c r="O21" s="729"/>
      <c r="P21" s="729"/>
      <c r="Q21" s="730"/>
      <c r="R21" s="729"/>
      <c r="S21" s="703"/>
      <c r="T21" s="703"/>
      <c r="U21" s="726"/>
      <c r="V21" s="726"/>
      <c r="W21" s="726"/>
      <c r="X21" s="726"/>
      <c r="Y21" s="726"/>
      <c r="Z21" s="726"/>
      <c r="AA21" s="726"/>
      <c r="AB21" s="703"/>
      <c r="AC21" s="703"/>
      <c r="AD21" s="726"/>
      <c r="AE21" s="727"/>
      <c r="AF21" s="727"/>
      <c r="AG21" s="727"/>
      <c r="AH21" s="727"/>
      <c r="AI21" s="874"/>
      <c r="AJ21" s="727"/>
      <c r="AK21" s="727"/>
      <c r="AL21" s="727"/>
      <c r="AM21" s="727"/>
      <c r="AN21" s="727"/>
      <c r="AO21" s="727"/>
      <c r="AP21" s="727"/>
      <c r="AQ21" s="727"/>
      <c r="AR21" s="727"/>
      <c r="AS21" s="727"/>
      <c r="AT21" s="704"/>
      <c r="AU21" s="704"/>
      <c r="AV21" s="704"/>
      <c r="AW21" s="704"/>
      <c r="AX21" s="704"/>
      <c r="AY21" s="704"/>
      <c r="AZ21" s="704"/>
      <c r="BA21" s="704"/>
      <c r="BB21" s="704"/>
      <c r="BC21" s="704"/>
      <c r="BD21" s="704"/>
      <c r="BE21" s="879" t="s">
        <v>377</v>
      </c>
      <c r="BF21" s="880" t="s">
        <v>819</v>
      </c>
      <c r="BG21" s="881" t="s">
        <v>820</v>
      </c>
      <c r="BH21" s="537" t="s">
        <v>413</v>
      </c>
      <c r="BI21" s="536" t="s">
        <v>816</v>
      </c>
      <c r="BJ21" s="539" t="s">
        <v>811</v>
      </c>
      <c r="BK21" s="593">
        <v>100</v>
      </c>
      <c r="BL21" s="593" t="s">
        <v>771</v>
      </c>
      <c r="BM21" s="593" t="s">
        <v>771</v>
      </c>
      <c r="BN21" s="593" t="s">
        <v>771</v>
      </c>
      <c r="BO21" s="593" t="s">
        <v>771</v>
      </c>
      <c r="BP21" s="593" t="s">
        <v>771</v>
      </c>
      <c r="BQ21" s="593" t="s">
        <v>771</v>
      </c>
      <c r="BR21" s="593" t="s">
        <v>771</v>
      </c>
      <c r="BS21" s="593" t="s">
        <v>771</v>
      </c>
      <c r="BT21" s="593" t="s">
        <v>771</v>
      </c>
      <c r="BU21" s="593" t="s">
        <v>771</v>
      </c>
      <c r="BV21" s="593" t="s">
        <v>771</v>
      </c>
      <c r="BW21" s="593">
        <v>100</v>
      </c>
      <c r="BX21" s="536" t="s">
        <v>334</v>
      </c>
      <c r="BY21" s="537" t="s">
        <v>794</v>
      </c>
      <c r="BZ21" s="536" t="s">
        <v>757</v>
      </c>
      <c r="CA21" s="536" t="s">
        <v>758</v>
      </c>
      <c r="CB21" s="536" t="s">
        <v>334</v>
      </c>
      <c r="CC21" s="536" t="s">
        <v>772</v>
      </c>
      <c r="CD21" s="536" t="s">
        <v>773</v>
      </c>
      <c r="CE21" s="536" t="s">
        <v>774</v>
      </c>
      <c r="CF21" s="536" t="s">
        <v>337</v>
      </c>
      <c r="CG21" s="884" t="s">
        <v>781</v>
      </c>
    </row>
    <row r="22" spans="1:85" ht="33" customHeight="1" x14ac:dyDescent="0.25">
      <c r="A22" s="509"/>
      <c r="B22" s="509"/>
      <c r="C22" s="864"/>
      <c r="D22" s="865"/>
      <c r="E22" s="868"/>
      <c r="F22" s="746"/>
      <c r="G22" s="872"/>
      <c r="H22" s="871"/>
      <c r="I22" s="728"/>
      <c r="J22" s="727"/>
      <c r="K22" s="727"/>
      <c r="L22" s="727"/>
      <c r="M22" s="729"/>
      <c r="N22" s="729"/>
      <c r="O22" s="729"/>
      <c r="P22" s="729"/>
      <c r="Q22" s="730"/>
      <c r="R22" s="729"/>
      <c r="S22" s="703"/>
      <c r="T22" s="703"/>
      <c r="U22" s="726"/>
      <c r="V22" s="726"/>
      <c r="W22" s="726"/>
      <c r="X22" s="726"/>
      <c r="Y22" s="726"/>
      <c r="Z22" s="726"/>
      <c r="AA22" s="726"/>
      <c r="AB22" s="703"/>
      <c r="AC22" s="703"/>
      <c r="AD22" s="726"/>
      <c r="AE22" s="727"/>
      <c r="AF22" s="727"/>
      <c r="AG22" s="727"/>
      <c r="AH22" s="727"/>
      <c r="AI22" s="874"/>
      <c r="AJ22" s="727"/>
      <c r="AK22" s="727"/>
      <c r="AL22" s="727"/>
      <c r="AM22" s="727"/>
      <c r="AN22" s="727"/>
      <c r="AO22" s="727"/>
      <c r="AP22" s="727"/>
      <c r="AQ22" s="727"/>
      <c r="AR22" s="727"/>
      <c r="AS22" s="727"/>
      <c r="AT22" s="704"/>
      <c r="AU22" s="704"/>
      <c r="AV22" s="704"/>
      <c r="AW22" s="704"/>
      <c r="AX22" s="704"/>
      <c r="AY22" s="704"/>
      <c r="AZ22" s="704"/>
      <c r="BA22" s="704"/>
      <c r="BB22" s="704"/>
      <c r="BC22" s="704"/>
      <c r="BD22" s="704"/>
      <c r="BE22" s="879" t="s">
        <v>821</v>
      </c>
      <c r="BF22" s="880" t="s">
        <v>822</v>
      </c>
      <c r="BG22" s="881" t="s">
        <v>823</v>
      </c>
      <c r="BH22" s="537" t="s">
        <v>413</v>
      </c>
      <c r="BI22" s="536" t="s">
        <v>816</v>
      </c>
      <c r="BJ22" s="539" t="s">
        <v>811</v>
      </c>
      <c r="BK22" s="593">
        <v>3</v>
      </c>
      <c r="BL22" s="593" t="s">
        <v>771</v>
      </c>
      <c r="BM22" s="593" t="s">
        <v>771</v>
      </c>
      <c r="BN22" s="593" t="s">
        <v>771</v>
      </c>
      <c r="BO22" s="593" t="s">
        <v>771</v>
      </c>
      <c r="BP22" s="593" t="s">
        <v>771</v>
      </c>
      <c r="BQ22" s="593" t="s">
        <v>771</v>
      </c>
      <c r="BR22" s="593" t="s">
        <v>771</v>
      </c>
      <c r="BS22" s="593" t="s">
        <v>771</v>
      </c>
      <c r="BT22" s="593" t="s">
        <v>771</v>
      </c>
      <c r="BU22" s="593" t="s">
        <v>771</v>
      </c>
      <c r="BV22" s="593" t="s">
        <v>771</v>
      </c>
      <c r="BW22" s="593">
        <v>3</v>
      </c>
      <c r="BX22" s="536" t="s">
        <v>334</v>
      </c>
      <c r="BY22" s="537" t="s">
        <v>794</v>
      </c>
      <c r="BZ22" s="536" t="s">
        <v>757</v>
      </c>
      <c r="CA22" s="536" t="s">
        <v>758</v>
      </c>
      <c r="CB22" s="536" t="s">
        <v>334</v>
      </c>
      <c r="CC22" s="536" t="s">
        <v>772</v>
      </c>
      <c r="CD22" s="536" t="s">
        <v>773</v>
      </c>
      <c r="CE22" s="536" t="s">
        <v>774</v>
      </c>
      <c r="CF22" s="536" t="s">
        <v>337</v>
      </c>
      <c r="CG22" s="884" t="s">
        <v>781</v>
      </c>
    </row>
    <row r="23" spans="1:85" ht="33" customHeight="1" x14ac:dyDescent="0.25">
      <c r="A23" s="509"/>
      <c r="B23" s="509"/>
      <c r="C23" s="864"/>
      <c r="D23" s="865"/>
      <c r="E23" s="868"/>
      <c r="F23" s="746"/>
      <c r="G23" s="872"/>
      <c r="H23" s="871"/>
      <c r="I23" s="728"/>
      <c r="J23" s="727"/>
      <c r="K23" s="727"/>
      <c r="L23" s="727"/>
      <c r="M23" s="729"/>
      <c r="N23" s="729"/>
      <c r="O23" s="729"/>
      <c r="P23" s="729"/>
      <c r="Q23" s="730"/>
      <c r="R23" s="729"/>
      <c r="S23" s="703"/>
      <c r="T23" s="703"/>
      <c r="U23" s="726"/>
      <c r="V23" s="726"/>
      <c r="W23" s="726"/>
      <c r="X23" s="726"/>
      <c r="Y23" s="726"/>
      <c r="Z23" s="726"/>
      <c r="AA23" s="726"/>
      <c r="AB23" s="703"/>
      <c r="AC23" s="703"/>
      <c r="AD23" s="726"/>
      <c r="AE23" s="727"/>
      <c r="AF23" s="727"/>
      <c r="AG23" s="727"/>
      <c r="AH23" s="727"/>
      <c r="AI23" s="874"/>
      <c r="AJ23" s="727"/>
      <c r="AK23" s="727"/>
      <c r="AL23" s="727"/>
      <c r="AM23" s="727"/>
      <c r="AN23" s="727"/>
      <c r="AO23" s="727"/>
      <c r="AP23" s="727"/>
      <c r="AQ23" s="727"/>
      <c r="AR23" s="727"/>
      <c r="AS23" s="727"/>
      <c r="AT23" s="704"/>
      <c r="AU23" s="704"/>
      <c r="AV23" s="704"/>
      <c r="AW23" s="704"/>
      <c r="AX23" s="704"/>
      <c r="AY23" s="704"/>
      <c r="AZ23" s="704"/>
      <c r="BA23" s="704"/>
      <c r="BB23" s="704"/>
      <c r="BC23" s="704"/>
      <c r="BD23" s="704"/>
      <c r="BE23" s="879" t="s">
        <v>824</v>
      </c>
      <c r="BF23" s="880" t="s">
        <v>825</v>
      </c>
      <c r="BG23" s="881" t="s">
        <v>826</v>
      </c>
      <c r="BH23" s="537" t="s">
        <v>413</v>
      </c>
      <c r="BI23" s="536" t="s">
        <v>816</v>
      </c>
      <c r="BJ23" s="539" t="s">
        <v>811</v>
      </c>
      <c r="BK23" s="593">
        <v>1</v>
      </c>
      <c r="BL23" s="593" t="s">
        <v>771</v>
      </c>
      <c r="BM23" s="593" t="s">
        <v>771</v>
      </c>
      <c r="BN23" s="593" t="s">
        <v>771</v>
      </c>
      <c r="BO23" s="593" t="s">
        <v>771</v>
      </c>
      <c r="BP23" s="593" t="s">
        <v>771</v>
      </c>
      <c r="BQ23" s="593" t="s">
        <v>771</v>
      </c>
      <c r="BR23" s="593" t="s">
        <v>771</v>
      </c>
      <c r="BS23" s="593" t="s">
        <v>771</v>
      </c>
      <c r="BT23" s="593" t="s">
        <v>771</v>
      </c>
      <c r="BU23" s="593" t="s">
        <v>771</v>
      </c>
      <c r="BV23" s="593" t="s">
        <v>771</v>
      </c>
      <c r="BW23" s="593">
        <v>1</v>
      </c>
      <c r="BX23" s="536" t="s">
        <v>334</v>
      </c>
      <c r="BY23" s="537" t="s">
        <v>794</v>
      </c>
      <c r="BZ23" s="536" t="s">
        <v>757</v>
      </c>
      <c r="CA23" s="536" t="s">
        <v>758</v>
      </c>
      <c r="CB23" s="536" t="s">
        <v>334</v>
      </c>
      <c r="CC23" s="536" t="s">
        <v>772</v>
      </c>
      <c r="CD23" s="536" t="s">
        <v>773</v>
      </c>
      <c r="CE23" s="536" t="s">
        <v>774</v>
      </c>
      <c r="CF23" s="536" t="s">
        <v>337</v>
      </c>
      <c r="CG23" s="884" t="s">
        <v>781</v>
      </c>
    </row>
    <row r="24" spans="1:85" ht="33" customHeight="1" x14ac:dyDescent="0.25">
      <c r="A24" s="509"/>
      <c r="B24" s="509"/>
      <c r="C24" s="864"/>
      <c r="D24" s="865"/>
      <c r="E24" s="868"/>
      <c r="F24" s="746"/>
      <c r="G24" s="872"/>
      <c r="H24" s="871"/>
      <c r="I24" s="728"/>
      <c r="J24" s="727"/>
      <c r="K24" s="727"/>
      <c r="L24" s="727"/>
      <c r="M24" s="729"/>
      <c r="N24" s="729"/>
      <c r="O24" s="729"/>
      <c r="P24" s="729"/>
      <c r="Q24" s="730"/>
      <c r="R24" s="729"/>
      <c r="S24" s="703"/>
      <c r="T24" s="703"/>
      <c r="U24" s="726"/>
      <c r="V24" s="726"/>
      <c r="W24" s="726"/>
      <c r="X24" s="726"/>
      <c r="Y24" s="726"/>
      <c r="Z24" s="726"/>
      <c r="AA24" s="726"/>
      <c r="AB24" s="703"/>
      <c r="AC24" s="703"/>
      <c r="AD24" s="726"/>
      <c r="AE24" s="727"/>
      <c r="AF24" s="727"/>
      <c r="AG24" s="727"/>
      <c r="AH24" s="727"/>
      <c r="AI24" s="874"/>
      <c r="AJ24" s="727"/>
      <c r="AK24" s="727"/>
      <c r="AL24" s="727"/>
      <c r="AM24" s="727"/>
      <c r="AN24" s="727"/>
      <c r="AO24" s="727"/>
      <c r="AP24" s="727"/>
      <c r="AQ24" s="727"/>
      <c r="AR24" s="727"/>
      <c r="AS24" s="727"/>
      <c r="AT24" s="704"/>
      <c r="AU24" s="704"/>
      <c r="AV24" s="704"/>
      <c r="AW24" s="704"/>
      <c r="AX24" s="704"/>
      <c r="AY24" s="704"/>
      <c r="AZ24" s="704"/>
      <c r="BA24" s="704"/>
      <c r="BB24" s="704"/>
      <c r="BC24" s="704"/>
      <c r="BD24" s="704"/>
      <c r="BE24" s="879" t="s">
        <v>827</v>
      </c>
      <c r="BF24" s="880" t="s">
        <v>828</v>
      </c>
      <c r="BG24" s="881" t="s">
        <v>829</v>
      </c>
      <c r="BH24" s="537" t="s">
        <v>413</v>
      </c>
      <c r="BI24" s="536" t="s">
        <v>816</v>
      </c>
      <c r="BJ24" s="539" t="s">
        <v>811</v>
      </c>
      <c r="BK24" s="593">
        <v>1</v>
      </c>
      <c r="BL24" s="593" t="s">
        <v>771</v>
      </c>
      <c r="BM24" s="593" t="s">
        <v>771</v>
      </c>
      <c r="BN24" s="593" t="s">
        <v>771</v>
      </c>
      <c r="BO24" s="593" t="s">
        <v>771</v>
      </c>
      <c r="BP24" s="593" t="s">
        <v>771</v>
      </c>
      <c r="BQ24" s="593" t="s">
        <v>771</v>
      </c>
      <c r="BR24" s="593" t="s">
        <v>771</v>
      </c>
      <c r="BS24" s="593" t="s">
        <v>771</v>
      </c>
      <c r="BT24" s="593" t="s">
        <v>771</v>
      </c>
      <c r="BU24" s="593" t="s">
        <v>771</v>
      </c>
      <c r="BV24" s="593" t="s">
        <v>771</v>
      </c>
      <c r="BW24" s="593">
        <v>1</v>
      </c>
      <c r="BX24" s="536" t="s">
        <v>334</v>
      </c>
      <c r="BY24" s="537" t="s">
        <v>794</v>
      </c>
      <c r="BZ24" s="536" t="s">
        <v>757</v>
      </c>
      <c r="CA24" s="536" t="s">
        <v>758</v>
      </c>
      <c r="CB24" s="536" t="s">
        <v>334</v>
      </c>
      <c r="CC24" s="536" t="s">
        <v>772</v>
      </c>
      <c r="CD24" s="536" t="s">
        <v>773</v>
      </c>
      <c r="CE24" s="536" t="s">
        <v>774</v>
      </c>
      <c r="CF24" s="536" t="s">
        <v>337</v>
      </c>
      <c r="CG24" s="884" t="s">
        <v>781</v>
      </c>
    </row>
    <row r="25" spans="1:85" ht="33" customHeight="1" x14ac:dyDescent="0.25">
      <c r="A25" s="509"/>
      <c r="B25" s="509"/>
      <c r="C25" s="864"/>
      <c r="D25" s="865"/>
      <c r="E25" s="868" t="s">
        <v>830</v>
      </c>
      <c r="F25" s="746" t="s">
        <v>831</v>
      </c>
      <c r="G25" s="623" t="s">
        <v>832</v>
      </c>
      <c r="H25" s="572" t="s">
        <v>833</v>
      </c>
      <c r="I25" s="621" t="s">
        <v>834</v>
      </c>
      <c r="J25" s="623" t="s">
        <v>835</v>
      </c>
      <c r="K25" s="623" t="s">
        <v>836</v>
      </c>
      <c r="L25" s="623" t="s">
        <v>372</v>
      </c>
      <c r="M25" s="623">
        <v>15</v>
      </c>
      <c r="N25" s="623">
        <v>4</v>
      </c>
      <c r="O25" s="623">
        <v>5</v>
      </c>
      <c r="P25" s="623">
        <v>5</v>
      </c>
      <c r="Q25" s="623" t="s">
        <v>837</v>
      </c>
      <c r="R25" s="623">
        <v>29</v>
      </c>
      <c r="S25" s="623">
        <v>0</v>
      </c>
      <c r="T25" s="623">
        <v>0</v>
      </c>
      <c r="U25" s="624">
        <v>2</v>
      </c>
      <c r="V25" s="624">
        <v>2</v>
      </c>
      <c r="W25" s="624">
        <v>4</v>
      </c>
      <c r="X25" s="624">
        <v>4</v>
      </c>
      <c r="Y25" s="624">
        <v>4</v>
      </c>
      <c r="Z25" s="624">
        <v>4</v>
      </c>
      <c r="AA25" s="624">
        <v>4</v>
      </c>
      <c r="AB25" s="623">
        <v>4</v>
      </c>
      <c r="AC25" s="623">
        <v>4</v>
      </c>
      <c r="AD25" s="623">
        <v>4</v>
      </c>
      <c r="AE25" s="623" t="s">
        <v>334</v>
      </c>
      <c r="AF25" s="623" t="s">
        <v>838</v>
      </c>
      <c r="AG25" s="623" t="s">
        <v>756</v>
      </c>
      <c r="AH25" s="623" t="s">
        <v>757</v>
      </c>
      <c r="AI25" s="875" t="s">
        <v>758</v>
      </c>
      <c r="AJ25" s="623" t="s">
        <v>759</v>
      </c>
      <c r="AK25" s="623" t="s">
        <v>586</v>
      </c>
      <c r="AL25" s="623" t="s">
        <v>586</v>
      </c>
      <c r="AM25" s="623" t="s">
        <v>586</v>
      </c>
      <c r="AN25" s="623" t="s">
        <v>586</v>
      </c>
      <c r="AO25" s="623" t="s">
        <v>8</v>
      </c>
      <c r="AP25" s="623" t="s">
        <v>586</v>
      </c>
      <c r="AQ25" s="623" t="s">
        <v>586</v>
      </c>
      <c r="AR25" s="623" t="s">
        <v>8</v>
      </c>
      <c r="AS25" s="623" t="s">
        <v>586</v>
      </c>
      <c r="AT25" s="540" t="s">
        <v>8</v>
      </c>
      <c r="AU25" s="535" t="s">
        <v>760</v>
      </c>
      <c r="AV25" s="540" t="s">
        <v>32</v>
      </c>
      <c r="AW25" s="540" t="s">
        <v>50</v>
      </c>
      <c r="AX25" s="540" t="s">
        <v>83</v>
      </c>
      <c r="AY25" s="535" t="s">
        <v>12</v>
      </c>
      <c r="AZ25" s="535" t="s">
        <v>839</v>
      </c>
      <c r="BA25" s="535" t="s">
        <v>762</v>
      </c>
      <c r="BB25" s="535" t="s">
        <v>840</v>
      </c>
      <c r="BC25" s="540" t="s">
        <v>764</v>
      </c>
      <c r="BD25" s="535" t="s">
        <v>765</v>
      </c>
      <c r="BE25" s="879" t="s">
        <v>841</v>
      </c>
      <c r="BF25" s="880" t="s">
        <v>842</v>
      </c>
      <c r="BG25" s="881" t="s">
        <v>843</v>
      </c>
      <c r="BH25" s="537" t="s">
        <v>844</v>
      </c>
      <c r="BI25" s="536" t="s">
        <v>845</v>
      </c>
      <c r="BJ25" s="539" t="s">
        <v>811</v>
      </c>
      <c r="BK25" s="593">
        <v>10</v>
      </c>
      <c r="BL25" s="593" t="s">
        <v>781</v>
      </c>
      <c r="BM25" s="593" t="s">
        <v>781</v>
      </c>
      <c r="BN25" s="593">
        <v>2</v>
      </c>
      <c r="BO25" s="593" t="s">
        <v>781</v>
      </c>
      <c r="BP25" s="593">
        <v>2</v>
      </c>
      <c r="BQ25" s="593" t="s">
        <v>781</v>
      </c>
      <c r="BR25" s="593" t="s">
        <v>781</v>
      </c>
      <c r="BS25" s="593" t="s">
        <v>781</v>
      </c>
      <c r="BT25" s="593" t="s">
        <v>781</v>
      </c>
      <c r="BU25" s="593" t="s">
        <v>781</v>
      </c>
      <c r="BV25" s="593" t="s">
        <v>781</v>
      </c>
      <c r="BW25" s="593" t="s">
        <v>781</v>
      </c>
      <c r="BX25" s="536" t="s">
        <v>334</v>
      </c>
      <c r="BY25" s="537" t="s">
        <v>838</v>
      </c>
      <c r="BZ25" s="536" t="s">
        <v>757</v>
      </c>
      <c r="CA25" s="536" t="s">
        <v>758</v>
      </c>
      <c r="CB25" s="536" t="s">
        <v>334</v>
      </c>
      <c r="CC25" s="536" t="s">
        <v>772</v>
      </c>
      <c r="CD25" s="536" t="s">
        <v>846</v>
      </c>
      <c r="CE25" s="536" t="s">
        <v>361</v>
      </c>
      <c r="CF25" s="536" t="s">
        <v>847</v>
      </c>
      <c r="CG25" s="885" t="s">
        <v>848</v>
      </c>
    </row>
    <row r="26" spans="1:85" ht="33" customHeight="1" x14ac:dyDescent="0.25">
      <c r="A26" s="509"/>
      <c r="B26" s="509"/>
      <c r="C26" s="864"/>
      <c r="D26" s="865"/>
      <c r="E26" s="868"/>
      <c r="F26" s="746"/>
      <c r="G26" s="623" t="s">
        <v>849</v>
      </c>
      <c r="H26" s="572" t="s">
        <v>850</v>
      </c>
      <c r="I26" s="621" t="s">
        <v>851</v>
      </c>
      <c r="J26" s="623" t="s">
        <v>852</v>
      </c>
      <c r="K26" s="623" t="s">
        <v>853</v>
      </c>
      <c r="L26" s="623" t="s">
        <v>372</v>
      </c>
      <c r="M26" s="623">
        <v>67</v>
      </c>
      <c r="N26" s="623">
        <v>10</v>
      </c>
      <c r="O26" s="623">
        <v>20</v>
      </c>
      <c r="P26" s="623">
        <v>20</v>
      </c>
      <c r="Q26" s="623" t="s">
        <v>837</v>
      </c>
      <c r="R26" s="623">
        <v>122</v>
      </c>
      <c r="S26" s="678">
        <v>0</v>
      </c>
      <c r="T26" s="678">
        <v>0</v>
      </c>
      <c r="U26" s="678">
        <v>0</v>
      </c>
      <c r="V26" s="678">
        <v>0</v>
      </c>
      <c r="W26" s="678">
        <v>0</v>
      </c>
      <c r="X26" s="678">
        <v>0</v>
      </c>
      <c r="Y26" s="678">
        <v>8</v>
      </c>
      <c r="Z26" s="678">
        <v>8</v>
      </c>
      <c r="AA26" s="678">
        <v>8</v>
      </c>
      <c r="AB26" s="678">
        <v>10</v>
      </c>
      <c r="AC26" s="678">
        <v>10</v>
      </c>
      <c r="AD26" s="678">
        <v>10</v>
      </c>
      <c r="AE26" s="623" t="s">
        <v>334</v>
      </c>
      <c r="AF26" s="623" t="s">
        <v>854</v>
      </c>
      <c r="AG26" s="623" t="s">
        <v>756</v>
      </c>
      <c r="AH26" s="623" t="s">
        <v>757</v>
      </c>
      <c r="AI26" s="875" t="s">
        <v>758</v>
      </c>
      <c r="AJ26" s="623" t="s">
        <v>759</v>
      </c>
      <c r="AK26" s="623" t="s">
        <v>586</v>
      </c>
      <c r="AL26" s="623" t="s">
        <v>586</v>
      </c>
      <c r="AM26" s="623" t="s">
        <v>586</v>
      </c>
      <c r="AN26" s="623" t="s">
        <v>586</v>
      </c>
      <c r="AO26" s="623" t="s">
        <v>8</v>
      </c>
      <c r="AP26" s="623" t="s">
        <v>586</v>
      </c>
      <c r="AQ26" s="623" t="s">
        <v>586</v>
      </c>
      <c r="AR26" s="623" t="s">
        <v>8</v>
      </c>
      <c r="AS26" s="623" t="s">
        <v>586</v>
      </c>
      <c r="AT26" s="540" t="s">
        <v>8</v>
      </c>
      <c r="AU26" s="535" t="s">
        <v>760</v>
      </c>
      <c r="AV26" s="540" t="s">
        <v>32</v>
      </c>
      <c r="AW26" s="540" t="s">
        <v>50</v>
      </c>
      <c r="AX26" s="540" t="s">
        <v>83</v>
      </c>
      <c r="AY26" s="535" t="s">
        <v>12</v>
      </c>
      <c r="AZ26" s="535" t="s">
        <v>839</v>
      </c>
      <c r="BA26" s="535" t="s">
        <v>762</v>
      </c>
      <c r="BB26" s="535" t="s">
        <v>840</v>
      </c>
      <c r="BC26" s="540" t="s">
        <v>764</v>
      </c>
      <c r="BD26" s="535" t="s">
        <v>765</v>
      </c>
      <c r="BE26" s="561" t="s">
        <v>586</v>
      </c>
      <c r="BF26" s="563" t="s">
        <v>586</v>
      </c>
      <c r="BG26" s="563" t="s">
        <v>586</v>
      </c>
      <c r="BH26" s="563" t="s">
        <v>586</v>
      </c>
      <c r="BI26" s="563" t="s">
        <v>586</v>
      </c>
      <c r="BJ26" s="563" t="s">
        <v>586</v>
      </c>
      <c r="BK26" s="563" t="s">
        <v>586</v>
      </c>
      <c r="BL26" s="563" t="s">
        <v>586</v>
      </c>
      <c r="BM26" s="563" t="s">
        <v>586</v>
      </c>
      <c r="BN26" s="563" t="s">
        <v>586</v>
      </c>
      <c r="BO26" s="563" t="s">
        <v>586</v>
      </c>
      <c r="BP26" s="563" t="s">
        <v>586</v>
      </c>
      <c r="BQ26" s="563" t="s">
        <v>586</v>
      </c>
      <c r="BR26" s="563" t="s">
        <v>586</v>
      </c>
      <c r="BS26" s="563" t="s">
        <v>586</v>
      </c>
      <c r="BT26" s="563" t="s">
        <v>586</v>
      </c>
      <c r="BU26" s="563" t="s">
        <v>586</v>
      </c>
      <c r="BV26" s="563" t="s">
        <v>586</v>
      </c>
      <c r="BW26" s="563" t="s">
        <v>586</v>
      </c>
      <c r="BX26" s="563" t="s">
        <v>586</v>
      </c>
      <c r="BY26" s="563" t="s">
        <v>586</v>
      </c>
      <c r="BZ26" s="563" t="s">
        <v>586</v>
      </c>
      <c r="CA26" s="563" t="s">
        <v>586</v>
      </c>
      <c r="CB26" s="563" t="s">
        <v>586</v>
      </c>
      <c r="CC26" s="563" t="s">
        <v>586</v>
      </c>
      <c r="CD26" s="563" t="s">
        <v>586</v>
      </c>
      <c r="CE26" s="563" t="s">
        <v>586</v>
      </c>
      <c r="CF26" s="563" t="s">
        <v>586</v>
      </c>
      <c r="CG26" s="885"/>
    </row>
    <row r="27" spans="1:85" ht="33" customHeight="1" x14ac:dyDescent="0.25">
      <c r="A27" s="509"/>
      <c r="B27" s="509"/>
      <c r="C27" s="864"/>
      <c r="D27" s="865"/>
      <c r="E27" s="868" t="s">
        <v>855</v>
      </c>
      <c r="F27" s="746" t="s">
        <v>856</v>
      </c>
      <c r="G27" s="623" t="s">
        <v>857</v>
      </c>
      <c r="H27" s="572" t="s">
        <v>858</v>
      </c>
      <c r="I27" s="621" t="s">
        <v>834</v>
      </c>
      <c r="J27" s="623" t="s">
        <v>835</v>
      </c>
      <c r="K27" s="623" t="s">
        <v>836</v>
      </c>
      <c r="L27" s="623" t="s">
        <v>372</v>
      </c>
      <c r="M27" s="623">
        <v>1</v>
      </c>
      <c r="N27" s="623">
        <v>2</v>
      </c>
      <c r="O27" s="623">
        <v>14</v>
      </c>
      <c r="P27" s="623">
        <v>14</v>
      </c>
      <c r="Q27" s="623" t="s">
        <v>837</v>
      </c>
      <c r="R27" s="623">
        <v>33</v>
      </c>
      <c r="S27" s="678">
        <v>0</v>
      </c>
      <c r="T27" s="678">
        <v>0</v>
      </c>
      <c r="U27" s="678">
        <v>0</v>
      </c>
      <c r="V27" s="678">
        <v>0</v>
      </c>
      <c r="W27" s="678">
        <v>0</v>
      </c>
      <c r="X27" s="678">
        <v>0</v>
      </c>
      <c r="Y27" s="678">
        <v>0</v>
      </c>
      <c r="Z27" s="678">
        <v>0</v>
      </c>
      <c r="AA27" s="678">
        <v>0</v>
      </c>
      <c r="AB27" s="678">
        <v>2</v>
      </c>
      <c r="AC27" s="678">
        <v>2</v>
      </c>
      <c r="AD27" s="678">
        <v>2</v>
      </c>
      <c r="AE27" s="623" t="s">
        <v>334</v>
      </c>
      <c r="AF27" s="623" t="s">
        <v>838</v>
      </c>
      <c r="AG27" s="623" t="s">
        <v>756</v>
      </c>
      <c r="AH27" s="623" t="s">
        <v>757</v>
      </c>
      <c r="AI27" s="875" t="s">
        <v>758</v>
      </c>
      <c r="AJ27" s="623" t="s">
        <v>759</v>
      </c>
      <c r="AK27" s="623" t="s">
        <v>8</v>
      </c>
      <c r="AL27" s="623" t="s">
        <v>8</v>
      </c>
      <c r="AM27" s="623" t="s">
        <v>8</v>
      </c>
      <c r="AN27" s="623" t="s">
        <v>586</v>
      </c>
      <c r="AO27" s="623" t="s">
        <v>8</v>
      </c>
      <c r="AP27" s="623" t="s">
        <v>586</v>
      </c>
      <c r="AQ27" s="623" t="s">
        <v>8</v>
      </c>
      <c r="AR27" s="623" t="s">
        <v>8</v>
      </c>
      <c r="AS27" s="623" t="s">
        <v>586</v>
      </c>
      <c r="AT27" s="540" t="s">
        <v>8</v>
      </c>
      <c r="AU27" s="535" t="s">
        <v>760</v>
      </c>
      <c r="AV27" s="540" t="s">
        <v>32</v>
      </c>
      <c r="AW27" s="540" t="s">
        <v>50</v>
      </c>
      <c r="AX27" s="540" t="s">
        <v>83</v>
      </c>
      <c r="AY27" s="535" t="s">
        <v>12</v>
      </c>
      <c r="AZ27" s="535" t="s">
        <v>839</v>
      </c>
      <c r="BA27" s="535" t="s">
        <v>762</v>
      </c>
      <c r="BB27" s="535" t="s">
        <v>840</v>
      </c>
      <c r="BC27" s="540" t="s">
        <v>764</v>
      </c>
      <c r="BD27" s="535" t="s">
        <v>765</v>
      </c>
      <c r="BE27" s="879" t="s">
        <v>859</v>
      </c>
      <c r="BF27" s="880" t="s">
        <v>860</v>
      </c>
      <c r="BG27" s="881" t="s">
        <v>768</v>
      </c>
      <c r="BH27" s="537" t="s">
        <v>844</v>
      </c>
      <c r="BI27" s="536" t="s">
        <v>861</v>
      </c>
      <c r="BJ27" s="539" t="s">
        <v>445</v>
      </c>
      <c r="BK27" s="538">
        <v>2</v>
      </c>
      <c r="BL27" s="538" t="s">
        <v>781</v>
      </c>
      <c r="BM27" s="538" t="s">
        <v>781</v>
      </c>
      <c r="BN27" s="538" t="s">
        <v>781</v>
      </c>
      <c r="BO27" s="538" t="s">
        <v>781</v>
      </c>
      <c r="BP27" s="538">
        <v>1</v>
      </c>
      <c r="BQ27" s="538" t="s">
        <v>781</v>
      </c>
      <c r="BR27" s="538">
        <v>1</v>
      </c>
      <c r="BS27" s="538" t="s">
        <v>781</v>
      </c>
      <c r="BT27" s="538" t="s">
        <v>781</v>
      </c>
      <c r="BU27" s="538" t="s">
        <v>781</v>
      </c>
      <c r="BV27" s="538" t="s">
        <v>781</v>
      </c>
      <c r="BW27" s="538" t="s">
        <v>781</v>
      </c>
      <c r="BX27" s="536" t="s">
        <v>334</v>
      </c>
      <c r="BY27" s="537" t="s">
        <v>862</v>
      </c>
      <c r="BZ27" s="536" t="s">
        <v>757</v>
      </c>
      <c r="CA27" s="536" t="s">
        <v>758</v>
      </c>
      <c r="CB27" s="536" t="s">
        <v>334</v>
      </c>
      <c r="CC27" s="536" t="s">
        <v>772</v>
      </c>
      <c r="CD27" s="536" t="s">
        <v>846</v>
      </c>
      <c r="CE27" s="536" t="s">
        <v>361</v>
      </c>
      <c r="CF27" s="536" t="s">
        <v>847</v>
      </c>
      <c r="CG27" s="885" t="s">
        <v>863</v>
      </c>
    </row>
    <row r="28" spans="1:85" ht="33" customHeight="1" x14ac:dyDescent="0.25">
      <c r="A28" s="509"/>
      <c r="B28" s="509"/>
      <c r="C28" s="864"/>
      <c r="D28" s="865"/>
      <c r="E28" s="868"/>
      <c r="F28" s="746"/>
      <c r="G28" s="623" t="s">
        <v>864</v>
      </c>
      <c r="H28" s="572" t="s">
        <v>865</v>
      </c>
      <c r="I28" s="621" t="s">
        <v>866</v>
      </c>
      <c r="J28" s="623" t="s">
        <v>432</v>
      </c>
      <c r="K28" s="623" t="s">
        <v>867</v>
      </c>
      <c r="L28" s="623" t="s">
        <v>811</v>
      </c>
      <c r="M28" s="623" t="s">
        <v>868</v>
      </c>
      <c r="N28" s="623">
        <v>71</v>
      </c>
      <c r="O28" s="623">
        <v>400</v>
      </c>
      <c r="P28" s="623">
        <v>4403</v>
      </c>
      <c r="Q28" s="623" t="s">
        <v>837</v>
      </c>
      <c r="R28" s="603">
        <v>5000</v>
      </c>
      <c r="S28" s="678"/>
      <c r="T28" s="678"/>
      <c r="U28" s="678"/>
      <c r="V28" s="678"/>
      <c r="W28" s="678"/>
      <c r="X28" s="678"/>
      <c r="Y28" s="678"/>
      <c r="Z28" s="678"/>
      <c r="AA28" s="678"/>
      <c r="AB28" s="678"/>
      <c r="AC28" s="678"/>
      <c r="AD28" s="678">
        <v>71</v>
      </c>
      <c r="AE28" s="623" t="s">
        <v>334</v>
      </c>
      <c r="AF28" s="623" t="s">
        <v>862</v>
      </c>
      <c r="AG28" s="623" t="s">
        <v>756</v>
      </c>
      <c r="AH28" s="623" t="s">
        <v>757</v>
      </c>
      <c r="AI28" s="875" t="s">
        <v>758</v>
      </c>
      <c r="AJ28" s="623" t="s">
        <v>759</v>
      </c>
      <c r="AK28" s="623" t="s">
        <v>8</v>
      </c>
      <c r="AL28" s="623" t="s">
        <v>8</v>
      </c>
      <c r="AM28" s="623" t="s">
        <v>8</v>
      </c>
      <c r="AN28" s="623" t="s">
        <v>586</v>
      </c>
      <c r="AO28" s="623" t="s">
        <v>8</v>
      </c>
      <c r="AP28" s="623" t="s">
        <v>8</v>
      </c>
      <c r="AQ28" s="623" t="s">
        <v>8</v>
      </c>
      <c r="AR28" s="623" t="s">
        <v>8</v>
      </c>
      <c r="AS28" s="623" t="s">
        <v>586</v>
      </c>
      <c r="AT28" s="540" t="s">
        <v>8</v>
      </c>
      <c r="AU28" s="535" t="s">
        <v>760</v>
      </c>
      <c r="AV28" s="540" t="s">
        <v>32</v>
      </c>
      <c r="AW28" s="540" t="s">
        <v>50</v>
      </c>
      <c r="AX28" s="540" t="s">
        <v>83</v>
      </c>
      <c r="AY28" s="535" t="s">
        <v>12</v>
      </c>
      <c r="AZ28" s="535" t="s">
        <v>839</v>
      </c>
      <c r="BA28" s="535" t="s">
        <v>762</v>
      </c>
      <c r="BB28" s="535" t="s">
        <v>840</v>
      </c>
      <c r="BC28" s="540" t="s">
        <v>764</v>
      </c>
      <c r="BD28" s="535" t="s">
        <v>765</v>
      </c>
      <c r="BE28" s="561" t="s">
        <v>586</v>
      </c>
      <c r="BF28" s="563" t="s">
        <v>586</v>
      </c>
      <c r="BG28" s="563" t="s">
        <v>586</v>
      </c>
      <c r="BH28" s="563" t="s">
        <v>586</v>
      </c>
      <c r="BI28" s="563" t="s">
        <v>586</v>
      </c>
      <c r="BJ28" s="563" t="s">
        <v>586</v>
      </c>
      <c r="BK28" s="563" t="s">
        <v>586</v>
      </c>
      <c r="BL28" s="563" t="s">
        <v>586</v>
      </c>
      <c r="BM28" s="563" t="s">
        <v>586</v>
      </c>
      <c r="BN28" s="563" t="s">
        <v>586</v>
      </c>
      <c r="BO28" s="563" t="s">
        <v>586</v>
      </c>
      <c r="BP28" s="563" t="s">
        <v>586</v>
      </c>
      <c r="BQ28" s="563" t="s">
        <v>586</v>
      </c>
      <c r="BR28" s="563" t="s">
        <v>586</v>
      </c>
      <c r="BS28" s="563" t="s">
        <v>586</v>
      </c>
      <c r="BT28" s="563" t="s">
        <v>586</v>
      </c>
      <c r="BU28" s="563" t="s">
        <v>586</v>
      </c>
      <c r="BV28" s="563" t="s">
        <v>586</v>
      </c>
      <c r="BW28" s="563" t="s">
        <v>586</v>
      </c>
      <c r="BX28" s="563" t="s">
        <v>586</v>
      </c>
      <c r="BY28" s="563" t="s">
        <v>586</v>
      </c>
      <c r="BZ28" s="563" t="s">
        <v>586</v>
      </c>
      <c r="CA28" s="563" t="s">
        <v>586</v>
      </c>
      <c r="CB28" s="563" t="s">
        <v>586</v>
      </c>
      <c r="CC28" s="563" t="s">
        <v>586</v>
      </c>
      <c r="CD28" s="563" t="s">
        <v>586</v>
      </c>
      <c r="CE28" s="563" t="s">
        <v>586</v>
      </c>
      <c r="CF28" s="563" t="s">
        <v>586</v>
      </c>
      <c r="CG28" s="885"/>
    </row>
    <row r="29" spans="1:85" ht="33" customHeight="1" x14ac:dyDescent="0.25">
      <c r="A29" s="509"/>
      <c r="B29" s="509"/>
      <c r="C29" s="864"/>
      <c r="D29" s="865"/>
      <c r="E29" s="868" t="s">
        <v>869</v>
      </c>
      <c r="F29" s="746" t="s">
        <v>870</v>
      </c>
      <c r="G29" s="623" t="s">
        <v>871</v>
      </c>
      <c r="H29" s="572" t="s">
        <v>872</v>
      </c>
      <c r="I29" s="621" t="s">
        <v>873</v>
      </c>
      <c r="J29" s="623" t="s">
        <v>835</v>
      </c>
      <c r="K29" s="623" t="s">
        <v>836</v>
      </c>
      <c r="L29" s="623" t="s">
        <v>445</v>
      </c>
      <c r="M29" s="623" t="s">
        <v>868</v>
      </c>
      <c r="N29" s="623">
        <v>8</v>
      </c>
      <c r="O29" s="623">
        <v>10</v>
      </c>
      <c r="P29" s="623">
        <v>12</v>
      </c>
      <c r="Q29" s="623" t="s">
        <v>837</v>
      </c>
      <c r="R29" s="623">
        <v>30</v>
      </c>
      <c r="S29" s="678"/>
      <c r="T29" s="678"/>
      <c r="U29" s="678">
        <v>0</v>
      </c>
      <c r="V29" s="678"/>
      <c r="W29" s="678"/>
      <c r="X29" s="678">
        <v>8</v>
      </c>
      <c r="Y29" s="678"/>
      <c r="Z29" s="678"/>
      <c r="AA29" s="678">
        <v>8</v>
      </c>
      <c r="AB29" s="678"/>
      <c r="AC29" s="678"/>
      <c r="AD29" s="678">
        <v>8</v>
      </c>
      <c r="AE29" s="623" t="s">
        <v>395</v>
      </c>
      <c r="AF29" s="623" t="s">
        <v>838</v>
      </c>
      <c r="AG29" s="623" t="s">
        <v>756</v>
      </c>
      <c r="AH29" s="623" t="s">
        <v>757</v>
      </c>
      <c r="AI29" s="875" t="s">
        <v>758</v>
      </c>
      <c r="AJ29" s="623" t="s">
        <v>759</v>
      </c>
      <c r="AK29" s="623" t="s">
        <v>8</v>
      </c>
      <c r="AL29" s="623" t="s">
        <v>8</v>
      </c>
      <c r="AM29" s="623" t="s">
        <v>8</v>
      </c>
      <c r="AN29" s="623" t="s">
        <v>586</v>
      </c>
      <c r="AO29" s="623" t="s">
        <v>8</v>
      </c>
      <c r="AP29" s="623" t="s">
        <v>586</v>
      </c>
      <c r="AQ29" s="623" t="s">
        <v>8</v>
      </c>
      <c r="AR29" s="623" t="s">
        <v>8</v>
      </c>
      <c r="AS29" s="623" t="s">
        <v>586</v>
      </c>
      <c r="AT29" s="540" t="s">
        <v>8</v>
      </c>
      <c r="AU29" s="535" t="s">
        <v>874</v>
      </c>
      <c r="AV29" s="540" t="s">
        <v>32</v>
      </c>
      <c r="AW29" s="540" t="s">
        <v>40</v>
      </c>
      <c r="AX29" s="540" t="s">
        <v>60</v>
      </c>
      <c r="AY29" s="535" t="s">
        <v>875</v>
      </c>
      <c r="AZ29" s="535" t="s">
        <v>876</v>
      </c>
      <c r="BA29" s="535" t="s">
        <v>762</v>
      </c>
      <c r="BB29" s="535" t="s">
        <v>840</v>
      </c>
      <c r="BC29" s="540" t="s">
        <v>764</v>
      </c>
      <c r="BD29" s="535" t="s">
        <v>765</v>
      </c>
      <c r="BE29" s="879" t="s">
        <v>877</v>
      </c>
      <c r="BF29" s="880" t="s">
        <v>878</v>
      </c>
      <c r="BG29" s="881" t="s">
        <v>879</v>
      </c>
      <c r="BH29" s="537" t="s">
        <v>852</v>
      </c>
      <c r="BI29" s="536" t="s">
        <v>880</v>
      </c>
      <c r="BJ29" s="539" t="s">
        <v>445</v>
      </c>
      <c r="BK29" s="538">
        <v>8</v>
      </c>
      <c r="BL29" s="538" t="s">
        <v>781</v>
      </c>
      <c r="BM29" s="538" t="s">
        <v>781</v>
      </c>
      <c r="BN29" s="538" t="s">
        <v>781</v>
      </c>
      <c r="BO29" s="538" t="s">
        <v>781</v>
      </c>
      <c r="BP29" s="538">
        <v>4</v>
      </c>
      <c r="BQ29" s="538" t="s">
        <v>781</v>
      </c>
      <c r="BR29" s="538">
        <v>4</v>
      </c>
      <c r="BS29" s="538" t="s">
        <v>781</v>
      </c>
      <c r="BT29" s="538" t="s">
        <v>781</v>
      </c>
      <c r="BU29" s="538" t="s">
        <v>781</v>
      </c>
      <c r="BV29" s="538" t="s">
        <v>781</v>
      </c>
      <c r="BW29" s="538" t="s">
        <v>781</v>
      </c>
      <c r="BX29" s="536" t="s">
        <v>334</v>
      </c>
      <c r="BY29" s="537" t="s">
        <v>862</v>
      </c>
      <c r="BZ29" s="536" t="s">
        <v>757</v>
      </c>
      <c r="CA29" s="536" t="s">
        <v>758</v>
      </c>
      <c r="CB29" s="536" t="s">
        <v>334</v>
      </c>
      <c r="CC29" s="536" t="s">
        <v>772</v>
      </c>
      <c r="CD29" s="536" t="s">
        <v>846</v>
      </c>
      <c r="CE29" s="536" t="s">
        <v>361</v>
      </c>
      <c r="CF29" s="536" t="s">
        <v>847</v>
      </c>
      <c r="CG29" s="884" t="s">
        <v>881</v>
      </c>
    </row>
    <row r="30" spans="1:85" ht="33" customHeight="1" x14ac:dyDescent="0.25">
      <c r="A30" s="509"/>
      <c r="B30" s="509"/>
      <c r="C30" s="864"/>
      <c r="D30" s="865"/>
      <c r="E30" s="868"/>
      <c r="F30" s="746"/>
      <c r="G30" s="623" t="s">
        <v>882</v>
      </c>
      <c r="H30" s="572" t="s">
        <v>883</v>
      </c>
      <c r="I30" s="621" t="s">
        <v>884</v>
      </c>
      <c r="J30" s="623" t="s">
        <v>432</v>
      </c>
      <c r="K30" s="623" t="s">
        <v>867</v>
      </c>
      <c r="L30" s="623" t="s">
        <v>445</v>
      </c>
      <c r="M30" s="623" t="s">
        <v>868</v>
      </c>
      <c r="N30" s="622">
        <v>5590</v>
      </c>
      <c r="O30" s="622">
        <v>6504</v>
      </c>
      <c r="P30" s="622">
        <v>7416</v>
      </c>
      <c r="Q30" s="623" t="s">
        <v>837</v>
      </c>
      <c r="R30" s="603">
        <v>19510</v>
      </c>
      <c r="S30" s="678"/>
      <c r="T30" s="678"/>
      <c r="U30" s="678">
        <v>0</v>
      </c>
      <c r="V30" s="678"/>
      <c r="W30" s="678"/>
      <c r="X30" s="678">
        <v>0</v>
      </c>
      <c r="Y30" s="678"/>
      <c r="Z30" s="678"/>
      <c r="AA30" s="678">
        <v>0</v>
      </c>
      <c r="AB30" s="678"/>
      <c r="AC30" s="678"/>
      <c r="AD30" s="678">
        <v>300</v>
      </c>
      <c r="AE30" s="623" t="s">
        <v>334</v>
      </c>
      <c r="AF30" s="623" t="s">
        <v>862</v>
      </c>
      <c r="AG30" s="623" t="s">
        <v>756</v>
      </c>
      <c r="AH30" s="623" t="s">
        <v>757</v>
      </c>
      <c r="AI30" s="875" t="s">
        <v>758</v>
      </c>
      <c r="AJ30" s="623" t="s">
        <v>759</v>
      </c>
      <c r="AK30" s="623" t="s">
        <v>8</v>
      </c>
      <c r="AL30" s="623" t="s">
        <v>8</v>
      </c>
      <c r="AM30" s="623" t="s">
        <v>8</v>
      </c>
      <c r="AN30" s="623" t="s">
        <v>586</v>
      </c>
      <c r="AO30" s="623" t="s">
        <v>8</v>
      </c>
      <c r="AP30" s="623" t="s">
        <v>8</v>
      </c>
      <c r="AQ30" s="623" t="s">
        <v>8</v>
      </c>
      <c r="AR30" s="623" t="s">
        <v>8</v>
      </c>
      <c r="AS30" s="623" t="s">
        <v>586</v>
      </c>
      <c r="AT30" s="540" t="s">
        <v>8</v>
      </c>
      <c r="AU30" s="535" t="s">
        <v>874</v>
      </c>
      <c r="AV30" s="540" t="s">
        <v>32</v>
      </c>
      <c r="AW30" s="540" t="s">
        <v>40</v>
      </c>
      <c r="AX30" s="540" t="s">
        <v>60</v>
      </c>
      <c r="AY30" s="535" t="s">
        <v>875</v>
      </c>
      <c r="AZ30" s="535" t="s">
        <v>876</v>
      </c>
      <c r="BA30" s="535" t="s">
        <v>762</v>
      </c>
      <c r="BB30" s="535" t="s">
        <v>840</v>
      </c>
      <c r="BC30" s="540" t="s">
        <v>764</v>
      </c>
      <c r="BD30" s="535" t="s">
        <v>765</v>
      </c>
      <c r="BE30" s="561" t="s">
        <v>586</v>
      </c>
      <c r="BF30" s="563" t="s">
        <v>586</v>
      </c>
      <c r="BG30" s="563" t="s">
        <v>586</v>
      </c>
      <c r="BH30" s="563" t="s">
        <v>586</v>
      </c>
      <c r="BI30" s="563" t="s">
        <v>586</v>
      </c>
      <c r="BJ30" s="563" t="s">
        <v>586</v>
      </c>
      <c r="BK30" s="563" t="s">
        <v>586</v>
      </c>
      <c r="BL30" s="563" t="s">
        <v>586</v>
      </c>
      <c r="BM30" s="563" t="s">
        <v>586</v>
      </c>
      <c r="BN30" s="563" t="s">
        <v>586</v>
      </c>
      <c r="BO30" s="563" t="s">
        <v>586</v>
      </c>
      <c r="BP30" s="563" t="s">
        <v>586</v>
      </c>
      <c r="BQ30" s="563" t="s">
        <v>586</v>
      </c>
      <c r="BR30" s="563" t="s">
        <v>586</v>
      </c>
      <c r="BS30" s="563" t="s">
        <v>586</v>
      </c>
      <c r="BT30" s="563" t="s">
        <v>586</v>
      </c>
      <c r="BU30" s="563" t="s">
        <v>586</v>
      </c>
      <c r="BV30" s="563" t="s">
        <v>586</v>
      </c>
      <c r="BW30" s="563" t="s">
        <v>586</v>
      </c>
      <c r="BX30" s="563" t="s">
        <v>586</v>
      </c>
      <c r="BY30" s="563" t="s">
        <v>586</v>
      </c>
      <c r="BZ30" s="563" t="s">
        <v>586</v>
      </c>
      <c r="CA30" s="563" t="s">
        <v>586</v>
      </c>
      <c r="CB30" s="563" t="s">
        <v>586</v>
      </c>
      <c r="CC30" s="563" t="s">
        <v>586</v>
      </c>
      <c r="CD30" s="563" t="s">
        <v>586</v>
      </c>
      <c r="CE30" s="563" t="s">
        <v>586</v>
      </c>
      <c r="CF30" s="563" t="s">
        <v>586</v>
      </c>
      <c r="CG30" s="884" t="s">
        <v>781</v>
      </c>
    </row>
    <row r="31" spans="1:85" ht="33" customHeight="1" x14ac:dyDescent="0.25">
      <c r="A31" s="509"/>
      <c r="B31" s="509"/>
      <c r="C31" s="864"/>
      <c r="D31" s="865"/>
      <c r="E31" s="868" t="s">
        <v>885</v>
      </c>
      <c r="F31" s="746" t="s">
        <v>886</v>
      </c>
      <c r="G31" s="623" t="s">
        <v>887</v>
      </c>
      <c r="H31" s="572" t="s">
        <v>888</v>
      </c>
      <c r="I31" s="621" t="s">
        <v>834</v>
      </c>
      <c r="J31" s="623" t="s">
        <v>852</v>
      </c>
      <c r="K31" s="623" t="s">
        <v>836</v>
      </c>
      <c r="L31" s="623" t="s">
        <v>445</v>
      </c>
      <c r="M31" s="623">
        <v>15</v>
      </c>
      <c r="N31" s="623">
        <v>34</v>
      </c>
      <c r="O31" s="623">
        <v>40</v>
      </c>
      <c r="P31" s="623">
        <v>45</v>
      </c>
      <c r="Q31" s="623" t="s">
        <v>837</v>
      </c>
      <c r="R31" s="623">
        <v>134</v>
      </c>
      <c r="S31" s="678"/>
      <c r="T31" s="678"/>
      <c r="U31" s="678">
        <v>15</v>
      </c>
      <c r="V31" s="678"/>
      <c r="W31" s="678"/>
      <c r="X31" s="678">
        <v>34</v>
      </c>
      <c r="Y31" s="678"/>
      <c r="Z31" s="678"/>
      <c r="AA31" s="678">
        <v>0</v>
      </c>
      <c r="AB31" s="678"/>
      <c r="AC31" s="678"/>
      <c r="AD31" s="678">
        <v>0</v>
      </c>
      <c r="AE31" s="623" t="s">
        <v>334</v>
      </c>
      <c r="AF31" s="623" t="s">
        <v>838</v>
      </c>
      <c r="AG31" s="623" t="s">
        <v>756</v>
      </c>
      <c r="AH31" s="623" t="s">
        <v>757</v>
      </c>
      <c r="AI31" s="875" t="s">
        <v>758</v>
      </c>
      <c r="AJ31" s="623" t="s">
        <v>759</v>
      </c>
      <c r="AK31" s="623" t="s">
        <v>8</v>
      </c>
      <c r="AL31" s="623" t="s">
        <v>8</v>
      </c>
      <c r="AM31" s="623" t="s">
        <v>8</v>
      </c>
      <c r="AN31" s="623" t="s">
        <v>586</v>
      </c>
      <c r="AO31" s="623" t="s">
        <v>8</v>
      </c>
      <c r="AP31" s="623" t="s">
        <v>889</v>
      </c>
      <c r="AQ31" s="623" t="s">
        <v>8</v>
      </c>
      <c r="AR31" s="623" t="s">
        <v>8</v>
      </c>
      <c r="AS31" s="623" t="s">
        <v>586</v>
      </c>
      <c r="AT31" s="540" t="s">
        <v>8</v>
      </c>
      <c r="AU31" s="535" t="s">
        <v>760</v>
      </c>
      <c r="AV31" s="540" t="s">
        <v>32</v>
      </c>
      <c r="AW31" s="540" t="s">
        <v>50</v>
      </c>
      <c r="AX31" s="540" t="s">
        <v>83</v>
      </c>
      <c r="AY31" s="535" t="s">
        <v>12</v>
      </c>
      <c r="AZ31" s="535" t="s">
        <v>839</v>
      </c>
      <c r="BA31" s="535" t="s">
        <v>762</v>
      </c>
      <c r="BB31" s="535" t="s">
        <v>840</v>
      </c>
      <c r="BC31" s="540" t="s">
        <v>764</v>
      </c>
      <c r="BD31" s="535" t="s">
        <v>765</v>
      </c>
      <c r="BE31" s="561" t="s">
        <v>586</v>
      </c>
      <c r="BF31" s="563" t="s">
        <v>586</v>
      </c>
      <c r="BG31" s="563" t="s">
        <v>586</v>
      </c>
      <c r="BH31" s="563" t="s">
        <v>586</v>
      </c>
      <c r="BI31" s="563" t="s">
        <v>586</v>
      </c>
      <c r="BJ31" s="563" t="s">
        <v>586</v>
      </c>
      <c r="BK31" s="563" t="s">
        <v>586</v>
      </c>
      <c r="BL31" s="563" t="s">
        <v>586</v>
      </c>
      <c r="BM31" s="563" t="s">
        <v>586</v>
      </c>
      <c r="BN31" s="563" t="s">
        <v>586</v>
      </c>
      <c r="BO31" s="563" t="s">
        <v>586</v>
      </c>
      <c r="BP31" s="563" t="s">
        <v>586</v>
      </c>
      <c r="BQ31" s="563" t="s">
        <v>586</v>
      </c>
      <c r="BR31" s="563" t="s">
        <v>586</v>
      </c>
      <c r="BS31" s="563" t="s">
        <v>586</v>
      </c>
      <c r="BT31" s="563" t="s">
        <v>586</v>
      </c>
      <c r="BU31" s="563" t="s">
        <v>586</v>
      </c>
      <c r="BV31" s="563" t="s">
        <v>586</v>
      </c>
      <c r="BW31" s="563" t="s">
        <v>586</v>
      </c>
      <c r="BX31" s="563" t="s">
        <v>586</v>
      </c>
      <c r="BY31" s="563" t="s">
        <v>586</v>
      </c>
      <c r="BZ31" s="563" t="s">
        <v>586</v>
      </c>
      <c r="CA31" s="563" t="s">
        <v>586</v>
      </c>
      <c r="CB31" s="563" t="s">
        <v>586</v>
      </c>
      <c r="CC31" s="563" t="s">
        <v>586</v>
      </c>
      <c r="CD31" s="563" t="s">
        <v>586</v>
      </c>
      <c r="CE31" s="563" t="s">
        <v>586</v>
      </c>
      <c r="CF31" s="563" t="s">
        <v>586</v>
      </c>
      <c r="CG31" s="884" t="s">
        <v>781</v>
      </c>
    </row>
    <row r="32" spans="1:85" ht="33" customHeight="1" x14ac:dyDescent="0.25">
      <c r="A32" s="509"/>
      <c r="B32" s="509"/>
      <c r="C32" s="864"/>
      <c r="D32" s="865"/>
      <c r="E32" s="868"/>
      <c r="F32" s="746"/>
      <c r="G32" s="623" t="s">
        <v>890</v>
      </c>
      <c r="H32" s="572" t="s">
        <v>891</v>
      </c>
      <c r="I32" s="621" t="s">
        <v>892</v>
      </c>
      <c r="J32" s="623" t="s">
        <v>432</v>
      </c>
      <c r="K32" s="623" t="s">
        <v>867</v>
      </c>
      <c r="L32" s="623" t="s">
        <v>753</v>
      </c>
      <c r="M32" s="623">
        <v>418</v>
      </c>
      <c r="N32" s="623">
        <v>516</v>
      </c>
      <c r="O32" s="623">
        <v>531</v>
      </c>
      <c r="P32" s="623">
        <v>547</v>
      </c>
      <c r="Q32" s="623" t="s">
        <v>837</v>
      </c>
      <c r="R32" s="603">
        <v>2101</v>
      </c>
      <c r="S32" s="678"/>
      <c r="T32" s="678"/>
      <c r="U32" s="678">
        <v>0</v>
      </c>
      <c r="V32" s="678"/>
      <c r="W32" s="678"/>
      <c r="X32" s="678">
        <v>0</v>
      </c>
      <c r="Y32" s="678"/>
      <c r="Z32" s="678"/>
      <c r="AA32" s="678">
        <v>0</v>
      </c>
      <c r="AB32" s="678"/>
      <c r="AC32" s="678"/>
      <c r="AD32" s="678">
        <v>516</v>
      </c>
      <c r="AE32" s="623" t="s">
        <v>334</v>
      </c>
      <c r="AF32" s="623" t="s">
        <v>862</v>
      </c>
      <c r="AG32" s="623" t="s">
        <v>756</v>
      </c>
      <c r="AH32" s="623" t="s">
        <v>757</v>
      </c>
      <c r="AI32" s="875" t="s">
        <v>758</v>
      </c>
      <c r="AJ32" s="623" t="s">
        <v>759</v>
      </c>
      <c r="AK32" s="623" t="s">
        <v>8</v>
      </c>
      <c r="AL32" s="623" t="s">
        <v>8</v>
      </c>
      <c r="AM32" s="623" t="s">
        <v>8</v>
      </c>
      <c r="AN32" s="623" t="s">
        <v>586</v>
      </c>
      <c r="AO32" s="623" t="s">
        <v>8</v>
      </c>
      <c r="AP32" s="623" t="s">
        <v>8</v>
      </c>
      <c r="AQ32" s="623" t="s">
        <v>8</v>
      </c>
      <c r="AR32" s="623" t="s">
        <v>8</v>
      </c>
      <c r="AS32" s="623" t="s">
        <v>586</v>
      </c>
      <c r="AT32" s="540" t="s">
        <v>8</v>
      </c>
      <c r="AU32" s="535" t="s">
        <v>760</v>
      </c>
      <c r="AV32" s="540" t="s">
        <v>32</v>
      </c>
      <c r="AW32" s="540" t="s">
        <v>50</v>
      </c>
      <c r="AX32" s="540" t="s">
        <v>83</v>
      </c>
      <c r="AY32" s="535" t="s">
        <v>12</v>
      </c>
      <c r="AZ32" s="535" t="s">
        <v>839</v>
      </c>
      <c r="BA32" s="535" t="s">
        <v>762</v>
      </c>
      <c r="BB32" s="535" t="s">
        <v>840</v>
      </c>
      <c r="BC32" s="540" t="s">
        <v>764</v>
      </c>
      <c r="BD32" s="535" t="s">
        <v>765</v>
      </c>
      <c r="BE32" s="879" t="s">
        <v>893</v>
      </c>
      <c r="BF32" s="880" t="s">
        <v>894</v>
      </c>
      <c r="BG32" s="881" t="s">
        <v>879</v>
      </c>
      <c r="BH32" s="537" t="s">
        <v>844</v>
      </c>
      <c r="BI32" s="536" t="s">
        <v>880</v>
      </c>
      <c r="BJ32" s="539" t="s">
        <v>811</v>
      </c>
      <c r="BK32" s="538">
        <v>30</v>
      </c>
      <c r="BL32" s="538" t="s">
        <v>781</v>
      </c>
      <c r="BM32" s="538" t="s">
        <v>781</v>
      </c>
      <c r="BN32" s="538" t="s">
        <v>781</v>
      </c>
      <c r="BO32" s="538" t="s">
        <v>781</v>
      </c>
      <c r="BP32" s="538">
        <v>15</v>
      </c>
      <c r="BQ32" s="538">
        <v>15</v>
      </c>
      <c r="BR32" s="538" t="s">
        <v>781</v>
      </c>
      <c r="BS32" s="538" t="s">
        <v>781</v>
      </c>
      <c r="BT32" s="538" t="s">
        <v>781</v>
      </c>
      <c r="BU32" s="538" t="s">
        <v>781</v>
      </c>
      <c r="BV32" s="538" t="s">
        <v>781</v>
      </c>
      <c r="BW32" s="538" t="s">
        <v>781</v>
      </c>
      <c r="BX32" s="536" t="s">
        <v>334</v>
      </c>
      <c r="BY32" s="537" t="s">
        <v>862</v>
      </c>
      <c r="BZ32" s="536" t="s">
        <v>757</v>
      </c>
      <c r="CA32" s="536" t="s">
        <v>758</v>
      </c>
      <c r="CB32" s="536" t="s">
        <v>334</v>
      </c>
      <c r="CC32" s="536" t="s">
        <v>772</v>
      </c>
      <c r="CD32" s="536" t="s">
        <v>846</v>
      </c>
      <c r="CE32" s="536" t="s">
        <v>361</v>
      </c>
      <c r="CF32" s="536" t="s">
        <v>847</v>
      </c>
      <c r="CG32" s="884" t="s">
        <v>895</v>
      </c>
    </row>
    <row r="33" spans="1:85" ht="33" customHeight="1" x14ac:dyDescent="0.25">
      <c r="A33" s="509"/>
      <c r="B33" s="509"/>
      <c r="C33" s="864"/>
      <c r="D33" s="865"/>
      <c r="E33" s="868"/>
      <c r="F33" s="746"/>
      <c r="G33" s="623" t="s">
        <v>896</v>
      </c>
      <c r="H33" s="572" t="s">
        <v>897</v>
      </c>
      <c r="I33" s="621" t="s">
        <v>898</v>
      </c>
      <c r="J33" s="623" t="s">
        <v>432</v>
      </c>
      <c r="K33" s="623" t="s">
        <v>867</v>
      </c>
      <c r="L33" s="623" t="s">
        <v>753</v>
      </c>
      <c r="M33" s="623" t="s">
        <v>868</v>
      </c>
      <c r="N33" s="622">
        <v>30504</v>
      </c>
      <c r="O33" s="622">
        <v>20000</v>
      </c>
      <c r="P33" s="622">
        <v>25000</v>
      </c>
      <c r="Q33" s="623" t="s">
        <v>837</v>
      </c>
      <c r="R33" s="603">
        <v>75504</v>
      </c>
      <c r="S33" s="678"/>
      <c r="T33" s="678"/>
      <c r="U33" s="678">
        <v>0</v>
      </c>
      <c r="V33" s="678"/>
      <c r="W33" s="678"/>
      <c r="X33" s="678">
        <v>0</v>
      </c>
      <c r="Y33" s="678"/>
      <c r="Z33" s="678"/>
      <c r="AA33" s="678">
        <v>0</v>
      </c>
      <c r="AB33" s="678"/>
      <c r="AC33" s="678"/>
      <c r="AD33" s="678">
        <v>30504</v>
      </c>
      <c r="AE33" s="623" t="s">
        <v>334</v>
      </c>
      <c r="AF33" s="623" t="s">
        <v>862</v>
      </c>
      <c r="AG33" s="623" t="s">
        <v>756</v>
      </c>
      <c r="AH33" s="623" t="s">
        <v>757</v>
      </c>
      <c r="AI33" s="875" t="s">
        <v>758</v>
      </c>
      <c r="AJ33" s="623" t="s">
        <v>759</v>
      </c>
      <c r="AK33" s="623" t="s">
        <v>8</v>
      </c>
      <c r="AL33" s="623" t="s">
        <v>8</v>
      </c>
      <c r="AM33" s="623" t="s">
        <v>8</v>
      </c>
      <c r="AN33" s="623" t="s">
        <v>586</v>
      </c>
      <c r="AO33" s="623" t="s">
        <v>8</v>
      </c>
      <c r="AP33" s="623" t="s">
        <v>586</v>
      </c>
      <c r="AQ33" s="623" t="s">
        <v>586</v>
      </c>
      <c r="AR33" s="623" t="s">
        <v>8</v>
      </c>
      <c r="AS33" s="623" t="s">
        <v>586</v>
      </c>
      <c r="AT33" s="540" t="s">
        <v>8</v>
      </c>
      <c r="AU33" s="535" t="s">
        <v>760</v>
      </c>
      <c r="AV33" s="540" t="s">
        <v>32</v>
      </c>
      <c r="AW33" s="540" t="s">
        <v>50</v>
      </c>
      <c r="AX33" s="540" t="s">
        <v>83</v>
      </c>
      <c r="AY33" s="535" t="s">
        <v>12</v>
      </c>
      <c r="AZ33" s="535" t="s">
        <v>839</v>
      </c>
      <c r="BA33" s="535" t="s">
        <v>762</v>
      </c>
      <c r="BB33" s="535" t="s">
        <v>840</v>
      </c>
      <c r="BC33" s="540" t="s">
        <v>764</v>
      </c>
      <c r="BD33" s="535" t="s">
        <v>765</v>
      </c>
      <c r="BE33" s="879" t="s">
        <v>899</v>
      </c>
      <c r="BF33" s="880" t="s">
        <v>900</v>
      </c>
      <c r="BG33" s="881" t="s">
        <v>879</v>
      </c>
      <c r="BH33" s="537" t="s">
        <v>844</v>
      </c>
      <c r="BI33" s="536" t="s">
        <v>880</v>
      </c>
      <c r="BJ33" s="539" t="s">
        <v>811</v>
      </c>
      <c r="BK33" s="538">
        <v>4</v>
      </c>
      <c r="BL33" s="538" t="s">
        <v>781</v>
      </c>
      <c r="BM33" s="538" t="s">
        <v>781</v>
      </c>
      <c r="BN33" s="538" t="s">
        <v>781</v>
      </c>
      <c r="BO33" s="538" t="s">
        <v>781</v>
      </c>
      <c r="BP33" s="538" t="s">
        <v>781</v>
      </c>
      <c r="BQ33" s="538">
        <v>4</v>
      </c>
      <c r="BR33" s="538" t="s">
        <v>781</v>
      </c>
      <c r="BS33" s="538" t="s">
        <v>781</v>
      </c>
      <c r="BT33" s="538" t="s">
        <v>781</v>
      </c>
      <c r="BU33" s="538" t="s">
        <v>781</v>
      </c>
      <c r="BV33" s="538" t="s">
        <v>781</v>
      </c>
      <c r="BW33" s="538" t="s">
        <v>781</v>
      </c>
      <c r="BX33" s="536" t="s">
        <v>334</v>
      </c>
      <c r="BY33" s="537" t="s">
        <v>862</v>
      </c>
      <c r="BZ33" s="536" t="s">
        <v>757</v>
      </c>
      <c r="CA33" s="536" t="s">
        <v>758</v>
      </c>
      <c r="CB33" s="536" t="s">
        <v>334</v>
      </c>
      <c r="CC33" s="536" t="s">
        <v>772</v>
      </c>
      <c r="CD33" s="536" t="s">
        <v>846</v>
      </c>
      <c r="CE33" s="536" t="s">
        <v>361</v>
      </c>
      <c r="CF33" s="536" t="s">
        <v>847</v>
      </c>
      <c r="CG33" s="884" t="s">
        <v>901</v>
      </c>
    </row>
    <row r="34" spans="1:85" ht="33" customHeight="1" x14ac:dyDescent="0.25">
      <c r="A34" s="509"/>
      <c r="B34" s="509"/>
      <c r="C34" s="864"/>
      <c r="D34" s="865"/>
      <c r="E34" s="868" t="s">
        <v>902</v>
      </c>
      <c r="F34" s="746" t="s">
        <v>903</v>
      </c>
      <c r="G34" s="623" t="s">
        <v>904</v>
      </c>
      <c r="H34" s="572" t="s">
        <v>905</v>
      </c>
      <c r="I34" s="621" t="s">
        <v>834</v>
      </c>
      <c r="J34" s="623" t="s">
        <v>835</v>
      </c>
      <c r="K34" s="623" t="s">
        <v>836</v>
      </c>
      <c r="L34" s="623" t="s">
        <v>445</v>
      </c>
      <c r="M34" s="623" t="s">
        <v>868</v>
      </c>
      <c r="N34" s="623">
        <v>10</v>
      </c>
      <c r="O34" s="623">
        <v>34</v>
      </c>
      <c r="P34" s="623">
        <v>34</v>
      </c>
      <c r="Q34" s="623" t="s">
        <v>837</v>
      </c>
      <c r="R34" s="623">
        <v>78</v>
      </c>
      <c r="S34" s="678"/>
      <c r="T34" s="678"/>
      <c r="U34" s="678">
        <v>0</v>
      </c>
      <c r="V34" s="678"/>
      <c r="W34" s="678"/>
      <c r="X34" s="678">
        <v>0</v>
      </c>
      <c r="Y34" s="678"/>
      <c r="Z34" s="678"/>
      <c r="AA34" s="678">
        <v>4</v>
      </c>
      <c r="AB34" s="678"/>
      <c r="AC34" s="678"/>
      <c r="AD34" s="678">
        <v>10</v>
      </c>
      <c r="AE34" s="623" t="s">
        <v>395</v>
      </c>
      <c r="AF34" s="623" t="s">
        <v>838</v>
      </c>
      <c r="AG34" s="623" t="s">
        <v>756</v>
      </c>
      <c r="AH34" s="623" t="s">
        <v>757</v>
      </c>
      <c r="AI34" s="875" t="s">
        <v>758</v>
      </c>
      <c r="AJ34" s="623" t="s">
        <v>759</v>
      </c>
      <c r="AK34" s="623" t="s">
        <v>8</v>
      </c>
      <c r="AL34" s="623" t="s">
        <v>8</v>
      </c>
      <c r="AM34" s="623" t="s">
        <v>8</v>
      </c>
      <c r="AN34" s="623" t="s">
        <v>586</v>
      </c>
      <c r="AO34" s="623" t="s">
        <v>8</v>
      </c>
      <c r="AP34" s="623" t="s">
        <v>586</v>
      </c>
      <c r="AQ34" s="623" t="s">
        <v>8</v>
      </c>
      <c r="AR34" s="623" t="s">
        <v>8</v>
      </c>
      <c r="AS34" s="623" t="s">
        <v>586</v>
      </c>
      <c r="AT34" s="540" t="s">
        <v>8</v>
      </c>
      <c r="AU34" s="535" t="s">
        <v>874</v>
      </c>
      <c r="AV34" s="540" t="s">
        <v>32</v>
      </c>
      <c r="AW34" s="540" t="s">
        <v>40</v>
      </c>
      <c r="AX34" s="540" t="s">
        <v>60</v>
      </c>
      <c r="AY34" s="535" t="s">
        <v>875</v>
      </c>
      <c r="AZ34" s="535" t="s">
        <v>876</v>
      </c>
      <c r="BA34" s="535" t="s">
        <v>762</v>
      </c>
      <c r="BB34" s="535" t="s">
        <v>840</v>
      </c>
      <c r="BC34" s="540" t="s">
        <v>764</v>
      </c>
      <c r="BD34" s="535" t="s">
        <v>765</v>
      </c>
      <c r="BE34" s="879" t="s">
        <v>906</v>
      </c>
      <c r="BF34" s="880" t="s">
        <v>878</v>
      </c>
      <c r="BG34" s="881" t="s">
        <v>879</v>
      </c>
      <c r="BH34" s="537" t="s">
        <v>852</v>
      </c>
      <c r="BI34" s="536" t="s">
        <v>880</v>
      </c>
      <c r="BJ34" s="539" t="s">
        <v>445</v>
      </c>
      <c r="BK34" s="538">
        <v>8</v>
      </c>
      <c r="BL34" s="538" t="s">
        <v>781</v>
      </c>
      <c r="BM34" s="538" t="s">
        <v>781</v>
      </c>
      <c r="BN34" s="538" t="s">
        <v>781</v>
      </c>
      <c r="BO34" s="538" t="s">
        <v>781</v>
      </c>
      <c r="BP34" s="538">
        <v>4</v>
      </c>
      <c r="BQ34" s="538" t="s">
        <v>781</v>
      </c>
      <c r="BR34" s="538">
        <v>4</v>
      </c>
      <c r="BS34" s="538" t="s">
        <v>781</v>
      </c>
      <c r="BT34" s="538" t="s">
        <v>781</v>
      </c>
      <c r="BU34" s="538" t="s">
        <v>781</v>
      </c>
      <c r="BV34" s="538" t="s">
        <v>781</v>
      </c>
      <c r="BW34" s="538" t="s">
        <v>781</v>
      </c>
      <c r="BX34" s="536" t="s">
        <v>334</v>
      </c>
      <c r="BY34" s="537" t="s">
        <v>862</v>
      </c>
      <c r="BZ34" s="536" t="s">
        <v>757</v>
      </c>
      <c r="CA34" s="536" t="s">
        <v>758</v>
      </c>
      <c r="CB34" s="536" t="s">
        <v>334</v>
      </c>
      <c r="CC34" s="536" t="s">
        <v>772</v>
      </c>
      <c r="CD34" s="536" t="s">
        <v>846</v>
      </c>
      <c r="CE34" s="536" t="s">
        <v>361</v>
      </c>
      <c r="CF34" s="536" t="s">
        <v>847</v>
      </c>
      <c r="CG34" s="884" t="s">
        <v>881</v>
      </c>
    </row>
    <row r="35" spans="1:85" ht="33" customHeight="1" x14ac:dyDescent="0.25">
      <c r="A35" s="509"/>
      <c r="B35" s="509"/>
      <c r="C35" s="864"/>
      <c r="D35" s="865"/>
      <c r="E35" s="868"/>
      <c r="F35" s="746"/>
      <c r="G35" s="623" t="s">
        <v>907</v>
      </c>
      <c r="H35" s="572" t="s">
        <v>908</v>
      </c>
      <c r="I35" s="621" t="s">
        <v>909</v>
      </c>
      <c r="J35" s="623" t="s">
        <v>432</v>
      </c>
      <c r="K35" s="623" t="s">
        <v>910</v>
      </c>
      <c r="L35" s="623" t="s">
        <v>445</v>
      </c>
      <c r="M35" s="623" t="s">
        <v>868</v>
      </c>
      <c r="N35" s="623">
        <v>600</v>
      </c>
      <c r="O35" s="623">
        <v>600</v>
      </c>
      <c r="P35" s="623">
        <v>600</v>
      </c>
      <c r="Q35" s="623" t="s">
        <v>837</v>
      </c>
      <c r="R35" s="603">
        <v>1112</v>
      </c>
      <c r="S35" s="678"/>
      <c r="T35" s="678"/>
      <c r="U35" s="678">
        <v>0</v>
      </c>
      <c r="V35" s="678"/>
      <c r="W35" s="678"/>
      <c r="X35" s="678">
        <v>0</v>
      </c>
      <c r="Y35" s="678"/>
      <c r="Z35" s="678"/>
      <c r="AA35" s="678">
        <v>0</v>
      </c>
      <c r="AB35" s="678"/>
      <c r="AC35" s="678"/>
      <c r="AD35" s="678">
        <v>600</v>
      </c>
      <c r="AE35" s="623" t="s">
        <v>334</v>
      </c>
      <c r="AF35" s="623" t="s">
        <v>862</v>
      </c>
      <c r="AG35" s="623" t="s">
        <v>756</v>
      </c>
      <c r="AH35" s="623" t="s">
        <v>757</v>
      </c>
      <c r="AI35" s="875" t="s">
        <v>758</v>
      </c>
      <c r="AJ35" s="623" t="s">
        <v>759</v>
      </c>
      <c r="AK35" s="623" t="s">
        <v>8</v>
      </c>
      <c r="AL35" s="623" t="s">
        <v>8</v>
      </c>
      <c r="AM35" s="623" t="s">
        <v>8</v>
      </c>
      <c r="AN35" s="623" t="s">
        <v>586</v>
      </c>
      <c r="AO35" s="623" t="s">
        <v>8</v>
      </c>
      <c r="AP35" s="623" t="s">
        <v>586</v>
      </c>
      <c r="AQ35" s="623" t="s">
        <v>8</v>
      </c>
      <c r="AR35" s="623" t="s">
        <v>8</v>
      </c>
      <c r="AS35" s="623" t="s">
        <v>586</v>
      </c>
      <c r="AT35" s="540" t="s">
        <v>8</v>
      </c>
      <c r="AU35" s="535" t="s">
        <v>874</v>
      </c>
      <c r="AV35" s="540" t="s">
        <v>32</v>
      </c>
      <c r="AW35" s="540" t="s">
        <v>40</v>
      </c>
      <c r="AX35" s="540" t="s">
        <v>60</v>
      </c>
      <c r="AY35" s="535" t="s">
        <v>875</v>
      </c>
      <c r="AZ35" s="535" t="s">
        <v>876</v>
      </c>
      <c r="BA35" s="535" t="s">
        <v>762</v>
      </c>
      <c r="BB35" s="535" t="s">
        <v>840</v>
      </c>
      <c r="BC35" s="540" t="s">
        <v>764</v>
      </c>
      <c r="BD35" s="535" t="s">
        <v>765</v>
      </c>
      <c r="BE35" s="561" t="s">
        <v>586</v>
      </c>
      <c r="BF35" s="563" t="s">
        <v>586</v>
      </c>
      <c r="BG35" s="563" t="s">
        <v>586</v>
      </c>
      <c r="BH35" s="563" t="s">
        <v>586</v>
      </c>
      <c r="BI35" s="563" t="s">
        <v>586</v>
      </c>
      <c r="BJ35" s="563" t="s">
        <v>586</v>
      </c>
      <c r="BK35" s="563" t="s">
        <v>586</v>
      </c>
      <c r="BL35" s="563" t="s">
        <v>586</v>
      </c>
      <c r="BM35" s="564" t="s">
        <v>586</v>
      </c>
      <c r="BN35" s="563" t="s">
        <v>586</v>
      </c>
      <c r="BO35" s="563" t="s">
        <v>586</v>
      </c>
      <c r="BP35" s="563" t="s">
        <v>586</v>
      </c>
      <c r="BQ35" s="563" t="s">
        <v>586</v>
      </c>
      <c r="BR35" s="563" t="s">
        <v>586</v>
      </c>
      <c r="BS35" s="563" t="s">
        <v>586</v>
      </c>
      <c r="BT35" s="563" t="s">
        <v>586</v>
      </c>
      <c r="BU35" s="563" t="s">
        <v>586</v>
      </c>
      <c r="BV35" s="563" t="s">
        <v>586</v>
      </c>
      <c r="BW35" s="563" t="s">
        <v>586</v>
      </c>
      <c r="BX35" s="563" t="s">
        <v>586</v>
      </c>
      <c r="BY35" s="563" t="s">
        <v>586</v>
      </c>
      <c r="BZ35" s="563" t="s">
        <v>586</v>
      </c>
      <c r="CA35" s="563" t="s">
        <v>586</v>
      </c>
      <c r="CB35" s="563" t="s">
        <v>586</v>
      </c>
      <c r="CC35" s="563" t="s">
        <v>586</v>
      </c>
      <c r="CD35" s="563" t="s">
        <v>586</v>
      </c>
      <c r="CE35" s="563" t="s">
        <v>586</v>
      </c>
      <c r="CF35" s="563" t="s">
        <v>586</v>
      </c>
      <c r="CG35" s="884" t="s">
        <v>781</v>
      </c>
    </row>
    <row r="36" spans="1:85" ht="33" customHeight="1" x14ac:dyDescent="0.25">
      <c r="C36" s="702">
        <v>2</v>
      </c>
      <c r="D36" s="866" t="s">
        <v>390</v>
      </c>
      <c r="E36" s="684" t="s">
        <v>405</v>
      </c>
      <c r="F36" s="731" t="s">
        <v>911</v>
      </c>
      <c r="G36" s="687" t="s">
        <v>912</v>
      </c>
      <c r="H36" s="706" t="s">
        <v>411</v>
      </c>
      <c r="I36" s="706" t="s">
        <v>412</v>
      </c>
      <c r="J36" s="688" t="s">
        <v>835</v>
      </c>
      <c r="K36" s="623" t="s">
        <v>913</v>
      </c>
      <c r="L36" s="688" t="s">
        <v>372</v>
      </c>
      <c r="M36" s="688">
        <v>87</v>
      </c>
      <c r="N36" s="688">
        <v>166</v>
      </c>
      <c r="O36" s="688">
        <v>149</v>
      </c>
      <c r="P36" s="688">
        <v>157</v>
      </c>
      <c r="Q36" s="678" t="s">
        <v>914</v>
      </c>
      <c r="R36" s="678">
        <f>SUM(M36:P37)</f>
        <v>559</v>
      </c>
      <c r="S36" s="678">
        <v>0</v>
      </c>
      <c r="T36" s="678">
        <v>0</v>
      </c>
      <c r="U36" s="686">
        <v>0</v>
      </c>
      <c r="V36" s="686">
        <v>10</v>
      </c>
      <c r="W36" s="686">
        <v>25</v>
      </c>
      <c r="X36" s="686">
        <v>50</v>
      </c>
      <c r="Y36" s="686">
        <v>78</v>
      </c>
      <c r="Z36" s="686">
        <v>106</v>
      </c>
      <c r="AA36" s="686">
        <v>135</v>
      </c>
      <c r="AB36" s="678">
        <v>150</v>
      </c>
      <c r="AC36" s="678">
        <v>156</v>
      </c>
      <c r="AD36" s="678">
        <v>161</v>
      </c>
      <c r="AE36" s="678" t="s">
        <v>915</v>
      </c>
      <c r="AF36" s="678" t="s">
        <v>915</v>
      </c>
      <c r="AG36" s="678" t="s">
        <v>916</v>
      </c>
      <c r="AH36" s="678" t="s">
        <v>917</v>
      </c>
      <c r="AI36" s="701" t="s">
        <v>918</v>
      </c>
      <c r="AJ36" s="678" t="s">
        <v>915</v>
      </c>
      <c r="AK36" s="678" t="s">
        <v>586</v>
      </c>
      <c r="AL36" s="678" t="s">
        <v>8</v>
      </c>
      <c r="AM36" s="678" t="s">
        <v>8</v>
      </c>
      <c r="AN36" s="678" t="s">
        <v>8</v>
      </c>
      <c r="AO36" s="678" t="s">
        <v>8</v>
      </c>
      <c r="AP36" s="678" t="s">
        <v>586</v>
      </c>
      <c r="AQ36" s="678" t="s">
        <v>586</v>
      </c>
      <c r="AR36" s="678" t="s">
        <v>8</v>
      </c>
      <c r="AS36" s="678" t="s">
        <v>8</v>
      </c>
      <c r="AT36" s="688" t="s">
        <v>8</v>
      </c>
      <c r="AU36" s="688" t="s">
        <v>874</v>
      </c>
      <c r="AV36" s="688" t="s">
        <v>32</v>
      </c>
      <c r="AW36" s="688" t="s">
        <v>40</v>
      </c>
      <c r="AX36" s="688" t="s">
        <v>60</v>
      </c>
      <c r="AY36" s="688" t="s">
        <v>875</v>
      </c>
      <c r="AZ36" s="688" t="s">
        <v>876</v>
      </c>
      <c r="BA36" s="542" t="s">
        <v>919</v>
      </c>
      <c r="BB36" s="542" t="s">
        <v>115</v>
      </c>
      <c r="BC36" s="545" t="s">
        <v>764</v>
      </c>
      <c r="BD36" s="525" t="s">
        <v>920</v>
      </c>
      <c r="BE36" s="879" t="s">
        <v>406</v>
      </c>
      <c r="BF36" s="547" t="s">
        <v>921</v>
      </c>
      <c r="BG36" s="547" t="s">
        <v>922</v>
      </c>
      <c r="BH36" s="521"/>
      <c r="BI36" s="546" t="s">
        <v>923</v>
      </c>
      <c r="BJ36" s="547" t="s">
        <v>770</v>
      </c>
      <c r="BK36" s="593">
        <v>121</v>
      </c>
      <c r="BL36" s="593" t="s">
        <v>771</v>
      </c>
      <c r="BM36" s="593" t="s">
        <v>771</v>
      </c>
      <c r="BN36" s="593">
        <v>16</v>
      </c>
      <c r="BO36" s="593">
        <v>16</v>
      </c>
      <c r="BP36" s="593">
        <v>16</v>
      </c>
      <c r="BQ36" s="593">
        <v>13</v>
      </c>
      <c r="BR36" s="593">
        <v>12</v>
      </c>
      <c r="BS36" s="593">
        <v>12</v>
      </c>
      <c r="BT36" s="548">
        <v>12</v>
      </c>
      <c r="BU36" s="548">
        <v>12</v>
      </c>
      <c r="BV36" s="548">
        <v>12</v>
      </c>
      <c r="BW36" s="548">
        <v>0</v>
      </c>
      <c r="BX36" s="549" t="s">
        <v>924</v>
      </c>
      <c r="BY36" s="550" t="s">
        <v>925</v>
      </c>
      <c r="BZ36" s="550" t="s">
        <v>926</v>
      </c>
      <c r="CA36" s="551" t="s">
        <v>927</v>
      </c>
      <c r="CB36" s="550" t="s">
        <v>925</v>
      </c>
      <c r="CC36" s="550" t="s">
        <v>928</v>
      </c>
      <c r="CD36" s="550" t="s">
        <v>929</v>
      </c>
      <c r="CE36" s="550" t="s">
        <v>397</v>
      </c>
      <c r="CF36" s="552" t="s">
        <v>415</v>
      </c>
      <c r="CG36" s="586"/>
    </row>
    <row r="37" spans="1:85" ht="33" customHeight="1" x14ac:dyDescent="0.25">
      <c r="C37" s="702"/>
      <c r="D37" s="866"/>
      <c r="E37" s="684"/>
      <c r="F37" s="731"/>
      <c r="G37" s="687"/>
      <c r="H37" s="706"/>
      <c r="I37" s="706"/>
      <c r="J37" s="688"/>
      <c r="K37" s="623"/>
      <c r="L37" s="688"/>
      <c r="M37" s="747"/>
      <c r="N37" s="747"/>
      <c r="O37" s="747"/>
      <c r="P37" s="747"/>
      <c r="Q37" s="678"/>
      <c r="R37" s="678"/>
      <c r="S37" s="678"/>
      <c r="T37" s="678"/>
      <c r="U37" s="686"/>
      <c r="V37" s="686"/>
      <c r="W37" s="686"/>
      <c r="X37" s="686"/>
      <c r="Y37" s="686"/>
      <c r="Z37" s="686"/>
      <c r="AA37" s="686"/>
      <c r="AB37" s="678"/>
      <c r="AC37" s="678"/>
      <c r="AD37" s="678"/>
      <c r="AE37" s="678"/>
      <c r="AF37" s="678"/>
      <c r="AG37" s="678"/>
      <c r="AH37" s="678"/>
      <c r="AI37" s="678"/>
      <c r="AJ37" s="678"/>
      <c r="AK37" s="678"/>
      <c r="AL37" s="678"/>
      <c r="AM37" s="678"/>
      <c r="AN37" s="678"/>
      <c r="AO37" s="678"/>
      <c r="AP37" s="678"/>
      <c r="AQ37" s="678"/>
      <c r="AR37" s="678"/>
      <c r="AS37" s="678"/>
      <c r="AT37" s="688"/>
      <c r="AU37" s="688"/>
      <c r="AV37" s="688"/>
      <c r="AW37" s="688"/>
      <c r="AX37" s="688"/>
      <c r="AY37" s="688"/>
      <c r="AZ37" s="688"/>
      <c r="BA37" s="522" t="s">
        <v>126</v>
      </c>
      <c r="BB37" s="522" t="s">
        <v>126</v>
      </c>
      <c r="BC37" s="522" t="s">
        <v>126</v>
      </c>
      <c r="BD37" s="525" t="s">
        <v>930</v>
      </c>
      <c r="BE37" s="879" t="s">
        <v>931</v>
      </c>
      <c r="BF37" s="554" t="s">
        <v>932</v>
      </c>
      <c r="BG37" s="554" t="s">
        <v>933</v>
      </c>
      <c r="BH37" s="553" t="s">
        <v>425</v>
      </c>
      <c r="BI37" s="554" t="s">
        <v>934</v>
      </c>
      <c r="BJ37" s="555" t="s">
        <v>372</v>
      </c>
      <c r="BK37" s="593">
        <v>100</v>
      </c>
      <c r="BL37" s="593">
        <v>100</v>
      </c>
      <c r="BM37" s="593">
        <v>100</v>
      </c>
      <c r="BN37" s="593">
        <v>100</v>
      </c>
      <c r="BO37" s="593">
        <v>100</v>
      </c>
      <c r="BP37" s="593">
        <v>100</v>
      </c>
      <c r="BQ37" s="593">
        <v>100</v>
      </c>
      <c r="BR37" s="593">
        <v>100</v>
      </c>
      <c r="BS37" s="593">
        <v>100</v>
      </c>
      <c r="BT37" s="593">
        <v>100</v>
      </c>
      <c r="BU37" s="593">
        <v>100</v>
      </c>
      <c r="BV37" s="593">
        <v>100</v>
      </c>
      <c r="BW37" s="593">
        <v>100</v>
      </c>
      <c r="BX37" s="549" t="s">
        <v>924</v>
      </c>
      <c r="BY37" s="555" t="s">
        <v>935</v>
      </c>
      <c r="BZ37" s="549" t="s">
        <v>936</v>
      </c>
      <c r="CA37" s="556" t="s">
        <v>918</v>
      </c>
      <c r="CB37" s="550" t="s">
        <v>781</v>
      </c>
      <c r="CC37" s="550" t="s">
        <v>781</v>
      </c>
      <c r="CD37" s="548" t="s">
        <v>781</v>
      </c>
      <c r="CE37" s="550" t="s">
        <v>781</v>
      </c>
      <c r="CF37" s="552" t="s">
        <v>781</v>
      </c>
      <c r="CG37" s="586"/>
    </row>
    <row r="38" spans="1:85" ht="33" customHeight="1" x14ac:dyDescent="0.25">
      <c r="C38" s="702"/>
      <c r="D38" s="866" t="s">
        <v>390</v>
      </c>
      <c r="E38" s="684"/>
      <c r="F38" s="731"/>
      <c r="G38" s="608" t="s">
        <v>937</v>
      </c>
      <c r="H38" s="618" t="s">
        <v>938</v>
      </c>
      <c r="I38" s="618" t="s">
        <v>419</v>
      </c>
      <c r="J38" s="606" t="s">
        <v>835</v>
      </c>
      <c r="K38" s="623" t="s">
        <v>913</v>
      </c>
      <c r="L38" s="623" t="s">
        <v>372</v>
      </c>
      <c r="M38" s="623">
        <v>0</v>
      </c>
      <c r="N38" s="623">
        <v>5</v>
      </c>
      <c r="O38" s="623">
        <v>5</v>
      </c>
      <c r="P38" s="623">
        <v>6</v>
      </c>
      <c r="Q38" s="607" t="s">
        <v>914</v>
      </c>
      <c r="R38" s="607">
        <v>16</v>
      </c>
      <c r="S38" s="607">
        <v>0</v>
      </c>
      <c r="T38" s="607">
        <v>0</v>
      </c>
      <c r="U38" s="613">
        <v>0</v>
      </c>
      <c r="V38" s="613">
        <v>0</v>
      </c>
      <c r="W38" s="613">
        <v>0</v>
      </c>
      <c r="X38" s="613">
        <v>0</v>
      </c>
      <c r="Y38" s="613">
        <v>2</v>
      </c>
      <c r="Z38" s="613">
        <v>4</v>
      </c>
      <c r="AA38" s="613">
        <v>5</v>
      </c>
      <c r="AB38" s="607">
        <v>0</v>
      </c>
      <c r="AC38" s="607">
        <v>0</v>
      </c>
      <c r="AD38" s="607">
        <v>0</v>
      </c>
      <c r="AE38" s="607" t="s">
        <v>915</v>
      </c>
      <c r="AF38" s="607" t="s">
        <v>915</v>
      </c>
      <c r="AG38" s="607" t="s">
        <v>916</v>
      </c>
      <c r="AH38" s="607" t="s">
        <v>936</v>
      </c>
      <c r="AI38" s="620" t="s">
        <v>918</v>
      </c>
      <c r="AJ38" s="607" t="s">
        <v>915</v>
      </c>
      <c r="AK38" s="607" t="s">
        <v>586</v>
      </c>
      <c r="AL38" s="607" t="s">
        <v>8</v>
      </c>
      <c r="AM38" s="607" t="s">
        <v>8</v>
      </c>
      <c r="AN38" s="607" t="s">
        <v>8</v>
      </c>
      <c r="AO38" s="607" t="s">
        <v>8</v>
      </c>
      <c r="AP38" s="607" t="s">
        <v>586</v>
      </c>
      <c r="AQ38" s="607" t="s">
        <v>586</v>
      </c>
      <c r="AR38" s="607" t="s">
        <v>586</v>
      </c>
      <c r="AS38" s="623" t="s">
        <v>586</v>
      </c>
      <c r="AT38" s="544" t="s">
        <v>8</v>
      </c>
      <c r="AU38" s="544" t="s">
        <v>874</v>
      </c>
      <c r="AV38" s="544" t="s">
        <v>32</v>
      </c>
      <c r="AW38" s="544" t="s">
        <v>40</v>
      </c>
      <c r="AX38" s="544" t="s">
        <v>60</v>
      </c>
      <c r="AY38" s="544" t="s">
        <v>875</v>
      </c>
      <c r="AZ38" s="544" t="s">
        <v>876</v>
      </c>
      <c r="BA38" s="522" t="s">
        <v>939</v>
      </c>
      <c r="BB38" s="522" t="s">
        <v>939</v>
      </c>
      <c r="BC38" s="522" t="s">
        <v>939</v>
      </c>
      <c r="BD38" s="526" t="s">
        <v>108</v>
      </c>
      <c r="BE38" s="561" t="s">
        <v>586</v>
      </c>
      <c r="BF38" s="563" t="s">
        <v>586</v>
      </c>
      <c r="BG38" s="563" t="s">
        <v>586</v>
      </c>
      <c r="BH38" s="563" t="s">
        <v>586</v>
      </c>
      <c r="BI38" s="563" t="s">
        <v>586</v>
      </c>
      <c r="BJ38" s="563" t="s">
        <v>586</v>
      </c>
      <c r="BK38" s="563" t="s">
        <v>586</v>
      </c>
      <c r="BL38" s="563" t="s">
        <v>586</v>
      </c>
      <c r="BM38" s="564" t="s">
        <v>586</v>
      </c>
      <c r="BN38" s="563" t="s">
        <v>586</v>
      </c>
      <c r="BO38" s="563" t="s">
        <v>586</v>
      </c>
      <c r="BP38" s="563" t="s">
        <v>586</v>
      </c>
      <c r="BQ38" s="563" t="s">
        <v>586</v>
      </c>
      <c r="BR38" s="563" t="s">
        <v>586</v>
      </c>
      <c r="BS38" s="563" t="s">
        <v>586</v>
      </c>
      <c r="BT38" s="563" t="s">
        <v>586</v>
      </c>
      <c r="BU38" s="563" t="s">
        <v>586</v>
      </c>
      <c r="BV38" s="563" t="s">
        <v>586</v>
      </c>
      <c r="BW38" s="563" t="s">
        <v>586</v>
      </c>
      <c r="BX38" s="563" t="s">
        <v>586</v>
      </c>
      <c r="BY38" s="563" t="s">
        <v>586</v>
      </c>
      <c r="BZ38" s="563" t="s">
        <v>586</v>
      </c>
      <c r="CA38" s="563" t="s">
        <v>586</v>
      </c>
      <c r="CB38" s="563" t="s">
        <v>586</v>
      </c>
      <c r="CC38" s="563" t="s">
        <v>586</v>
      </c>
      <c r="CD38" s="563" t="s">
        <v>586</v>
      </c>
      <c r="CE38" s="563" t="s">
        <v>586</v>
      </c>
      <c r="CF38" s="563" t="s">
        <v>586</v>
      </c>
      <c r="CG38" s="586"/>
    </row>
    <row r="39" spans="1:85" ht="33" customHeight="1" x14ac:dyDescent="0.25">
      <c r="C39" s="702"/>
      <c r="D39" s="866" t="s">
        <v>390</v>
      </c>
      <c r="E39" s="684"/>
      <c r="F39" s="731"/>
      <c r="G39" s="687" t="s">
        <v>940</v>
      </c>
      <c r="H39" s="731" t="s">
        <v>408</v>
      </c>
      <c r="I39" s="731" t="s">
        <v>941</v>
      </c>
      <c r="J39" s="687" t="s">
        <v>835</v>
      </c>
      <c r="K39" s="623" t="s">
        <v>942</v>
      </c>
      <c r="L39" s="687" t="s">
        <v>372</v>
      </c>
      <c r="M39" s="732">
        <v>87</v>
      </c>
      <c r="N39" s="732">
        <v>166</v>
      </c>
      <c r="O39" s="732">
        <v>149</v>
      </c>
      <c r="P39" s="732">
        <v>157</v>
      </c>
      <c r="Q39" s="682" t="s">
        <v>943</v>
      </c>
      <c r="R39" s="732">
        <f>SUM(M36:P37)</f>
        <v>559</v>
      </c>
      <c r="S39" s="678">
        <v>0</v>
      </c>
      <c r="T39" s="678">
        <v>0</v>
      </c>
      <c r="U39" s="686">
        <v>10</v>
      </c>
      <c r="V39" s="686">
        <v>25</v>
      </c>
      <c r="W39" s="686">
        <v>50</v>
      </c>
      <c r="X39" s="686">
        <v>80</v>
      </c>
      <c r="Y39" s="686">
        <v>110</v>
      </c>
      <c r="Z39" s="686">
        <v>140</v>
      </c>
      <c r="AA39" s="686">
        <v>155</v>
      </c>
      <c r="AB39" s="678">
        <v>161</v>
      </c>
      <c r="AC39" s="678">
        <v>166</v>
      </c>
      <c r="AD39" s="678">
        <v>166</v>
      </c>
      <c r="AE39" s="678" t="s">
        <v>944</v>
      </c>
      <c r="AF39" s="678" t="s">
        <v>944</v>
      </c>
      <c r="AG39" s="678" t="s">
        <v>945</v>
      </c>
      <c r="AH39" s="678" t="s">
        <v>946</v>
      </c>
      <c r="AI39" s="705" t="s">
        <v>947</v>
      </c>
      <c r="AJ39" s="678" t="s">
        <v>948</v>
      </c>
      <c r="AK39" s="678" t="s">
        <v>586</v>
      </c>
      <c r="AL39" s="678" t="s">
        <v>8</v>
      </c>
      <c r="AM39" s="678" t="s">
        <v>8</v>
      </c>
      <c r="AN39" s="678" t="s">
        <v>8</v>
      </c>
      <c r="AO39" s="678" t="s">
        <v>8</v>
      </c>
      <c r="AP39" s="678" t="s">
        <v>586</v>
      </c>
      <c r="AQ39" s="678" t="s">
        <v>586</v>
      </c>
      <c r="AR39" s="678" t="s">
        <v>586</v>
      </c>
      <c r="AS39" s="678" t="s">
        <v>949</v>
      </c>
      <c r="AT39" s="688" t="s">
        <v>8</v>
      </c>
      <c r="AU39" s="678" t="s">
        <v>950</v>
      </c>
      <c r="AV39" s="688" t="s">
        <v>32</v>
      </c>
      <c r="AW39" s="688" t="s">
        <v>40</v>
      </c>
      <c r="AX39" s="688" t="s">
        <v>60</v>
      </c>
      <c r="AY39" s="688" t="s">
        <v>875</v>
      </c>
      <c r="AZ39" s="688" t="s">
        <v>876</v>
      </c>
      <c r="BA39" s="736" t="s">
        <v>762</v>
      </c>
      <c r="BB39" s="734" t="s">
        <v>81</v>
      </c>
      <c r="BC39" s="735" t="s">
        <v>58</v>
      </c>
      <c r="BD39" s="736" t="s">
        <v>105</v>
      </c>
      <c r="BE39" s="879" t="s">
        <v>951</v>
      </c>
      <c r="BF39" s="547" t="s">
        <v>952</v>
      </c>
      <c r="BG39" s="547" t="s">
        <v>953</v>
      </c>
      <c r="BH39" s="521" t="s">
        <v>425</v>
      </c>
      <c r="BI39" s="547" t="s">
        <v>954</v>
      </c>
      <c r="BJ39" s="548" t="s">
        <v>770</v>
      </c>
      <c r="BK39" s="593">
        <v>100</v>
      </c>
      <c r="BL39" s="593" t="s">
        <v>771</v>
      </c>
      <c r="BM39" s="593" t="s">
        <v>771</v>
      </c>
      <c r="BN39" s="593">
        <v>200</v>
      </c>
      <c r="BO39" s="593">
        <v>40</v>
      </c>
      <c r="BP39" s="593">
        <v>100</v>
      </c>
      <c r="BQ39" s="593" t="s">
        <v>771</v>
      </c>
      <c r="BR39" s="593" t="s">
        <v>771</v>
      </c>
      <c r="BS39" s="593" t="s">
        <v>771</v>
      </c>
      <c r="BT39" s="593" t="s">
        <v>771</v>
      </c>
      <c r="BU39" s="593" t="s">
        <v>771</v>
      </c>
      <c r="BV39" s="593" t="s">
        <v>771</v>
      </c>
      <c r="BW39" s="593" t="s">
        <v>771</v>
      </c>
      <c r="BX39" s="550" t="s">
        <v>955</v>
      </c>
      <c r="BY39" s="548" t="s">
        <v>395</v>
      </c>
      <c r="BZ39" s="550" t="s">
        <v>781</v>
      </c>
      <c r="CA39" s="550" t="s">
        <v>781</v>
      </c>
      <c r="CB39" s="550"/>
      <c r="CC39" s="550" t="s">
        <v>928</v>
      </c>
      <c r="CD39" s="548" t="s">
        <v>929</v>
      </c>
      <c r="CE39" s="550" t="s">
        <v>929</v>
      </c>
      <c r="CF39" s="552" t="s">
        <v>397</v>
      </c>
      <c r="CG39" s="886" t="s">
        <v>781</v>
      </c>
    </row>
    <row r="40" spans="1:85" ht="33" customHeight="1" x14ac:dyDescent="0.25">
      <c r="C40" s="702"/>
      <c r="D40" s="866" t="s">
        <v>390</v>
      </c>
      <c r="E40" s="684"/>
      <c r="F40" s="731"/>
      <c r="G40" s="687"/>
      <c r="H40" s="731"/>
      <c r="I40" s="731"/>
      <c r="J40" s="687"/>
      <c r="K40" s="623"/>
      <c r="L40" s="687"/>
      <c r="M40" s="748"/>
      <c r="N40" s="748"/>
      <c r="O40" s="748"/>
      <c r="P40" s="748"/>
      <c r="Q40" s="682"/>
      <c r="R40" s="733"/>
      <c r="S40" s="678"/>
      <c r="T40" s="678"/>
      <c r="U40" s="686"/>
      <c r="V40" s="686"/>
      <c r="W40" s="686"/>
      <c r="X40" s="686"/>
      <c r="Y40" s="686"/>
      <c r="Z40" s="686"/>
      <c r="AA40" s="686"/>
      <c r="AB40" s="678"/>
      <c r="AC40" s="678"/>
      <c r="AD40" s="678"/>
      <c r="AE40" s="678"/>
      <c r="AF40" s="678"/>
      <c r="AG40" s="678"/>
      <c r="AH40" s="678"/>
      <c r="AI40" s="705"/>
      <c r="AJ40" s="678"/>
      <c r="AK40" s="678"/>
      <c r="AL40" s="678"/>
      <c r="AM40" s="678"/>
      <c r="AN40" s="678"/>
      <c r="AO40" s="678"/>
      <c r="AP40" s="678"/>
      <c r="AQ40" s="678"/>
      <c r="AR40" s="678"/>
      <c r="AS40" s="678"/>
      <c r="AT40" s="688"/>
      <c r="AU40" s="688"/>
      <c r="AV40" s="688"/>
      <c r="AW40" s="688"/>
      <c r="AX40" s="688"/>
      <c r="AY40" s="688"/>
      <c r="AZ40" s="688"/>
      <c r="BA40" s="736"/>
      <c r="BB40" s="735"/>
      <c r="BC40" s="735"/>
      <c r="BD40" s="736"/>
      <c r="BE40" s="879" t="s">
        <v>956</v>
      </c>
      <c r="BF40" s="547" t="s">
        <v>957</v>
      </c>
      <c r="BG40" s="547" t="s">
        <v>958</v>
      </c>
      <c r="BH40" s="521" t="s">
        <v>425</v>
      </c>
      <c r="BI40" s="547" t="s">
        <v>959</v>
      </c>
      <c r="BJ40" s="548" t="s">
        <v>445</v>
      </c>
      <c r="BK40" s="593">
        <v>100</v>
      </c>
      <c r="BL40" s="593" t="s">
        <v>771</v>
      </c>
      <c r="BM40" s="593" t="s">
        <v>771</v>
      </c>
      <c r="BN40" s="593">
        <v>25</v>
      </c>
      <c r="BO40" s="593" t="s">
        <v>771</v>
      </c>
      <c r="BP40" s="593" t="s">
        <v>771</v>
      </c>
      <c r="BQ40" s="593">
        <v>50</v>
      </c>
      <c r="BR40" s="593" t="s">
        <v>771</v>
      </c>
      <c r="BS40" s="593" t="s">
        <v>771</v>
      </c>
      <c r="BT40" s="593">
        <v>75</v>
      </c>
      <c r="BU40" s="593" t="s">
        <v>771</v>
      </c>
      <c r="BV40" s="593" t="s">
        <v>771</v>
      </c>
      <c r="BW40" s="593">
        <v>100</v>
      </c>
      <c r="BX40" s="550" t="s">
        <v>955</v>
      </c>
      <c r="BY40" s="548" t="s">
        <v>395</v>
      </c>
      <c r="BZ40" s="550" t="s">
        <v>781</v>
      </c>
      <c r="CA40" s="550" t="s">
        <v>781</v>
      </c>
      <c r="CB40" s="550"/>
      <c r="CC40" s="550" t="s">
        <v>928</v>
      </c>
      <c r="CD40" s="548" t="s">
        <v>929</v>
      </c>
      <c r="CE40" s="550" t="s">
        <v>929</v>
      </c>
      <c r="CF40" s="552" t="s">
        <v>397</v>
      </c>
      <c r="CG40" s="886" t="s">
        <v>781</v>
      </c>
    </row>
    <row r="41" spans="1:85" ht="33" customHeight="1" x14ac:dyDescent="0.25">
      <c r="C41" s="702"/>
      <c r="D41" s="866" t="s">
        <v>390</v>
      </c>
      <c r="E41" s="684" t="s">
        <v>960</v>
      </c>
      <c r="F41" s="731" t="s">
        <v>961</v>
      </c>
      <c r="G41" s="678" t="s">
        <v>962</v>
      </c>
      <c r="H41" s="706" t="s">
        <v>963</v>
      </c>
      <c r="I41" s="706" t="s">
        <v>964</v>
      </c>
      <c r="J41" s="678" t="s">
        <v>413</v>
      </c>
      <c r="K41" s="678" t="s">
        <v>965</v>
      </c>
      <c r="L41" s="678" t="s">
        <v>372</v>
      </c>
      <c r="M41" s="678" t="s">
        <v>966</v>
      </c>
      <c r="N41" s="678" t="s">
        <v>967</v>
      </c>
      <c r="O41" s="678" t="s">
        <v>968</v>
      </c>
      <c r="P41" s="678" t="s">
        <v>968</v>
      </c>
      <c r="Q41" s="678" t="s">
        <v>968</v>
      </c>
      <c r="R41" s="678" t="s">
        <v>968</v>
      </c>
      <c r="S41" s="678">
        <v>0</v>
      </c>
      <c r="T41" s="678">
        <v>0</v>
      </c>
      <c r="U41" s="686">
        <v>0</v>
      </c>
      <c r="V41" s="686">
        <v>0</v>
      </c>
      <c r="W41" s="686">
        <v>0</v>
      </c>
      <c r="X41" s="686">
        <v>0.15</v>
      </c>
      <c r="Y41" s="686">
        <v>0.3</v>
      </c>
      <c r="Z41" s="686">
        <v>0.45</v>
      </c>
      <c r="AA41" s="686">
        <v>546</v>
      </c>
      <c r="AB41" s="678">
        <v>683</v>
      </c>
      <c r="AC41" s="678">
        <v>819</v>
      </c>
      <c r="AD41" s="678">
        <v>910</v>
      </c>
      <c r="AE41" s="678" t="s">
        <v>944</v>
      </c>
      <c r="AF41" s="678" t="s">
        <v>944</v>
      </c>
      <c r="AG41" s="678" t="s">
        <v>945</v>
      </c>
      <c r="AH41" s="678" t="s">
        <v>946</v>
      </c>
      <c r="AI41" s="705" t="s">
        <v>947</v>
      </c>
      <c r="AJ41" s="678" t="s">
        <v>948</v>
      </c>
      <c r="AK41" s="678" t="s">
        <v>586</v>
      </c>
      <c r="AL41" s="678" t="s">
        <v>8</v>
      </c>
      <c r="AM41" s="678" t="s">
        <v>8</v>
      </c>
      <c r="AN41" s="678" t="s">
        <v>8</v>
      </c>
      <c r="AO41" s="678" t="s">
        <v>8</v>
      </c>
      <c r="AP41" s="678" t="s">
        <v>586</v>
      </c>
      <c r="AQ41" s="678" t="s">
        <v>586</v>
      </c>
      <c r="AR41" s="678" t="s">
        <v>586</v>
      </c>
      <c r="AS41" s="678" t="s">
        <v>586</v>
      </c>
      <c r="AT41" s="688" t="s">
        <v>8</v>
      </c>
      <c r="AU41" s="688" t="s">
        <v>874</v>
      </c>
      <c r="AV41" s="688" t="s">
        <v>874</v>
      </c>
      <c r="AW41" s="688" t="s">
        <v>40</v>
      </c>
      <c r="AX41" s="688" t="s">
        <v>60</v>
      </c>
      <c r="AY41" s="688" t="s">
        <v>875</v>
      </c>
      <c r="AZ41" s="688" t="s">
        <v>876</v>
      </c>
      <c r="BA41" s="735" t="s">
        <v>939</v>
      </c>
      <c r="BB41" s="735" t="s">
        <v>939</v>
      </c>
      <c r="BC41" s="735" t="s">
        <v>969</v>
      </c>
      <c r="BD41" s="736" t="s">
        <v>970</v>
      </c>
      <c r="BE41" s="879" t="s">
        <v>971</v>
      </c>
      <c r="BF41" s="547" t="s">
        <v>972</v>
      </c>
      <c r="BG41" s="547" t="s">
        <v>973</v>
      </c>
      <c r="BH41" s="521" t="s">
        <v>844</v>
      </c>
      <c r="BI41" s="546" t="s">
        <v>974</v>
      </c>
      <c r="BJ41" s="547" t="s">
        <v>372</v>
      </c>
      <c r="BK41" s="593">
        <v>1</v>
      </c>
      <c r="BL41" s="593" t="s">
        <v>781</v>
      </c>
      <c r="BM41" s="593">
        <v>1</v>
      </c>
      <c r="BN41" s="593" t="s">
        <v>781</v>
      </c>
      <c r="BO41" s="593" t="s">
        <v>781</v>
      </c>
      <c r="BP41" s="593" t="s">
        <v>781</v>
      </c>
      <c r="BQ41" s="593" t="s">
        <v>781</v>
      </c>
      <c r="BR41" s="593" t="s">
        <v>781</v>
      </c>
      <c r="BS41" s="593" t="s">
        <v>781</v>
      </c>
      <c r="BT41" s="593" t="s">
        <v>781</v>
      </c>
      <c r="BU41" s="593" t="s">
        <v>781</v>
      </c>
      <c r="BV41" s="593" t="s">
        <v>781</v>
      </c>
      <c r="BW41" s="593" t="s">
        <v>781</v>
      </c>
      <c r="BX41" s="550" t="s">
        <v>955</v>
      </c>
      <c r="BY41" s="550" t="s">
        <v>395</v>
      </c>
      <c r="BZ41" s="550" t="s">
        <v>946</v>
      </c>
      <c r="CA41" s="550" t="s">
        <v>975</v>
      </c>
      <c r="CB41" s="550"/>
      <c r="CC41" s="550" t="s">
        <v>781</v>
      </c>
      <c r="CD41" s="550" t="s">
        <v>781</v>
      </c>
      <c r="CE41" s="550" t="s">
        <v>781</v>
      </c>
      <c r="CF41" s="552" t="s">
        <v>781</v>
      </c>
      <c r="CG41" s="886" t="s">
        <v>781</v>
      </c>
    </row>
    <row r="42" spans="1:85" ht="33" customHeight="1" x14ac:dyDescent="0.25">
      <c r="C42" s="702"/>
      <c r="D42" s="866" t="s">
        <v>390</v>
      </c>
      <c r="E42" s="684"/>
      <c r="F42" s="731"/>
      <c r="G42" s="678"/>
      <c r="H42" s="706"/>
      <c r="I42" s="706"/>
      <c r="J42" s="678"/>
      <c r="K42" s="678"/>
      <c r="L42" s="678"/>
      <c r="M42" s="678"/>
      <c r="N42" s="678"/>
      <c r="O42" s="678"/>
      <c r="P42" s="678"/>
      <c r="Q42" s="678" t="s">
        <v>968</v>
      </c>
      <c r="R42" s="678" t="s">
        <v>968</v>
      </c>
      <c r="S42" s="678"/>
      <c r="T42" s="678"/>
      <c r="U42" s="686"/>
      <c r="V42" s="686"/>
      <c r="W42" s="686"/>
      <c r="X42" s="686"/>
      <c r="Y42" s="686"/>
      <c r="Z42" s="686"/>
      <c r="AA42" s="686"/>
      <c r="AB42" s="678"/>
      <c r="AC42" s="678"/>
      <c r="AD42" s="678"/>
      <c r="AE42" s="678"/>
      <c r="AF42" s="678"/>
      <c r="AG42" s="678"/>
      <c r="AH42" s="678"/>
      <c r="AI42" s="705"/>
      <c r="AJ42" s="678"/>
      <c r="AK42" s="678"/>
      <c r="AL42" s="678"/>
      <c r="AM42" s="678"/>
      <c r="AN42" s="678"/>
      <c r="AO42" s="678"/>
      <c r="AP42" s="678"/>
      <c r="AQ42" s="678"/>
      <c r="AR42" s="678"/>
      <c r="AS42" s="678"/>
      <c r="AT42" s="688"/>
      <c r="AU42" s="688"/>
      <c r="AV42" s="688"/>
      <c r="AW42" s="688"/>
      <c r="AX42" s="688"/>
      <c r="AY42" s="688"/>
      <c r="AZ42" s="688"/>
      <c r="BA42" s="735"/>
      <c r="BB42" s="735"/>
      <c r="BC42" s="735"/>
      <c r="BD42" s="736"/>
      <c r="BE42" s="879" t="s">
        <v>976</v>
      </c>
      <c r="BF42" s="547" t="s">
        <v>977</v>
      </c>
      <c r="BG42" s="547" t="s">
        <v>973</v>
      </c>
      <c r="BH42" s="521" t="s">
        <v>844</v>
      </c>
      <c r="BI42" s="546" t="s">
        <v>978</v>
      </c>
      <c r="BJ42" s="547" t="s">
        <v>372</v>
      </c>
      <c r="BK42" s="593">
        <v>1</v>
      </c>
      <c r="BL42" s="593" t="s">
        <v>781</v>
      </c>
      <c r="BM42" s="593" t="s">
        <v>781</v>
      </c>
      <c r="BN42" s="593">
        <v>1</v>
      </c>
      <c r="BO42" s="593" t="s">
        <v>781</v>
      </c>
      <c r="BP42" s="593" t="s">
        <v>781</v>
      </c>
      <c r="BQ42" s="593" t="s">
        <v>781</v>
      </c>
      <c r="BR42" s="593" t="s">
        <v>781</v>
      </c>
      <c r="BS42" s="593" t="s">
        <v>781</v>
      </c>
      <c r="BT42" s="593" t="s">
        <v>781</v>
      </c>
      <c r="BU42" s="593" t="s">
        <v>781</v>
      </c>
      <c r="BV42" s="593" t="s">
        <v>781</v>
      </c>
      <c r="BW42" s="593" t="s">
        <v>781</v>
      </c>
      <c r="BX42" s="550" t="s">
        <v>955</v>
      </c>
      <c r="BY42" s="550" t="s">
        <v>395</v>
      </c>
      <c r="BZ42" s="550" t="s">
        <v>946</v>
      </c>
      <c r="CA42" s="550" t="s">
        <v>975</v>
      </c>
      <c r="CB42" s="550"/>
      <c r="CC42" s="550" t="s">
        <v>781</v>
      </c>
      <c r="CD42" s="550" t="s">
        <v>781</v>
      </c>
      <c r="CE42" s="550" t="s">
        <v>781</v>
      </c>
      <c r="CF42" s="552" t="s">
        <v>781</v>
      </c>
      <c r="CG42" s="886" t="s">
        <v>781</v>
      </c>
    </row>
    <row r="43" spans="1:85" ht="33" customHeight="1" x14ac:dyDescent="0.25">
      <c r="C43" s="702"/>
      <c r="D43" s="866" t="s">
        <v>390</v>
      </c>
      <c r="E43" s="684"/>
      <c r="F43" s="731"/>
      <c r="G43" s="678"/>
      <c r="H43" s="706"/>
      <c r="I43" s="706"/>
      <c r="J43" s="678"/>
      <c r="K43" s="678"/>
      <c r="L43" s="678"/>
      <c r="M43" s="678"/>
      <c r="N43" s="678"/>
      <c r="O43" s="678"/>
      <c r="P43" s="678"/>
      <c r="Q43" s="678" t="s">
        <v>968</v>
      </c>
      <c r="R43" s="678" t="s">
        <v>968</v>
      </c>
      <c r="S43" s="678"/>
      <c r="T43" s="678"/>
      <c r="U43" s="686"/>
      <c r="V43" s="686"/>
      <c r="W43" s="686"/>
      <c r="X43" s="686"/>
      <c r="Y43" s="686"/>
      <c r="Z43" s="686"/>
      <c r="AA43" s="686"/>
      <c r="AB43" s="678"/>
      <c r="AC43" s="678"/>
      <c r="AD43" s="678"/>
      <c r="AE43" s="678"/>
      <c r="AF43" s="678"/>
      <c r="AG43" s="678"/>
      <c r="AH43" s="678"/>
      <c r="AI43" s="705"/>
      <c r="AJ43" s="678"/>
      <c r="AK43" s="678"/>
      <c r="AL43" s="678"/>
      <c r="AM43" s="678"/>
      <c r="AN43" s="678"/>
      <c r="AO43" s="678"/>
      <c r="AP43" s="678"/>
      <c r="AQ43" s="678"/>
      <c r="AR43" s="678"/>
      <c r="AS43" s="678"/>
      <c r="AT43" s="688"/>
      <c r="AU43" s="688"/>
      <c r="AV43" s="688"/>
      <c r="AW43" s="688"/>
      <c r="AX43" s="688"/>
      <c r="AY43" s="688"/>
      <c r="AZ43" s="688"/>
      <c r="BA43" s="735"/>
      <c r="BB43" s="735"/>
      <c r="BC43" s="735"/>
      <c r="BD43" s="736"/>
      <c r="BE43" s="879" t="s">
        <v>979</v>
      </c>
      <c r="BF43" s="547" t="s">
        <v>980</v>
      </c>
      <c r="BG43" s="547" t="s">
        <v>973</v>
      </c>
      <c r="BH43" s="521" t="s">
        <v>844</v>
      </c>
      <c r="BI43" s="546" t="s">
        <v>981</v>
      </c>
      <c r="BJ43" s="547" t="s">
        <v>372</v>
      </c>
      <c r="BK43" s="593">
        <v>1</v>
      </c>
      <c r="BL43" s="593" t="s">
        <v>781</v>
      </c>
      <c r="BM43" s="593" t="s">
        <v>781</v>
      </c>
      <c r="BN43" s="593" t="s">
        <v>781</v>
      </c>
      <c r="BO43" s="593">
        <v>1</v>
      </c>
      <c r="BP43" s="593" t="s">
        <v>781</v>
      </c>
      <c r="BQ43" s="593" t="s">
        <v>781</v>
      </c>
      <c r="BR43" s="593" t="s">
        <v>781</v>
      </c>
      <c r="BS43" s="593" t="s">
        <v>781</v>
      </c>
      <c r="BT43" s="593" t="s">
        <v>781</v>
      </c>
      <c r="BU43" s="593" t="s">
        <v>781</v>
      </c>
      <c r="BV43" s="593" t="s">
        <v>781</v>
      </c>
      <c r="BW43" s="593" t="s">
        <v>781</v>
      </c>
      <c r="BX43" s="550" t="s">
        <v>955</v>
      </c>
      <c r="BY43" s="550" t="s">
        <v>395</v>
      </c>
      <c r="BZ43" s="550" t="s">
        <v>946</v>
      </c>
      <c r="CA43" s="550" t="s">
        <v>975</v>
      </c>
      <c r="CB43" s="550"/>
      <c r="CC43" s="550" t="s">
        <v>781</v>
      </c>
      <c r="CD43" s="550" t="s">
        <v>781</v>
      </c>
      <c r="CE43" s="550" t="s">
        <v>781</v>
      </c>
      <c r="CF43" s="552" t="s">
        <v>781</v>
      </c>
      <c r="CG43" s="886" t="s">
        <v>781</v>
      </c>
    </row>
    <row r="44" spans="1:85" ht="33" customHeight="1" x14ac:dyDescent="0.25">
      <c r="C44" s="702"/>
      <c r="D44" s="866" t="s">
        <v>390</v>
      </c>
      <c r="E44" s="684"/>
      <c r="F44" s="731"/>
      <c r="G44" s="678"/>
      <c r="H44" s="706"/>
      <c r="I44" s="706"/>
      <c r="J44" s="678"/>
      <c r="K44" s="678"/>
      <c r="L44" s="678"/>
      <c r="M44" s="678"/>
      <c r="N44" s="678"/>
      <c r="O44" s="678"/>
      <c r="P44" s="678"/>
      <c r="Q44" s="678" t="s">
        <v>968</v>
      </c>
      <c r="R44" s="678" t="s">
        <v>968</v>
      </c>
      <c r="S44" s="678"/>
      <c r="T44" s="678"/>
      <c r="U44" s="686"/>
      <c r="V44" s="686"/>
      <c r="W44" s="686"/>
      <c r="X44" s="686"/>
      <c r="Y44" s="686"/>
      <c r="Z44" s="686"/>
      <c r="AA44" s="686"/>
      <c r="AB44" s="678"/>
      <c r="AC44" s="678"/>
      <c r="AD44" s="678"/>
      <c r="AE44" s="678"/>
      <c r="AF44" s="678"/>
      <c r="AG44" s="678"/>
      <c r="AH44" s="678"/>
      <c r="AI44" s="705"/>
      <c r="AJ44" s="678"/>
      <c r="AK44" s="678"/>
      <c r="AL44" s="678"/>
      <c r="AM44" s="678"/>
      <c r="AN44" s="678"/>
      <c r="AO44" s="678"/>
      <c r="AP44" s="678"/>
      <c r="AQ44" s="678"/>
      <c r="AR44" s="678"/>
      <c r="AS44" s="678"/>
      <c r="AT44" s="688"/>
      <c r="AU44" s="688"/>
      <c r="AV44" s="688"/>
      <c r="AW44" s="688"/>
      <c r="AX44" s="688"/>
      <c r="AY44" s="688"/>
      <c r="AZ44" s="688"/>
      <c r="BA44" s="735"/>
      <c r="BB44" s="735"/>
      <c r="BC44" s="735"/>
      <c r="BD44" s="736"/>
      <c r="BE44" s="879" t="s">
        <v>982</v>
      </c>
      <c r="BF44" s="547" t="s">
        <v>983</v>
      </c>
      <c r="BG44" s="547" t="s">
        <v>973</v>
      </c>
      <c r="BH44" s="521" t="s">
        <v>844</v>
      </c>
      <c r="BI44" s="546" t="s">
        <v>984</v>
      </c>
      <c r="BJ44" s="547" t="s">
        <v>372</v>
      </c>
      <c r="BK44" s="593">
        <v>1</v>
      </c>
      <c r="BL44" s="593" t="s">
        <v>781</v>
      </c>
      <c r="BM44" s="593" t="s">
        <v>781</v>
      </c>
      <c r="BN44" s="593" t="s">
        <v>781</v>
      </c>
      <c r="BO44" s="593" t="s">
        <v>781</v>
      </c>
      <c r="BP44" s="593">
        <v>1</v>
      </c>
      <c r="BQ44" s="593" t="s">
        <v>781</v>
      </c>
      <c r="BR44" s="593" t="s">
        <v>781</v>
      </c>
      <c r="BS44" s="593" t="s">
        <v>781</v>
      </c>
      <c r="BT44" s="593" t="s">
        <v>781</v>
      </c>
      <c r="BU44" s="593" t="s">
        <v>781</v>
      </c>
      <c r="BV44" s="593" t="s">
        <v>781</v>
      </c>
      <c r="BW44" s="593" t="s">
        <v>781</v>
      </c>
      <c r="BX44" s="550" t="s">
        <v>955</v>
      </c>
      <c r="BY44" s="550" t="s">
        <v>395</v>
      </c>
      <c r="BZ44" s="550" t="s">
        <v>946</v>
      </c>
      <c r="CA44" s="550" t="s">
        <v>975</v>
      </c>
      <c r="CB44" s="550"/>
      <c r="CC44" s="550" t="s">
        <v>781</v>
      </c>
      <c r="CD44" s="550" t="s">
        <v>781</v>
      </c>
      <c r="CE44" s="550" t="s">
        <v>781</v>
      </c>
      <c r="CF44" s="552" t="s">
        <v>781</v>
      </c>
      <c r="CG44" s="886" t="s">
        <v>781</v>
      </c>
    </row>
    <row r="45" spans="1:85" ht="33" customHeight="1" x14ac:dyDescent="0.25">
      <c r="C45" s="702"/>
      <c r="D45" s="866"/>
      <c r="E45" s="684"/>
      <c r="F45" s="731"/>
      <c r="G45" s="607" t="s">
        <v>985</v>
      </c>
      <c r="H45" s="618" t="s">
        <v>435</v>
      </c>
      <c r="I45" s="618" t="s">
        <v>986</v>
      </c>
      <c r="J45" s="607" t="s">
        <v>425</v>
      </c>
      <c r="K45" s="607" t="s">
        <v>965</v>
      </c>
      <c r="L45" s="607" t="s">
        <v>372</v>
      </c>
      <c r="M45" s="607" t="s">
        <v>966</v>
      </c>
      <c r="N45" s="610" t="s">
        <v>968</v>
      </c>
      <c r="O45" s="610" t="s">
        <v>968</v>
      </c>
      <c r="P45" s="610" t="s">
        <v>968</v>
      </c>
      <c r="Q45" s="610" t="s">
        <v>968</v>
      </c>
      <c r="R45" s="610" t="s">
        <v>968</v>
      </c>
      <c r="S45" s="607"/>
      <c r="T45" s="607"/>
      <c r="U45" s="613"/>
      <c r="V45" s="613"/>
      <c r="W45" s="613"/>
      <c r="X45" s="607"/>
      <c r="Y45" s="607"/>
      <c r="Z45" s="607"/>
      <c r="AA45" s="613"/>
      <c r="AB45" s="607"/>
      <c r="AC45" s="607"/>
      <c r="AD45" s="607"/>
      <c r="AE45" s="607" t="s">
        <v>987</v>
      </c>
      <c r="AF45" s="607" t="s">
        <v>944</v>
      </c>
      <c r="AG45" s="607" t="s">
        <v>945</v>
      </c>
      <c r="AH45" s="607" t="s">
        <v>946</v>
      </c>
      <c r="AI45" s="620" t="s">
        <v>947</v>
      </c>
      <c r="AJ45" s="607" t="s">
        <v>948</v>
      </c>
      <c r="AK45" s="607" t="s">
        <v>586</v>
      </c>
      <c r="AL45" s="607" t="s">
        <v>8</v>
      </c>
      <c r="AM45" s="607" t="s">
        <v>8</v>
      </c>
      <c r="AN45" s="607" t="s">
        <v>8</v>
      </c>
      <c r="AO45" s="607" t="s">
        <v>8</v>
      </c>
      <c r="AP45" s="607" t="s">
        <v>586</v>
      </c>
      <c r="AQ45" s="607" t="s">
        <v>586</v>
      </c>
      <c r="AR45" s="607" t="s">
        <v>586</v>
      </c>
      <c r="AS45" s="623" t="s">
        <v>586</v>
      </c>
      <c r="AT45" s="544" t="s">
        <v>8</v>
      </c>
      <c r="AU45" s="544"/>
      <c r="AV45" s="544"/>
      <c r="AW45" s="544"/>
      <c r="AX45" s="544"/>
      <c r="AY45" s="544"/>
      <c r="AZ45" s="544"/>
      <c r="BA45" s="528" t="s">
        <v>939</v>
      </c>
      <c r="BB45" s="528" t="s">
        <v>939</v>
      </c>
      <c r="BC45" s="528" t="s">
        <v>939</v>
      </c>
      <c r="BD45" s="526" t="s">
        <v>939</v>
      </c>
      <c r="BE45" s="561" t="s">
        <v>586</v>
      </c>
      <c r="BF45" s="563" t="s">
        <v>586</v>
      </c>
      <c r="BG45" s="563" t="s">
        <v>586</v>
      </c>
      <c r="BH45" s="563" t="s">
        <v>586</v>
      </c>
      <c r="BI45" s="563" t="s">
        <v>586</v>
      </c>
      <c r="BJ45" s="563" t="s">
        <v>586</v>
      </c>
      <c r="BK45" s="563" t="s">
        <v>586</v>
      </c>
      <c r="BL45" s="563" t="s">
        <v>586</v>
      </c>
      <c r="BM45" s="564" t="s">
        <v>586</v>
      </c>
      <c r="BN45" s="563" t="s">
        <v>586</v>
      </c>
      <c r="BO45" s="563" t="s">
        <v>586</v>
      </c>
      <c r="BP45" s="563" t="s">
        <v>586</v>
      </c>
      <c r="BQ45" s="563" t="s">
        <v>586</v>
      </c>
      <c r="BR45" s="563" t="s">
        <v>586</v>
      </c>
      <c r="BS45" s="563" t="s">
        <v>586</v>
      </c>
      <c r="BT45" s="563" t="s">
        <v>586</v>
      </c>
      <c r="BU45" s="563" t="s">
        <v>586</v>
      </c>
      <c r="BV45" s="563" t="s">
        <v>586</v>
      </c>
      <c r="BW45" s="563" t="s">
        <v>586</v>
      </c>
      <c r="BX45" s="563" t="s">
        <v>586</v>
      </c>
      <c r="BY45" s="563" t="s">
        <v>586</v>
      </c>
      <c r="BZ45" s="563" t="s">
        <v>586</v>
      </c>
      <c r="CA45" s="563" t="s">
        <v>586</v>
      </c>
      <c r="CB45" s="563" t="s">
        <v>586</v>
      </c>
      <c r="CC45" s="563" t="s">
        <v>586</v>
      </c>
      <c r="CD45" s="563" t="s">
        <v>586</v>
      </c>
      <c r="CE45" s="563" t="s">
        <v>586</v>
      </c>
      <c r="CF45" s="563" t="s">
        <v>586</v>
      </c>
      <c r="CG45" s="886"/>
    </row>
    <row r="46" spans="1:85" ht="33" customHeight="1" x14ac:dyDescent="0.25">
      <c r="C46" s="702"/>
      <c r="D46" s="866" t="s">
        <v>390</v>
      </c>
      <c r="E46" s="684"/>
      <c r="F46" s="731"/>
      <c r="G46" s="607" t="s">
        <v>988</v>
      </c>
      <c r="H46" s="618" t="s">
        <v>436</v>
      </c>
      <c r="I46" s="618" t="s">
        <v>989</v>
      </c>
      <c r="J46" s="607" t="s">
        <v>425</v>
      </c>
      <c r="K46" s="607" t="s">
        <v>965</v>
      </c>
      <c r="L46" s="607" t="s">
        <v>372</v>
      </c>
      <c r="M46" s="607" t="s">
        <v>966</v>
      </c>
      <c r="N46" s="610" t="s">
        <v>968</v>
      </c>
      <c r="O46" s="610" t="s">
        <v>968</v>
      </c>
      <c r="P46" s="610" t="s">
        <v>968</v>
      </c>
      <c r="Q46" s="610" t="s">
        <v>968</v>
      </c>
      <c r="R46" s="610" t="s">
        <v>968</v>
      </c>
      <c r="S46" s="607"/>
      <c r="T46" s="607"/>
      <c r="U46" s="613"/>
      <c r="V46" s="613"/>
      <c r="W46" s="613"/>
      <c r="X46" s="613"/>
      <c r="Y46" s="613"/>
      <c r="Z46" s="613"/>
      <c r="AA46" s="613"/>
      <c r="AB46" s="607"/>
      <c r="AC46" s="607"/>
      <c r="AD46" s="607"/>
      <c r="AE46" s="607" t="s">
        <v>395</v>
      </c>
      <c r="AF46" s="607" t="s">
        <v>944</v>
      </c>
      <c r="AG46" s="607" t="s">
        <v>945</v>
      </c>
      <c r="AH46" s="607" t="s">
        <v>946</v>
      </c>
      <c r="AI46" s="612" t="s">
        <v>947</v>
      </c>
      <c r="AJ46" s="607" t="s">
        <v>948</v>
      </c>
      <c r="AK46" s="607" t="s">
        <v>586</v>
      </c>
      <c r="AL46" s="607" t="s">
        <v>8</v>
      </c>
      <c r="AM46" s="607" t="s">
        <v>8</v>
      </c>
      <c r="AN46" s="607" t="s">
        <v>8</v>
      </c>
      <c r="AO46" s="607" t="s">
        <v>8</v>
      </c>
      <c r="AP46" s="607" t="s">
        <v>586</v>
      </c>
      <c r="AQ46" s="607" t="s">
        <v>586</v>
      </c>
      <c r="AR46" s="607" t="s">
        <v>586</v>
      </c>
      <c r="AS46" s="607" t="s">
        <v>586</v>
      </c>
      <c r="AT46" s="544" t="s">
        <v>8</v>
      </c>
      <c r="AU46" s="544" t="s">
        <v>874</v>
      </c>
      <c r="AV46" s="544" t="s">
        <v>874</v>
      </c>
      <c r="AW46" s="544" t="s">
        <v>40</v>
      </c>
      <c r="AX46" s="544" t="s">
        <v>60</v>
      </c>
      <c r="AY46" s="544" t="s">
        <v>875</v>
      </c>
      <c r="AZ46" s="544" t="s">
        <v>876</v>
      </c>
      <c r="BA46" s="528" t="s">
        <v>939</v>
      </c>
      <c r="BB46" s="528" t="s">
        <v>939</v>
      </c>
      <c r="BC46" s="528" t="s">
        <v>939</v>
      </c>
      <c r="BD46" s="526" t="s">
        <v>939</v>
      </c>
      <c r="BE46" s="561" t="s">
        <v>586</v>
      </c>
      <c r="BF46" s="563" t="s">
        <v>586</v>
      </c>
      <c r="BG46" s="563" t="s">
        <v>586</v>
      </c>
      <c r="BH46" s="563" t="s">
        <v>586</v>
      </c>
      <c r="BI46" s="563" t="s">
        <v>586</v>
      </c>
      <c r="BJ46" s="563" t="s">
        <v>586</v>
      </c>
      <c r="BK46" s="563" t="s">
        <v>586</v>
      </c>
      <c r="BL46" s="563" t="s">
        <v>586</v>
      </c>
      <c r="BM46" s="564" t="s">
        <v>586</v>
      </c>
      <c r="BN46" s="563" t="s">
        <v>586</v>
      </c>
      <c r="BO46" s="563" t="s">
        <v>586</v>
      </c>
      <c r="BP46" s="563" t="s">
        <v>586</v>
      </c>
      <c r="BQ46" s="563" t="s">
        <v>586</v>
      </c>
      <c r="BR46" s="563" t="s">
        <v>586</v>
      </c>
      <c r="BS46" s="563" t="s">
        <v>586</v>
      </c>
      <c r="BT46" s="563" t="s">
        <v>586</v>
      </c>
      <c r="BU46" s="563" t="s">
        <v>586</v>
      </c>
      <c r="BV46" s="563" t="s">
        <v>586</v>
      </c>
      <c r="BW46" s="563" t="s">
        <v>586</v>
      </c>
      <c r="BX46" s="563" t="s">
        <v>586</v>
      </c>
      <c r="BY46" s="563" t="s">
        <v>586</v>
      </c>
      <c r="BZ46" s="563" t="s">
        <v>586</v>
      </c>
      <c r="CA46" s="563" t="s">
        <v>586</v>
      </c>
      <c r="CB46" s="563" t="s">
        <v>586</v>
      </c>
      <c r="CC46" s="563" t="s">
        <v>586</v>
      </c>
      <c r="CD46" s="563" t="s">
        <v>586</v>
      </c>
      <c r="CE46" s="563" t="s">
        <v>586</v>
      </c>
      <c r="CF46" s="563" t="s">
        <v>586</v>
      </c>
      <c r="CG46" s="586" t="s">
        <v>781</v>
      </c>
    </row>
    <row r="47" spans="1:85" s="512" customFormat="1" ht="33" customHeight="1" x14ac:dyDescent="0.25">
      <c r="A47" s="520"/>
      <c r="B47" s="520"/>
      <c r="C47" s="702">
        <v>3</v>
      </c>
      <c r="D47" s="867" t="s">
        <v>990</v>
      </c>
      <c r="E47" s="678" t="s">
        <v>461</v>
      </c>
      <c r="F47" s="706" t="s">
        <v>991</v>
      </c>
      <c r="G47" s="607" t="s">
        <v>992</v>
      </c>
      <c r="H47" s="618" t="s">
        <v>478</v>
      </c>
      <c r="I47" s="618" t="s">
        <v>993</v>
      </c>
      <c r="J47" s="607" t="s">
        <v>479</v>
      </c>
      <c r="K47" s="607" t="s">
        <v>994</v>
      </c>
      <c r="L47" s="607" t="s">
        <v>372</v>
      </c>
      <c r="M47" s="622">
        <v>125190</v>
      </c>
      <c r="N47" s="622">
        <v>159576</v>
      </c>
      <c r="O47" s="622">
        <v>154945</v>
      </c>
      <c r="P47" s="622">
        <v>149475</v>
      </c>
      <c r="Q47" s="607" t="s">
        <v>995</v>
      </c>
      <c r="R47" s="622">
        <v>589186</v>
      </c>
      <c r="S47" s="579" t="s">
        <v>771</v>
      </c>
      <c r="T47" s="579" t="s">
        <v>771</v>
      </c>
      <c r="U47" s="579" t="s">
        <v>771</v>
      </c>
      <c r="V47" s="579" t="s">
        <v>771</v>
      </c>
      <c r="W47" s="579" t="s">
        <v>771</v>
      </c>
      <c r="X47" s="622">
        <v>22797</v>
      </c>
      <c r="Y47" s="622">
        <v>45593</v>
      </c>
      <c r="Z47" s="622">
        <v>68390</v>
      </c>
      <c r="AA47" s="622">
        <v>91186</v>
      </c>
      <c r="AB47" s="622">
        <v>113983</v>
      </c>
      <c r="AC47" s="622">
        <v>136779</v>
      </c>
      <c r="AD47" s="622">
        <v>159576</v>
      </c>
      <c r="AE47" s="607" t="s">
        <v>996</v>
      </c>
      <c r="AF47" s="607" t="s">
        <v>997</v>
      </c>
      <c r="AG47" s="607" t="s">
        <v>998</v>
      </c>
      <c r="AH47" s="607" t="s">
        <v>999</v>
      </c>
      <c r="AI47" s="612" t="s">
        <v>1000</v>
      </c>
      <c r="AJ47" s="607" t="s">
        <v>996</v>
      </c>
      <c r="AK47" s="607" t="s">
        <v>8</v>
      </c>
      <c r="AL47" s="607" t="s">
        <v>8</v>
      </c>
      <c r="AM47" s="607" t="s">
        <v>8</v>
      </c>
      <c r="AN47" s="607" t="s">
        <v>8</v>
      </c>
      <c r="AO47" s="607" t="s">
        <v>8</v>
      </c>
      <c r="AP47" s="623" t="s">
        <v>586</v>
      </c>
      <c r="AQ47" s="607" t="s">
        <v>8</v>
      </c>
      <c r="AR47" s="607" t="s">
        <v>8</v>
      </c>
      <c r="AS47" s="607" t="s">
        <v>586</v>
      </c>
      <c r="AT47" s="541" t="s">
        <v>8</v>
      </c>
      <c r="AU47" s="541" t="s">
        <v>1001</v>
      </c>
      <c r="AV47" s="541" t="s">
        <v>32</v>
      </c>
      <c r="AW47" s="541" t="s">
        <v>40</v>
      </c>
      <c r="AX47" s="541" t="s">
        <v>78</v>
      </c>
      <c r="AY47" s="541" t="s">
        <v>12</v>
      </c>
      <c r="AZ47" s="541" t="s">
        <v>761</v>
      </c>
      <c r="BA47" s="522" t="s">
        <v>126</v>
      </c>
      <c r="BB47" s="522" t="s">
        <v>126</v>
      </c>
      <c r="BC47" s="522" t="s">
        <v>126</v>
      </c>
      <c r="BD47" s="527" t="s">
        <v>111</v>
      </c>
      <c r="BE47" s="879" t="s">
        <v>463</v>
      </c>
      <c r="BF47" s="547" t="s">
        <v>1002</v>
      </c>
      <c r="BG47" s="547" t="s">
        <v>1003</v>
      </c>
      <c r="BH47" s="521" t="s">
        <v>425</v>
      </c>
      <c r="BI47" s="547" t="s">
        <v>1004</v>
      </c>
      <c r="BJ47" s="548" t="s">
        <v>753</v>
      </c>
      <c r="BK47" s="593">
        <v>100</v>
      </c>
      <c r="BL47" s="593" t="s">
        <v>771</v>
      </c>
      <c r="BM47" s="593" t="s">
        <v>771</v>
      </c>
      <c r="BN47" s="593" t="s">
        <v>771</v>
      </c>
      <c r="BO47" s="593" t="s">
        <v>771</v>
      </c>
      <c r="BP47" s="593" t="s">
        <v>771</v>
      </c>
      <c r="BQ47" s="593" t="s">
        <v>771</v>
      </c>
      <c r="BR47" s="593">
        <v>30</v>
      </c>
      <c r="BS47" s="593">
        <v>70</v>
      </c>
      <c r="BT47" s="593">
        <v>75</v>
      </c>
      <c r="BU47" s="593">
        <v>80</v>
      </c>
      <c r="BV47" s="593">
        <v>90</v>
      </c>
      <c r="BW47" s="593">
        <v>100</v>
      </c>
      <c r="BX47" s="550" t="s">
        <v>1005</v>
      </c>
      <c r="BY47" s="548" t="s">
        <v>1006</v>
      </c>
      <c r="BZ47" s="550" t="s">
        <v>999</v>
      </c>
      <c r="CA47" s="550" t="s">
        <v>1000</v>
      </c>
      <c r="CB47" s="550" t="s">
        <v>1005</v>
      </c>
      <c r="CC47" s="550" t="s">
        <v>772</v>
      </c>
      <c r="CD47" s="548" t="s">
        <v>1007</v>
      </c>
      <c r="CE47" s="550" t="s">
        <v>468</v>
      </c>
      <c r="CF47" s="552" t="s">
        <v>469</v>
      </c>
      <c r="CG47" s="886" t="s">
        <v>781</v>
      </c>
    </row>
    <row r="48" spans="1:85" s="512" customFormat="1" ht="33" customHeight="1" x14ac:dyDescent="0.25">
      <c r="A48" s="520"/>
      <c r="B48" s="520"/>
      <c r="C48" s="702"/>
      <c r="D48" s="867"/>
      <c r="E48" s="678"/>
      <c r="F48" s="706"/>
      <c r="G48" s="607" t="s">
        <v>1008</v>
      </c>
      <c r="H48" s="618" t="s">
        <v>1009</v>
      </c>
      <c r="I48" s="618" t="s">
        <v>1010</v>
      </c>
      <c r="J48" s="607" t="s">
        <v>1011</v>
      </c>
      <c r="K48" s="607" t="s">
        <v>994</v>
      </c>
      <c r="L48" s="607" t="s">
        <v>372</v>
      </c>
      <c r="M48" s="622">
        <v>37557</v>
      </c>
      <c r="N48" s="622">
        <v>47872.800000000003</v>
      </c>
      <c r="O48" s="622">
        <v>46483.5</v>
      </c>
      <c r="P48" s="622">
        <v>44842.5</v>
      </c>
      <c r="Q48" s="607" t="s">
        <v>995</v>
      </c>
      <c r="R48" s="622">
        <v>176755.8</v>
      </c>
      <c r="S48" s="579" t="s">
        <v>771</v>
      </c>
      <c r="T48" s="579" t="s">
        <v>771</v>
      </c>
      <c r="U48" s="579" t="s">
        <v>771</v>
      </c>
      <c r="V48" s="579" t="s">
        <v>771</v>
      </c>
      <c r="W48" s="579" t="s">
        <v>771</v>
      </c>
      <c r="X48" s="613">
        <v>6839</v>
      </c>
      <c r="Y48" s="613">
        <v>13678</v>
      </c>
      <c r="Z48" s="613">
        <v>20517</v>
      </c>
      <c r="AA48" s="613">
        <v>27356</v>
      </c>
      <c r="AB48" s="559">
        <v>34195</v>
      </c>
      <c r="AC48" s="622">
        <v>41034</v>
      </c>
      <c r="AD48" s="622">
        <v>47872</v>
      </c>
      <c r="AE48" s="607" t="s">
        <v>1012</v>
      </c>
      <c r="AF48" s="607" t="s">
        <v>126</v>
      </c>
      <c r="AG48" s="607" t="s">
        <v>1013</v>
      </c>
      <c r="AH48" s="607" t="s">
        <v>999</v>
      </c>
      <c r="AI48" s="612" t="s">
        <v>1000</v>
      </c>
      <c r="AJ48" s="607" t="s">
        <v>1014</v>
      </c>
      <c r="AK48" s="607" t="s">
        <v>8</v>
      </c>
      <c r="AL48" s="607" t="s">
        <v>8</v>
      </c>
      <c r="AM48" s="607" t="s">
        <v>8</v>
      </c>
      <c r="AN48" s="607" t="s">
        <v>8</v>
      </c>
      <c r="AO48" s="607" t="s">
        <v>8</v>
      </c>
      <c r="AP48" s="623" t="s">
        <v>586</v>
      </c>
      <c r="AQ48" s="607" t="s">
        <v>8</v>
      </c>
      <c r="AR48" s="607" t="s">
        <v>8</v>
      </c>
      <c r="AS48" s="607" t="s">
        <v>586</v>
      </c>
      <c r="AT48" s="541" t="s">
        <v>8</v>
      </c>
      <c r="AU48" s="541" t="s">
        <v>1001</v>
      </c>
      <c r="AV48" s="541" t="s">
        <v>32</v>
      </c>
      <c r="AW48" s="541" t="s">
        <v>40</v>
      </c>
      <c r="AX48" s="541" t="s">
        <v>78</v>
      </c>
      <c r="AY48" s="541" t="s">
        <v>12</v>
      </c>
      <c r="AZ48" s="541" t="s">
        <v>1015</v>
      </c>
      <c r="BA48" s="529" t="s">
        <v>1016</v>
      </c>
      <c r="BB48" s="560" t="s">
        <v>1017</v>
      </c>
      <c r="BC48" s="522" t="s">
        <v>126</v>
      </c>
      <c r="BD48" s="527" t="s">
        <v>111</v>
      </c>
      <c r="BE48" s="879" t="s">
        <v>470</v>
      </c>
      <c r="BF48" s="547" t="s">
        <v>1018</v>
      </c>
      <c r="BG48" s="547" t="s">
        <v>1019</v>
      </c>
      <c r="BH48" s="521" t="s">
        <v>425</v>
      </c>
      <c r="BI48" s="547" t="s">
        <v>1020</v>
      </c>
      <c r="BJ48" s="548" t="s">
        <v>753</v>
      </c>
      <c r="BK48" s="593">
        <v>100</v>
      </c>
      <c r="BL48" s="593" t="s">
        <v>771</v>
      </c>
      <c r="BM48" s="593" t="s">
        <v>771</v>
      </c>
      <c r="BN48" s="593" t="s">
        <v>771</v>
      </c>
      <c r="BO48" s="593" t="s">
        <v>771</v>
      </c>
      <c r="BP48" s="593" t="s">
        <v>771</v>
      </c>
      <c r="BQ48" s="593" t="s">
        <v>771</v>
      </c>
      <c r="BR48" s="593">
        <v>30</v>
      </c>
      <c r="BS48" s="593">
        <v>70</v>
      </c>
      <c r="BT48" s="593">
        <v>75</v>
      </c>
      <c r="BU48" s="593">
        <v>80</v>
      </c>
      <c r="BV48" s="593">
        <v>90</v>
      </c>
      <c r="BW48" s="593">
        <v>100</v>
      </c>
      <c r="BX48" s="550" t="s">
        <v>1005</v>
      </c>
      <c r="BY48" s="548" t="s">
        <v>126</v>
      </c>
      <c r="BZ48" s="550" t="s">
        <v>999</v>
      </c>
      <c r="CA48" s="550" t="s">
        <v>1000</v>
      </c>
      <c r="CB48" s="550" t="s">
        <v>1005</v>
      </c>
      <c r="CC48" s="550" t="s">
        <v>772</v>
      </c>
      <c r="CD48" s="548" t="s">
        <v>1007</v>
      </c>
      <c r="CE48" s="550" t="s">
        <v>468</v>
      </c>
      <c r="CF48" s="552" t="s">
        <v>469</v>
      </c>
      <c r="CG48" s="886" t="s">
        <v>781</v>
      </c>
    </row>
    <row r="49" spans="1:85" s="512" customFormat="1" ht="33" customHeight="1" x14ac:dyDescent="0.25">
      <c r="A49" s="520"/>
      <c r="B49" s="520"/>
      <c r="C49" s="702"/>
      <c r="D49" s="867"/>
      <c r="E49" s="678"/>
      <c r="F49" s="706"/>
      <c r="G49" s="607" t="s">
        <v>1021</v>
      </c>
      <c r="H49" s="618" t="s">
        <v>1022</v>
      </c>
      <c r="I49" s="618" t="s">
        <v>1023</v>
      </c>
      <c r="J49" s="607" t="s">
        <v>1011</v>
      </c>
      <c r="K49" s="607" t="s">
        <v>994</v>
      </c>
      <c r="L49" s="607" t="s">
        <v>372</v>
      </c>
      <c r="M49" s="622">
        <v>20030.400000000001</v>
      </c>
      <c r="N49" s="622">
        <v>25532.16</v>
      </c>
      <c r="O49" s="622">
        <v>24791.200000000001</v>
      </c>
      <c r="P49" s="622">
        <v>23916</v>
      </c>
      <c r="Q49" s="607" t="s">
        <v>995</v>
      </c>
      <c r="R49" s="622">
        <v>94269.759999999995</v>
      </c>
      <c r="S49" s="579" t="s">
        <v>771</v>
      </c>
      <c r="T49" s="579" t="s">
        <v>771</v>
      </c>
      <c r="U49" s="579" t="s">
        <v>771</v>
      </c>
      <c r="V49" s="579" t="s">
        <v>771</v>
      </c>
      <c r="W49" s="579" t="s">
        <v>771</v>
      </c>
      <c r="X49" s="613">
        <v>3647</v>
      </c>
      <c r="Y49" s="613">
        <v>7295</v>
      </c>
      <c r="Z49" s="613">
        <v>10942</v>
      </c>
      <c r="AA49" s="613">
        <v>14590</v>
      </c>
      <c r="AB49" s="559">
        <v>18237</v>
      </c>
      <c r="AC49" s="622">
        <v>21885</v>
      </c>
      <c r="AD49" s="622">
        <v>25532</v>
      </c>
      <c r="AE49" s="607" t="s">
        <v>996</v>
      </c>
      <c r="AF49" s="607" t="s">
        <v>126</v>
      </c>
      <c r="AG49" s="607" t="s">
        <v>998</v>
      </c>
      <c r="AH49" s="607" t="s">
        <v>999</v>
      </c>
      <c r="AI49" s="612" t="s">
        <v>1000</v>
      </c>
      <c r="AJ49" s="607" t="s">
        <v>996</v>
      </c>
      <c r="AK49" s="607" t="s">
        <v>8</v>
      </c>
      <c r="AL49" s="607" t="s">
        <v>8</v>
      </c>
      <c r="AM49" s="607" t="s">
        <v>8</v>
      </c>
      <c r="AN49" s="607" t="s">
        <v>8</v>
      </c>
      <c r="AO49" s="607" t="s">
        <v>8</v>
      </c>
      <c r="AP49" s="623" t="s">
        <v>586</v>
      </c>
      <c r="AQ49" s="607" t="s">
        <v>8</v>
      </c>
      <c r="AR49" s="607" t="s">
        <v>8</v>
      </c>
      <c r="AS49" s="607" t="s">
        <v>586</v>
      </c>
      <c r="AT49" s="541" t="s">
        <v>8</v>
      </c>
      <c r="AU49" s="541" t="s">
        <v>1001</v>
      </c>
      <c r="AV49" s="541" t="s">
        <v>32</v>
      </c>
      <c r="AW49" s="541" t="s">
        <v>40</v>
      </c>
      <c r="AX49" s="541" t="s">
        <v>78</v>
      </c>
      <c r="AY49" s="541" t="s">
        <v>12</v>
      </c>
      <c r="AZ49" s="541" t="s">
        <v>1015</v>
      </c>
      <c r="BA49" s="522" t="s">
        <v>126</v>
      </c>
      <c r="BB49" s="522" t="s">
        <v>126</v>
      </c>
      <c r="BC49" s="522" t="s">
        <v>126</v>
      </c>
      <c r="BD49" s="522" t="s">
        <v>126</v>
      </c>
      <c r="BE49" s="879" t="s">
        <v>480</v>
      </c>
      <c r="BF49" s="547" t="s">
        <v>1024</v>
      </c>
      <c r="BG49" s="547" t="s">
        <v>1025</v>
      </c>
      <c r="BH49" s="521" t="s">
        <v>425</v>
      </c>
      <c r="BI49" s="547" t="s">
        <v>1026</v>
      </c>
      <c r="BJ49" s="548" t="s">
        <v>753</v>
      </c>
      <c r="BK49" s="593">
        <v>100</v>
      </c>
      <c r="BL49" s="593" t="s">
        <v>771</v>
      </c>
      <c r="BM49" s="593" t="s">
        <v>771</v>
      </c>
      <c r="BN49" s="593" t="s">
        <v>771</v>
      </c>
      <c r="BO49" s="593" t="s">
        <v>771</v>
      </c>
      <c r="BP49" s="593" t="s">
        <v>771</v>
      </c>
      <c r="BQ49" s="593" t="s">
        <v>771</v>
      </c>
      <c r="BR49" s="593">
        <v>30</v>
      </c>
      <c r="BS49" s="593">
        <v>70</v>
      </c>
      <c r="BT49" s="593">
        <v>75</v>
      </c>
      <c r="BU49" s="593">
        <v>80</v>
      </c>
      <c r="BV49" s="593">
        <v>90</v>
      </c>
      <c r="BW49" s="593">
        <v>100</v>
      </c>
      <c r="BX49" s="550" t="s">
        <v>1005</v>
      </c>
      <c r="BY49" s="548" t="s">
        <v>126</v>
      </c>
      <c r="BZ49" s="550" t="s">
        <v>999</v>
      </c>
      <c r="CA49" s="550" t="s">
        <v>1000</v>
      </c>
      <c r="CB49" s="550" t="s">
        <v>1005</v>
      </c>
      <c r="CC49" s="550" t="s">
        <v>772</v>
      </c>
      <c r="CD49" s="548" t="s">
        <v>1007</v>
      </c>
      <c r="CE49" s="550" t="s">
        <v>468</v>
      </c>
      <c r="CF49" s="552" t="s">
        <v>469</v>
      </c>
      <c r="CG49" s="886" t="s">
        <v>1027</v>
      </c>
    </row>
    <row r="50" spans="1:85" s="512" customFormat="1" ht="33" customHeight="1" x14ac:dyDescent="0.25">
      <c r="A50" s="520"/>
      <c r="B50" s="520"/>
      <c r="C50" s="702"/>
      <c r="D50" s="867"/>
      <c r="E50" s="678"/>
      <c r="F50" s="706"/>
      <c r="G50" s="607" t="s">
        <v>1028</v>
      </c>
      <c r="H50" s="618" t="s">
        <v>1029</v>
      </c>
      <c r="I50" s="618" t="s">
        <v>1030</v>
      </c>
      <c r="J50" s="607" t="s">
        <v>1011</v>
      </c>
      <c r="K50" s="607" t="s">
        <v>994</v>
      </c>
      <c r="L50" s="607" t="s">
        <v>372</v>
      </c>
      <c r="M50" s="622">
        <v>3124</v>
      </c>
      <c r="N50" s="622">
        <v>3124</v>
      </c>
      <c r="O50" s="622">
        <v>3124</v>
      </c>
      <c r="P50" s="622">
        <v>3124</v>
      </c>
      <c r="Q50" s="607" t="s">
        <v>995</v>
      </c>
      <c r="R50" s="622">
        <v>12496</v>
      </c>
      <c r="S50" s="579" t="s">
        <v>771</v>
      </c>
      <c r="T50" s="579" t="s">
        <v>771</v>
      </c>
      <c r="U50" s="579" t="s">
        <v>771</v>
      </c>
      <c r="V50" s="579" t="s">
        <v>771</v>
      </c>
      <c r="W50" s="579" t="s">
        <v>771</v>
      </c>
      <c r="X50" s="613">
        <v>446</v>
      </c>
      <c r="Y50" s="613">
        <v>893</v>
      </c>
      <c r="Z50" s="613">
        <v>1339</v>
      </c>
      <c r="AA50" s="613">
        <v>1785</v>
      </c>
      <c r="AB50" s="607">
        <v>2231</v>
      </c>
      <c r="AC50" s="607">
        <v>2678</v>
      </c>
      <c r="AD50" s="607">
        <v>3124</v>
      </c>
      <c r="AE50" s="607" t="s">
        <v>1012</v>
      </c>
      <c r="AF50" s="607" t="s">
        <v>126</v>
      </c>
      <c r="AG50" s="607" t="s">
        <v>1013</v>
      </c>
      <c r="AH50" s="607" t="s">
        <v>999</v>
      </c>
      <c r="AI50" s="612" t="s">
        <v>1000</v>
      </c>
      <c r="AJ50" s="607" t="s">
        <v>1012</v>
      </c>
      <c r="AK50" s="607" t="s">
        <v>8</v>
      </c>
      <c r="AL50" s="607" t="s">
        <v>8</v>
      </c>
      <c r="AM50" s="607" t="s">
        <v>8</v>
      </c>
      <c r="AN50" s="607" t="s">
        <v>8</v>
      </c>
      <c r="AO50" s="607" t="s">
        <v>8</v>
      </c>
      <c r="AP50" s="623" t="s">
        <v>586</v>
      </c>
      <c r="AQ50" s="607" t="s">
        <v>8</v>
      </c>
      <c r="AR50" s="607" t="s">
        <v>8</v>
      </c>
      <c r="AS50" s="607" t="s">
        <v>586</v>
      </c>
      <c r="AT50" s="541" t="s">
        <v>8</v>
      </c>
      <c r="AU50" s="541" t="s">
        <v>1031</v>
      </c>
      <c r="AV50" s="541" t="s">
        <v>32</v>
      </c>
      <c r="AW50" s="541" t="s">
        <v>40</v>
      </c>
      <c r="AX50" s="541" t="s">
        <v>78</v>
      </c>
      <c r="AY50" s="541" t="s">
        <v>12</v>
      </c>
      <c r="AZ50" s="541" t="s">
        <v>1015</v>
      </c>
      <c r="BA50" s="529" t="s">
        <v>939</v>
      </c>
      <c r="BB50" s="529" t="s">
        <v>939</v>
      </c>
      <c r="BC50" s="522" t="s">
        <v>969</v>
      </c>
      <c r="BD50" s="526" t="s">
        <v>969</v>
      </c>
      <c r="BE50" s="561" t="s">
        <v>586</v>
      </c>
      <c r="BF50" s="561" t="s">
        <v>586</v>
      </c>
      <c r="BG50" s="561" t="s">
        <v>586</v>
      </c>
      <c r="BH50" s="561" t="s">
        <v>586</v>
      </c>
      <c r="BI50" s="561" t="s">
        <v>586</v>
      </c>
      <c r="BJ50" s="561" t="s">
        <v>586</v>
      </c>
      <c r="BK50" s="561" t="s">
        <v>586</v>
      </c>
      <c r="BL50" s="561" t="s">
        <v>586</v>
      </c>
      <c r="BM50" s="561" t="s">
        <v>586</v>
      </c>
      <c r="BN50" s="561" t="s">
        <v>586</v>
      </c>
      <c r="BO50" s="561" t="s">
        <v>586</v>
      </c>
      <c r="BP50" s="561" t="s">
        <v>586</v>
      </c>
      <c r="BQ50" s="561" t="s">
        <v>586</v>
      </c>
      <c r="BR50" s="562" t="s">
        <v>586</v>
      </c>
      <c r="BS50" s="562" t="s">
        <v>586</v>
      </c>
      <c r="BT50" s="562" t="s">
        <v>586</v>
      </c>
      <c r="BU50" s="562" t="s">
        <v>586</v>
      </c>
      <c r="BV50" s="562" t="s">
        <v>586</v>
      </c>
      <c r="BW50" s="562" t="s">
        <v>586</v>
      </c>
      <c r="BX50" s="563" t="s">
        <v>586</v>
      </c>
      <c r="BY50" s="563" t="s">
        <v>586</v>
      </c>
      <c r="BZ50" s="563" t="s">
        <v>586</v>
      </c>
      <c r="CA50" s="563" t="s">
        <v>586</v>
      </c>
      <c r="CB50" s="563" t="s">
        <v>586</v>
      </c>
      <c r="CC50" s="563" t="s">
        <v>586</v>
      </c>
      <c r="CD50" s="563" t="s">
        <v>586</v>
      </c>
      <c r="CE50" s="563" t="s">
        <v>586</v>
      </c>
      <c r="CF50" s="564" t="s">
        <v>586</v>
      </c>
      <c r="CG50" s="886" t="s">
        <v>1032</v>
      </c>
    </row>
    <row r="51" spans="1:85" s="512" customFormat="1" ht="33" customHeight="1" x14ac:dyDescent="0.25">
      <c r="A51" s="520"/>
      <c r="B51" s="520"/>
      <c r="C51" s="702"/>
      <c r="D51" s="867"/>
      <c r="E51" s="678"/>
      <c r="F51" s="706"/>
      <c r="G51" s="607" t="s">
        <v>1033</v>
      </c>
      <c r="H51" s="619" t="s">
        <v>484</v>
      </c>
      <c r="I51" s="619" t="s">
        <v>1034</v>
      </c>
      <c r="J51" s="610"/>
      <c r="K51" s="610"/>
      <c r="L51" s="610"/>
      <c r="M51" s="566"/>
      <c r="N51" s="566"/>
      <c r="O51" s="566"/>
      <c r="P51" s="566"/>
      <c r="Q51" s="610"/>
      <c r="R51" s="566"/>
      <c r="S51" s="607"/>
      <c r="T51" s="607"/>
      <c r="U51" s="613"/>
      <c r="V51" s="613"/>
      <c r="W51" s="613"/>
      <c r="X51" s="613"/>
      <c r="Y51" s="613"/>
      <c r="Z51" s="613"/>
      <c r="AA51" s="613"/>
      <c r="AB51" s="607"/>
      <c r="AC51" s="607"/>
      <c r="AD51" s="607"/>
      <c r="AE51" s="607" t="s">
        <v>1012</v>
      </c>
      <c r="AF51" s="607" t="s">
        <v>126</v>
      </c>
      <c r="AG51" s="607" t="s">
        <v>1013</v>
      </c>
      <c r="AH51" s="607" t="s">
        <v>999</v>
      </c>
      <c r="AI51" s="612" t="s">
        <v>1000</v>
      </c>
      <c r="AJ51" s="607" t="s">
        <v>1012</v>
      </c>
      <c r="AK51" s="607" t="s">
        <v>8</v>
      </c>
      <c r="AL51" s="607" t="s">
        <v>8</v>
      </c>
      <c r="AM51" s="607" t="s">
        <v>8</v>
      </c>
      <c r="AN51" s="607" t="s">
        <v>8</v>
      </c>
      <c r="AO51" s="607" t="s">
        <v>8</v>
      </c>
      <c r="AP51" s="623" t="s">
        <v>586</v>
      </c>
      <c r="AQ51" s="607" t="s">
        <v>8</v>
      </c>
      <c r="AR51" s="607" t="s">
        <v>8</v>
      </c>
      <c r="AS51" s="607" t="s">
        <v>586</v>
      </c>
      <c r="AT51" s="541" t="s">
        <v>8</v>
      </c>
      <c r="AU51" s="541" t="s">
        <v>1031</v>
      </c>
      <c r="AV51" s="541" t="s">
        <v>32</v>
      </c>
      <c r="AW51" s="541" t="s">
        <v>40</v>
      </c>
      <c r="AX51" s="541" t="s">
        <v>78</v>
      </c>
      <c r="AY51" s="541" t="s">
        <v>12</v>
      </c>
      <c r="AZ51" s="529" t="s">
        <v>939</v>
      </c>
      <c r="BA51" s="529" t="s">
        <v>939</v>
      </c>
      <c r="BB51" s="529" t="s">
        <v>939</v>
      </c>
      <c r="BC51" s="522" t="s">
        <v>969</v>
      </c>
      <c r="BD51" s="526" t="s">
        <v>969</v>
      </c>
      <c r="BE51" s="561" t="s">
        <v>586</v>
      </c>
      <c r="BF51" s="561" t="s">
        <v>586</v>
      </c>
      <c r="BG51" s="561" t="s">
        <v>586</v>
      </c>
      <c r="BH51" s="561" t="s">
        <v>586</v>
      </c>
      <c r="BI51" s="561" t="s">
        <v>586</v>
      </c>
      <c r="BJ51" s="561" t="s">
        <v>586</v>
      </c>
      <c r="BK51" s="561" t="s">
        <v>586</v>
      </c>
      <c r="BL51" s="561" t="s">
        <v>586</v>
      </c>
      <c r="BM51" s="561" t="s">
        <v>586</v>
      </c>
      <c r="BN51" s="561" t="s">
        <v>586</v>
      </c>
      <c r="BO51" s="561" t="s">
        <v>586</v>
      </c>
      <c r="BP51" s="561" t="s">
        <v>586</v>
      </c>
      <c r="BQ51" s="561" t="s">
        <v>586</v>
      </c>
      <c r="BR51" s="562" t="s">
        <v>586</v>
      </c>
      <c r="BS51" s="562" t="s">
        <v>586</v>
      </c>
      <c r="BT51" s="562" t="s">
        <v>586</v>
      </c>
      <c r="BU51" s="562" t="s">
        <v>586</v>
      </c>
      <c r="BV51" s="562" t="s">
        <v>586</v>
      </c>
      <c r="BW51" s="562" t="s">
        <v>586</v>
      </c>
      <c r="BX51" s="563" t="s">
        <v>586</v>
      </c>
      <c r="BY51" s="563" t="s">
        <v>586</v>
      </c>
      <c r="BZ51" s="563" t="s">
        <v>586</v>
      </c>
      <c r="CA51" s="563" t="s">
        <v>586</v>
      </c>
      <c r="CB51" s="563" t="s">
        <v>586</v>
      </c>
      <c r="CC51" s="563" t="s">
        <v>586</v>
      </c>
      <c r="CD51" s="563" t="s">
        <v>586</v>
      </c>
      <c r="CE51" s="563" t="s">
        <v>586</v>
      </c>
      <c r="CF51" s="564" t="s">
        <v>586</v>
      </c>
      <c r="CG51" s="886" t="s">
        <v>781</v>
      </c>
    </row>
    <row r="52" spans="1:85" s="512" customFormat="1" ht="33" customHeight="1" x14ac:dyDescent="0.25">
      <c r="A52" s="520"/>
      <c r="B52" s="520"/>
      <c r="C52" s="702"/>
      <c r="D52" s="867"/>
      <c r="E52" s="678"/>
      <c r="F52" s="706"/>
      <c r="G52" s="607" t="s">
        <v>1035</v>
      </c>
      <c r="H52" s="619" t="s">
        <v>486</v>
      </c>
      <c r="I52" s="619" t="s">
        <v>1034</v>
      </c>
      <c r="J52" s="610"/>
      <c r="K52" s="610"/>
      <c r="L52" s="610"/>
      <c r="M52" s="566"/>
      <c r="N52" s="566"/>
      <c r="O52" s="566"/>
      <c r="P52" s="566"/>
      <c r="Q52" s="610"/>
      <c r="R52" s="566"/>
      <c r="S52" s="607"/>
      <c r="T52" s="607"/>
      <c r="U52" s="613"/>
      <c r="V52" s="613"/>
      <c r="W52" s="613"/>
      <c r="X52" s="613"/>
      <c r="Y52" s="613"/>
      <c r="Z52" s="613"/>
      <c r="AA52" s="613"/>
      <c r="AB52" s="607"/>
      <c r="AC52" s="607"/>
      <c r="AD52" s="607"/>
      <c r="AE52" s="607" t="s">
        <v>1012</v>
      </c>
      <c r="AF52" s="607" t="s">
        <v>126</v>
      </c>
      <c r="AG52" s="607" t="s">
        <v>1013</v>
      </c>
      <c r="AH52" s="607" t="s">
        <v>999</v>
      </c>
      <c r="AI52" s="612" t="s">
        <v>1000</v>
      </c>
      <c r="AJ52" s="607" t="s">
        <v>1012</v>
      </c>
      <c r="AK52" s="607" t="s">
        <v>8</v>
      </c>
      <c r="AL52" s="607" t="s">
        <v>8</v>
      </c>
      <c r="AM52" s="607" t="s">
        <v>8</v>
      </c>
      <c r="AN52" s="607" t="s">
        <v>8</v>
      </c>
      <c r="AO52" s="607" t="s">
        <v>8</v>
      </c>
      <c r="AP52" s="623" t="s">
        <v>586</v>
      </c>
      <c r="AQ52" s="607" t="s">
        <v>8</v>
      </c>
      <c r="AR52" s="607" t="s">
        <v>8</v>
      </c>
      <c r="AS52" s="607" t="s">
        <v>586</v>
      </c>
      <c r="AT52" s="541" t="s">
        <v>8</v>
      </c>
      <c r="AU52" s="541" t="s">
        <v>1031</v>
      </c>
      <c r="AV52" s="541" t="s">
        <v>32</v>
      </c>
      <c r="AW52" s="541" t="s">
        <v>40</v>
      </c>
      <c r="AX52" s="541" t="s">
        <v>78</v>
      </c>
      <c r="AY52" s="541" t="s">
        <v>12</v>
      </c>
      <c r="AZ52" s="529" t="s">
        <v>939</v>
      </c>
      <c r="BA52" s="529" t="s">
        <v>939</v>
      </c>
      <c r="BB52" s="529" t="s">
        <v>939</v>
      </c>
      <c r="BC52" s="522" t="s">
        <v>969</v>
      </c>
      <c r="BD52" s="526" t="s">
        <v>969</v>
      </c>
      <c r="BE52" s="561" t="s">
        <v>586</v>
      </c>
      <c r="BF52" s="561" t="s">
        <v>586</v>
      </c>
      <c r="BG52" s="561" t="s">
        <v>586</v>
      </c>
      <c r="BH52" s="561" t="s">
        <v>586</v>
      </c>
      <c r="BI52" s="561" t="s">
        <v>586</v>
      </c>
      <c r="BJ52" s="561" t="s">
        <v>586</v>
      </c>
      <c r="BK52" s="561" t="s">
        <v>586</v>
      </c>
      <c r="BL52" s="561" t="s">
        <v>586</v>
      </c>
      <c r="BM52" s="561" t="s">
        <v>586</v>
      </c>
      <c r="BN52" s="561" t="s">
        <v>586</v>
      </c>
      <c r="BO52" s="561" t="s">
        <v>586</v>
      </c>
      <c r="BP52" s="561" t="s">
        <v>586</v>
      </c>
      <c r="BQ52" s="561" t="s">
        <v>586</v>
      </c>
      <c r="BR52" s="562" t="s">
        <v>586</v>
      </c>
      <c r="BS52" s="562" t="s">
        <v>586</v>
      </c>
      <c r="BT52" s="562" t="s">
        <v>586</v>
      </c>
      <c r="BU52" s="562" t="s">
        <v>586</v>
      </c>
      <c r="BV52" s="562" t="s">
        <v>586</v>
      </c>
      <c r="BW52" s="562" t="s">
        <v>586</v>
      </c>
      <c r="BX52" s="563" t="s">
        <v>586</v>
      </c>
      <c r="BY52" s="563" t="s">
        <v>586</v>
      </c>
      <c r="BZ52" s="563" t="s">
        <v>586</v>
      </c>
      <c r="CA52" s="563" t="s">
        <v>586</v>
      </c>
      <c r="CB52" s="563" t="s">
        <v>586</v>
      </c>
      <c r="CC52" s="563" t="s">
        <v>586</v>
      </c>
      <c r="CD52" s="563" t="s">
        <v>586</v>
      </c>
      <c r="CE52" s="563" t="s">
        <v>586</v>
      </c>
      <c r="CF52" s="564" t="s">
        <v>586</v>
      </c>
      <c r="CG52" s="886"/>
    </row>
    <row r="53" spans="1:85" s="512" customFormat="1" ht="73.5" customHeight="1" x14ac:dyDescent="0.25">
      <c r="A53" s="520"/>
      <c r="B53" s="520"/>
      <c r="C53" s="702"/>
      <c r="D53" s="867"/>
      <c r="E53" s="678" t="s">
        <v>1036</v>
      </c>
      <c r="F53" s="706" t="s">
        <v>1037</v>
      </c>
      <c r="G53" s="610" t="s">
        <v>1038</v>
      </c>
      <c r="H53" s="619" t="s">
        <v>1039</v>
      </c>
      <c r="I53" s="619" t="s">
        <v>1040</v>
      </c>
      <c r="J53" s="610" t="s">
        <v>844</v>
      </c>
      <c r="K53" s="610" t="s">
        <v>1041</v>
      </c>
      <c r="L53" s="610" t="s">
        <v>1042</v>
      </c>
      <c r="M53" s="607" t="s">
        <v>1043</v>
      </c>
      <c r="N53" s="607">
        <v>15</v>
      </c>
      <c r="O53" s="607">
        <v>15</v>
      </c>
      <c r="P53" s="607">
        <v>15</v>
      </c>
      <c r="Q53" s="607" t="s">
        <v>1044</v>
      </c>
      <c r="R53" s="607">
        <v>15</v>
      </c>
      <c r="S53" s="579"/>
      <c r="T53" s="579"/>
      <c r="U53" s="579"/>
      <c r="V53" s="613"/>
      <c r="W53" s="613"/>
      <c r="X53" s="613"/>
      <c r="Y53" s="613"/>
      <c r="Z53" s="613"/>
      <c r="AA53" s="613"/>
      <c r="AB53" s="607"/>
      <c r="AC53" s="607"/>
      <c r="AD53" s="607">
        <v>15</v>
      </c>
      <c r="AE53" s="607" t="s">
        <v>996</v>
      </c>
      <c r="AF53" s="607" t="s">
        <v>126</v>
      </c>
      <c r="AG53" s="607" t="s">
        <v>998</v>
      </c>
      <c r="AH53" s="607" t="s">
        <v>999</v>
      </c>
      <c r="AI53" s="612" t="s">
        <v>1000</v>
      </c>
      <c r="AJ53" s="607" t="s">
        <v>996</v>
      </c>
      <c r="AK53" s="607" t="s">
        <v>8</v>
      </c>
      <c r="AL53" s="607" t="s">
        <v>8</v>
      </c>
      <c r="AM53" s="607" t="s">
        <v>8</v>
      </c>
      <c r="AN53" s="607" t="s">
        <v>8</v>
      </c>
      <c r="AO53" s="607" t="s">
        <v>8</v>
      </c>
      <c r="AP53" s="623" t="s">
        <v>586</v>
      </c>
      <c r="AQ53" s="607" t="s">
        <v>586</v>
      </c>
      <c r="AR53" s="607" t="s">
        <v>586</v>
      </c>
      <c r="AS53" s="607" t="s">
        <v>586</v>
      </c>
      <c r="AT53" s="541" t="s">
        <v>586</v>
      </c>
      <c r="AU53" s="541" t="s">
        <v>1045</v>
      </c>
      <c r="AV53" s="541" t="s">
        <v>32</v>
      </c>
      <c r="AW53" s="541" t="s">
        <v>59</v>
      </c>
      <c r="AX53" s="541" t="s">
        <v>51</v>
      </c>
      <c r="AY53" s="541" t="s">
        <v>12</v>
      </c>
      <c r="AZ53" s="541" t="s">
        <v>1046</v>
      </c>
      <c r="BA53" s="522" t="s">
        <v>126</v>
      </c>
      <c r="BB53" s="522" t="s">
        <v>126</v>
      </c>
      <c r="BC53" s="522" t="s">
        <v>126</v>
      </c>
      <c r="BD53" s="527" t="s">
        <v>111</v>
      </c>
      <c r="BE53" s="879" t="s">
        <v>1047</v>
      </c>
      <c r="BF53" s="547" t="s">
        <v>1048</v>
      </c>
      <c r="BG53" s="547" t="s">
        <v>1049</v>
      </c>
      <c r="BH53" s="521" t="s">
        <v>1050</v>
      </c>
      <c r="BI53" s="547" t="s">
        <v>1051</v>
      </c>
      <c r="BJ53" s="548" t="s">
        <v>753</v>
      </c>
      <c r="BK53" s="593">
        <v>100</v>
      </c>
      <c r="BL53" s="593" t="s">
        <v>771</v>
      </c>
      <c r="BM53" s="593" t="s">
        <v>771</v>
      </c>
      <c r="BN53" s="593" t="s">
        <v>771</v>
      </c>
      <c r="BO53" s="593" t="s">
        <v>771</v>
      </c>
      <c r="BP53" s="593" t="s">
        <v>771</v>
      </c>
      <c r="BQ53" s="593">
        <v>50</v>
      </c>
      <c r="BR53" s="593" t="s">
        <v>771</v>
      </c>
      <c r="BS53" s="593" t="s">
        <v>771</v>
      </c>
      <c r="BT53" s="593">
        <v>75</v>
      </c>
      <c r="BU53" s="593" t="s">
        <v>771</v>
      </c>
      <c r="BV53" s="593" t="s">
        <v>771</v>
      </c>
      <c r="BW53" s="593">
        <v>100</v>
      </c>
      <c r="BX53" s="550" t="s">
        <v>1005</v>
      </c>
      <c r="BY53" s="548" t="s">
        <v>126</v>
      </c>
      <c r="BZ53" s="550" t="s">
        <v>999</v>
      </c>
      <c r="CA53" s="550" t="s">
        <v>1000</v>
      </c>
      <c r="CB53" s="550" t="s">
        <v>1005</v>
      </c>
      <c r="CC53" s="550" t="s">
        <v>772</v>
      </c>
      <c r="CD53" s="548" t="s">
        <v>1007</v>
      </c>
      <c r="CE53" s="550" t="s">
        <v>468</v>
      </c>
      <c r="CF53" s="552" t="s">
        <v>469</v>
      </c>
      <c r="CG53" s="886" t="s">
        <v>781</v>
      </c>
    </row>
    <row r="54" spans="1:85" s="512" customFormat="1" ht="33" customHeight="1" x14ac:dyDescent="0.25">
      <c r="A54" s="520"/>
      <c r="B54" s="520"/>
      <c r="C54" s="702"/>
      <c r="D54" s="867"/>
      <c r="E54" s="678"/>
      <c r="F54" s="706"/>
      <c r="G54" s="607" t="s">
        <v>1052</v>
      </c>
      <c r="H54" s="618" t="s">
        <v>1053</v>
      </c>
      <c r="I54" s="618" t="s">
        <v>1054</v>
      </c>
      <c r="J54" s="607" t="s">
        <v>1055</v>
      </c>
      <c r="K54" s="607" t="s">
        <v>1056</v>
      </c>
      <c r="L54" s="607" t="s">
        <v>372</v>
      </c>
      <c r="M54" s="613">
        <v>100</v>
      </c>
      <c r="N54" s="613">
        <v>243</v>
      </c>
      <c r="O54" s="613">
        <v>255</v>
      </c>
      <c r="P54" s="613">
        <v>268</v>
      </c>
      <c r="Q54" s="607" t="s">
        <v>1044</v>
      </c>
      <c r="R54" s="613">
        <v>100</v>
      </c>
      <c r="S54" s="607">
        <v>0</v>
      </c>
      <c r="T54" s="607">
        <v>0</v>
      </c>
      <c r="U54" s="613">
        <v>100</v>
      </c>
      <c r="V54" s="613">
        <v>100</v>
      </c>
      <c r="W54" s="613">
        <v>100</v>
      </c>
      <c r="X54" s="613">
        <v>100</v>
      </c>
      <c r="Y54" s="613">
        <v>100</v>
      </c>
      <c r="Z54" s="613">
        <v>100</v>
      </c>
      <c r="AA54" s="613">
        <v>100</v>
      </c>
      <c r="AB54" s="613">
        <v>100</v>
      </c>
      <c r="AC54" s="613">
        <v>100</v>
      </c>
      <c r="AD54" s="613">
        <v>100</v>
      </c>
      <c r="AE54" s="607" t="s">
        <v>1012</v>
      </c>
      <c r="AF54" s="607" t="s">
        <v>126</v>
      </c>
      <c r="AG54" s="607" t="s">
        <v>1013</v>
      </c>
      <c r="AH54" s="607" t="s">
        <v>999</v>
      </c>
      <c r="AI54" s="612" t="s">
        <v>1000</v>
      </c>
      <c r="AJ54" s="607" t="s">
        <v>1014</v>
      </c>
      <c r="AK54" s="607" t="s">
        <v>586</v>
      </c>
      <c r="AL54" s="607" t="s">
        <v>586</v>
      </c>
      <c r="AM54" s="607" t="s">
        <v>586</v>
      </c>
      <c r="AN54" s="607" t="s">
        <v>586</v>
      </c>
      <c r="AO54" s="607" t="s">
        <v>586</v>
      </c>
      <c r="AP54" s="607" t="s">
        <v>586</v>
      </c>
      <c r="AQ54" s="607" t="s">
        <v>8</v>
      </c>
      <c r="AR54" s="607" t="s">
        <v>586</v>
      </c>
      <c r="AS54" s="607" t="s">
        <v>586</v>
      </c>
      <c r="AT54" s="541" t="s">
        <v>586</v>
      </c>
      <c r="AU54" s="541" t="s">
        <v>473</v>
      </c>
      <c r="AV54" s="541" t="s">
        <v>32</v>
      </c>
      <c r="AW54" s="541" t="s">
        <v>40</v>
      </c>
      <c r="AX54" s="541" t="s">
        <v>78</v>
      </c>
      <c r="AY54" s="541" t="s">
        <v>12</v>
      </c>
      <c r="AZ54" s="541" t="s">
        <v>1015</v>
      </c>
      <c r="BA54" s="529" t="s">
        <v>1057</v>
      </c>
      <c r="BB54" s="560" t="s">
        <v>1058</v>
      </c>
      <c r="BC54" s="529" t="s">
        <v>29</v>
      </c>
      <c r="BD54" s="527" t="s">
        <v>111</v>
      </c>
      <c r="BE54" s="879" t="s">
        <v>1059</v>
      </c>
      <c r="BF54" s="554" t="s">
        <v>1060</v>
      </c>
      <c r="BG54" s="554" t="s">
        <v>1061</v>
      </c>
      <c r="BH54" s="521" t="s">
        <v>1050</v>
      </c>
      <c r="BI54" s="554" t="s">
        <v>1062</v>
      </c>
      <c r="BJ54" s="555" t="s">
        <v>372</v>
      </c>
      <c r="BK54" s="593">
        <v>100</v>
      </c>
      <c r="BL54" s="593" t="s">
        <v>771</v>
      </c>
      <c r="BM54" s="593" t="s">
        <v>771</v>
      </c>
      <c r="BN54" s="593">
        <v>50</v>
      </c>
      <c r="BO54" s="593">
        <v>10</v>
      </c>
      <c r="BP54" s="593">
        <v>20</v>
      </c>
      <c r="BQ54" s="593">
        <v>30</v>
      </c>
      <c r="BR54" s="593">
        <v>40</v>
      </c>
      <c r="BS54" s="593">
        <v>50</v>
      </c>
      <c r="BT54" s="593">
        <v>60</v>
      </c>
      <c r="BU54" s="593">
        <v>70</v>
      </c>
      <c r="BV54" s="593">
        <v>80</v>
      </c>
      <c r="BW54" s="593">
        <v>100</v>
      </c>
      <c r="BX54" s="549" t="s">
        <v>1005</v>
      </c>
      <c r="BY54" s="548" t="s">
        <v>126</v>
      </c>
      <c r="BZ54" s="550" t="s">
        <v>999</v>
      </c>
      <c r="CA54" s="551" t="s">
        <v>1000</v>
      </c>
      <c r="CB54" s="550" t="s">
        <v>1005</v>
      </c>
      <c r="CC54" s="550" t="s">
        <v>772</v>
      </c>
      <c r="CD54" s="548" t="s">
        <v>1007</v>
      </c>
      <c r="CE54" s="550" t="s">
        <v>468</v>
      </c>
      <c r="CF54" s="552" t="s">
        <v>469</v>
      </c>
      <c r="CG54" s="886" t="s">
        <v>781</v>
      </c>
    </row>
    <row r="55" spans="1:85" s="512" customFormat="1" ht="33" customHeight="1" x14ac:dyDescent="0.25">
      <c r="A55" s="520"/>
      <c r="B55" s="520"/>
      <c r="C55" s="702"/>
      <c r="D55" s="867"/>
      <c r="E55" s="678"/>
      <c r="F55" s="706"/>
      <c r="G55" s="607" t="s">
        <v>1063</v>
      </c>
      <c r="H55" s="618" t="s">
        <v>1064</v>
      </c>
      <c r="I55" s="618" t="s">
        <v>1065</v>
      </c>
      <c r="J55" s="607" t="s">
        <v>1055</v>
      </c>
      <c r="K55" s="607" t="s">
        <v>1056</v>
      </c>
      <c r="L55" s="607" t="s">
        <v>372</v>
      </c>
      <c r="M55" s="613">
        <v>100</v>
      </c>
      <c r="N55" s="613">
        <v>100</v>
      </c>
      <c r="O55" s="613">
        <v>100</v>
      </c>
      <c r="P55" s="613">
        <v>100</v>
      </c>
      <c r="Q55" s="607" t="s">
        <v>1044</v>
      </c>
      <c r="R55" s="613">
        <v>100</v>
      </c>
      <c r="S55" s="607">
        <v>0</v>
      </c>
      <c r="T55" s="607">
        <v>0</v>
      </c>
      <c r="U55" s="613">
        <v>100</v>
      </c>
      <c r="V55" s="613">
        <v>100</v>
      </c>
      <c r="W55" s="613">
        <v>100</v>
      </c>
      <c r="X55" s="613">
        <v>100</v>
      </c>
      <c r="Y55" s="613">
        <v>100</v>
      </c>
      <c r="Z55" s="613">
        <v>100</v>
      </c>
      <c r="AA55" s="613">
        <v>100</v>
      </c>
      <c r="AB55" s="613">
        <v>100</v>
      </c>
      <c r="AC55" s="613">
        <v>100</v>
      </c>
      <c r="AD55" s="613">
        <v>100</v>
      </c>
      <c r="AE55" s="607" t="s">
        <v>1012</v>
      </c>
      <c r="AF55" s="607" t="s">
        <v>126</v>
      </c>
      <c r="AG55" s="607" t="s">
        <v>1013</v>
      </c>
      <c r="AH55" s="607" t="s">
        <v>999</v>
      </c>
      <c r="AI55" s="612" t="s">
        <v>1000</v>
      </c>
      <c r="AJ55" s="607" t="s">
        <v>1014</v>
      </c>
      <c r="AK55" s="607" t="s">
        <v>586</v>
      </c>
      <c r="AL55" s="607" t="s">
        <v>586</v>
      </c>
      <c r="AM55" s="607" t="s">
        <v>8</v>
      </c>
      <c r="AN55" s="607" t="s">
        <v>586</v>
      </c>
      <c r="AO55" s="607" t="s">
        <v>8</v>
      </c>
      <c r="AP55" s="623" t="s">
        <v>586</v>
      </c>
      <c r="AQ55" s="607" t="s">
        <v>8</v>
      </c>
      <c r="AR55" s="607" t="s">
        <v>586</v>
      </c>
      <c r="AS55" s="607" t="s">
        <v>586</v>
      </c>
      <c r="AT55" s="541" t="s">
        <v>586</v>
      </c>
      <c r="AU55" s="541" t="s">
        <v>473</v>
      </c>
      <c r="AV55" s="541" t="s">
        <v>32</v>
      </c>
      <c r="AW55" s="541" t="s">
        <v>40</v>
      </c>
      <c r="AX55" s="541" t="s">
        <v>78</v>
      </c>
      <c r="AY55" s="541" t="s">
        <v>12</v>
      </c>
      <c r="AZ55" s="541" t="s">
        <v>1015</v>
      </c>
      <c r="BA55" s="529" t="s">
        <v>1057</v>
      </c>
      <c r="BB55" s="560" t="s">
        <v>1058</v>
      </c>
      <c r="BC55" s="529" t="s">
        <v>29</v>
      </c>
      <c r="BD55" s="527" t="s">
        <v>111</v>
      </c>
      <c r="BE55" s="879" t="s">
        <v>1066</v>
      </c>
      <c r="BF55" s="554" t="s">
        <v>1067</v>
      </c>
      <c r="BG55" s="554" t="s">
        <v>1068</v>
      </c>
      <c r="BH55" s="521" t="s">
        <v>1050</v>
      </c>
      <c r="BI55" s="554" t="s">
        <v>1062</v>
      </c>
      <c r="BJ55" s="555" t="s">
        <v>372</v>
      </c>
      <c r="BK55" s="593">
        <v>100</v>
      </c>
      <c r="BL55" s="593" t="s">
        <v>771</v>
      </c>
      <c r="BM55" s="593" t="s">
        <v>771</v>
      </c>
      <c r="BN55" s="593">
        <v>50</v>
      </c>
      <c r="BO55" s="593">
        <v>10</v>
      </c>
      <c r="BP55" s="593">
        <v>20</v>
      </c>
      <c r="BQ55" s="593">
        <v>30</v>
      </c>
      <c r="BR55" s="593">
        <v>40</v>
      </c>
      <c r="BS55" s="593">
        <v>50</v>
      </c>
      <c r="BT55" s="593">
        <v>60</v>
      </c>
      <c r="BU55" s="593">
        <v>70</v>
      </c>
      <c r="BV55" s="593">
        <v>80</v>
      </c>
      <c r="BW55" s="593">
        <v>100</v>
      </c>
      <c r="BX55" s="549" t="s">
        <v>1005</v>
      </c>
      <c r="BY55" s="548" t="s">
        <v>126</v>
      </c>
      <c r="BZ55" s="550" t="s">
        <v>999</v>
      </c>
      <c r="CA55" s="551" t="s">
        <v>1000</v>
      </c>
      <c r="CB55" s="550" t="s">
        <v>1005</v>
      </c>
      <c r="CC55" s="550" t="s">
        <v>772</v>
      </c>
      <c r="CD55" s="548" t="s">
        <v>1007</v>
      </c>
      <c r="CE55" s="550" t="s">
        <v>468</v>
      </c>
      <c r="CF55" s="552" t="s">
        <v>469</v>
      </c>
      <c r="CG55" s="886" t="s">
        <v>781</v>
      </c>
    </row>
    <row r="56" spans="1:85" s="512" customFormat="1" ht="86.25" customHeight="1" x14ac:dyDescent="0.25">
      <c r="A56" s="520"/>
      <c r="B56" s="520"/>
      <c r="C56" s="702"/>
      <c r="D56" s="867"/>
      <c r="E56" s="607" t="s">
        <v>1069</v>
      </c>
      <c r="F56" s="618" t="s">
        <v>1070</v>
      </c>
      <c r="G56" s="607" t="s">
        <v>1071</v>
      </c>
      <c r="H56" s="618" t="s">
        <v>1072</v>
      </c>
      <c r="I56" s="618" t="s">
        <v>1073</v>
      </c>
      <c r="J56" s="607" t="s">
        <v>844</v>
      </c>
      <c r="K56" s="607" t="s">
        <v>1074</v>
      </c>
      <c r="L56" s="607" t="s">
        <v>445</v>
      </c>
      <c r="M56" s="607">
        <v>0</v>
      </c>
      <c r="N56" s="607">
        <v>32</v>
      </c>
      <c r="O56" s="607">
        <v>32</v>
      </c>
      <c r="P56" s="607">
        <v>32</v>
      </c>
      <c r="Q56" s="607" t="s">
        <v>754</v>
      </c>
      <c r="R56" s="607">
        <v>32</v>
      </c>
      <c r="S56" s="579" t="s">
        <v>771</v>
      </c>
      <c r="T56" s="579" t="s">
        <v>771</v>
      </c>
      <c r="U56" s="579" t="s">
        <v>771</v>
      </c>
      <c r="V56" s="613" t="s">
        <v>1043</v>
      </c>
      <c r="W56" s="613" t="s">
        <v>1043</v>
      </c>
      <c r="X56" s="613" t="s">
        <v>1043</v>
      </c>
      <c r="Y56" s="613" t="s">
        <v>1043</v>
      </c>
      <c r="Z56" s="613" t="s">
        <v>1043</v>
      </c>
      <c r="AA56" s="613" t="s">
        <v>1043</v>
      </c>
      <c r="AB56" s="607" t="s">
        <v>1043</v>
      </c>
      <c r="AC56" s="607">
        <v>15</v>
      </c>
      <c r="AD56" s="607">
        <v>32</v>
      </c>
      <c r="AE56" s="607" t="s">
        <v>996</v>
      </c>
      <c r="AF56" s="607" t="s">
        <v>126</v>
      </c>
      <c r="AG56" s="607" t="s">
        <v>998</v>
      </c>
      <c r="AH56" s="607" t="s">
        <v>999</v>
      </c>
      <c r="AI56" s="612" t="s">
        <v>1000</v>
      </c>
      <c r="AJ56" s="607" t="s">
        <v>996</v>
      </c>
      <c r="AK56" s="607" t="s">
        <v>8</v>
      </c>
      <c r="AL56" s="607" t="s">
        <v>8</v>
      </c>
      <c r="AM56" s="607" t="s">
        <v>8</v>
      </c>
      <c r="AN56" s="607" t="s">
        <v>8</v>
      </c>
      <c r="AO56" s="607" t="s">
        <v>8</v>
      </c>
      <c r="AP56" s="623" t="s">
        <v>586</v>
      </c>
      <c r="AQ56" s="607" t="s">
        <v>8</v>
      </c>
      <c r="AR56" s="607" t="s">
        <v>8</v>
      </c>
      <c r="AS56" s="607" t="s">
        <v>586</v>
      </c>
      <c r="AT56" s="541" t="s">
        <v>8</v>
      </c>
      <c r="AU56" s="541" t="s">
        <v>473</v>
      </c>
      <c r="AV56" s="541" t="s">
        <v>32</v>
      </c>
      <c r="AW56" s="541" t="s">
        <v>40</v>
      </c>
      <c r="AX56" s="541" t="s">
        <v>78</v>
      </c>
      <c r="AY56" s="541" t="s">
        <v>12</v>
      </c>
      <c r="AZ56" s="541" t="s">
        <v>1015</v>
      </c>
      <c r="BA56" s="522" t="s">
        <v>126</v>
      </c>
      <c r="BB56" s="522" t="s">
        <v>126</v>
      </c>
      <c r="BC56" s="522" t="s">
        <v>126</v>
      </c>
      <c r="BD56" s="527" t="s">
        <v>111</v>
      </c>
      <c r="BE56" s="879" t="s">
        <v>1075</v>
      </c>
      <c r="BF56" s="547" t="s">
        <v>1076</v>
      </c>
      <c r="BG56" s="547" t="s">
        <v>1077</v>
      </c>
      <c r="BH56" s="521" t="s">
        <v>1050</v>
      </c>
      <c r="BI56" s="547" t="s">
        <v>1078</v>
      </c>
      <c r="BJ56" s="548" t="s">
        <v>445</v>
      </c>
      <c r="BK56" s="593">
        <v>100</v>
      </c>
      <c r="BL56" s="593" t="s">
        <v>771</v>
      </c>
      <c r="BM56" s="593" t="s">
        <v>771</v>
      </c>
      <c r="BN56" s="593">
        <v>5</v>
      </c>
      <c r="BO56" s="593" t="s">
        <v>771</v>
      </c>
      <c r="BP56" s="593" t="s">
        <v>771</v>
      </c>
      <c r="BQ56" s="593">
        <v>30</v>
      </c>
      <c r="BR56" s="593" t="s">
        <v>771</v>
      </c>
      <c r="BS56" s="593" t="s">
        <v>771</v>
      </c>
      <c r="BT56" s="593">
        <v>60</v>
      </c>
      <c r="BU56" s="593" t="s">
        <v>771</v>
      </c>
      <c r="BV56" s="593" t="s">
        <v>771</v>
      </c>
      <c r="BW56" s="593">
        <v>100</v>
      </c>
      <c r="BX56" s="550" t="s">
        <v>1005</v>
      </c>
      <c r="BY56" s="548" t="s">
        <v>126</v>
      </c>
      <c r="BZ56" s="550" t="s">
        <v>999</v>
      </c>
      <c r="CA56" s="551" t="s">
        <v>1000</v>
      </c>
      <c r="CB56" s="550" t="s">
        <v>1005</v>
      </c>
      <c r="CC56" s="550" t="s">
        <v>772</v>
      </c>
      <c r="CD56" s="548" t="s">
        <v>1007</v>
      </c>
      <c r="CE56" s="550" t="s">
        <v>468</v>
      </c>
      <c r="CF56" s="552" t="s">
        <v>469</v>
      </c>
      <c r="CG56" s="886" t="s">
        <v>781</v>
      </c>
    </row>
    <row r="57" spans="1:85" s="512" customFormat="1" ht="33" customHeight="1" x14ac:dyDescent="0.25">
      <c r="A57" s="520"/>
      <c r="B57" s="520"/>
      <c r="C57" s="702">
        <v>4</v>
      </c>
      <c r="D57" s="867" t="s">
        <v>1079</v>
      </c>
      <c r="E57" s="678" t="s">
        <v>492</v>
      </c>
      <c r="F57" s="706" t="s">
        <v>1080</v>
      </c>
      <c r="G57" s="678" t="s">
        <v>1081</v>
      </c>
      <c r="H57" s="706" t="s">
        <v>496</v>
      </c>
      <c r="I57" s="706" t="s">
        <v>1082</v>
      </c>
      <c r="J57" s="678" t="s">
        <v>1083</v>
      </c>
      <c r="K57" s="678" t="s">
        <v>1084</v>
      </c>
      <c r="L57" s="678" t="s">
        <v>372</v>
      </c>
      <c r="M57" s="678">
        <v>112</v>
      </c>
      <c r="N57" s="678">
        <v>350</v>
      </c>
      <c r="O57" s="678">
        <v>250</v>
      </c>
      <c r="P57" s="678">
        <v>388</v>
      </c>
      <c r="Q57" s="678" t="s">
        <v>995</v>
      </c>
      <c r="R57" s="737">
        <v>1100</v>
      </c>
      <c r="S57" s="678">
        <v>0</v>
      </c>
      <c r="T57" s="678">
        <v>0</v>
      </c>
      <c r="U57" s="686">
        <v>0</v>
      </c>
      <c r="V57" s="686">
        <v>0</v>
      </c>
      <c r="W57" s="686">
        <v>0</v>
      </c>
      <c r="X57" s="686">
        <v>0</v>
      </c>
      <c r="Y57" s="686">
        <v>0</v>
      </c>
      <c r="Z57" s="686">
        <v>0</v>
      </c>
      <c r="AA57" s="686">
        <v>0</v>
      </c>
      <c r="AB57" s="678">
        <v>0</v>
      </c>
      <c r="AC57" s="678">
        <v>0</v>
      </c>
      <c r="AD57" s="678">
        <v>350</v>
      </c>
      <c r="AE57" s="678" t="s">
        <v>499</v>
      </c>
      <c r="AF57" s="678" t="s">
        <v>126</v>
      </c>
      <c r="AG57" s="678" t="s">
        <v>1085</v>
      </c>
      <c r="AH57" s="678" t="s">
        <v>1086</v>
      </c>
      <c r="AI57" s="678" t="s">
        <v>1087</v>
      </c>
      <c r="AJ57" s="678" t="s">
        <v>499</v>
      </c>
      <c r="AK57" s="678" t="s">
        <v>586</v>
      </c>
      <c r="AL57" s="678" t="s">
        <v>586</v>
      </c>
      <c r="AM57" s="678" t="s">
        <v>586</v>
      </c>
      <c r="AN57" s="678" t="s">
        <v>586</v>
      </c>
      <c r="AO57" s="678" t="s">
        <v>8</v>
      </c>
      <c r="AP57" s="876" t="s">
        <v>586</v>
      </c>
      <c r="AQ57" s="678" t="s">
        <v>8</v>
      </c>
      <c r="AR57" s="678" t="s">
        <v>8</v>
      </c>
      <c r="AS57" s="678" t="s">
        <v>586</v>
      </c>
      <c r="AT57" s="678" t="s">
        <v>8</v>
      </c>
      <c r="AU57" s="678" t="s">
        <v>503</v>
      </c>
      <c r="AV57" s="678" t="s">
        <v>32</v>
      </c>
      <c r="AW57" s="678" t="s">
        <v>59</v>
      </c>
      <c r="AX57" s="678" t="s">
        <v>41</v>
      </c>
      <c r="AY57" s="678" t="s">
        <v>12</v>
      </c>
      <c r="AZ57" s="678" t="s">
        <v>1088</v>
      </c>
      <c r="BA57" s="687" t="s">
        <v>762</v>
      </c>
      <c r="BB57" s="687" t="s">
        <v>840</v>
      </c>
      <c r="BC57" s="739" t="s">
        <v>939</v>
      </c>
      <c r="BD57" s="728" t="s">
        <v>114</v>
      </c>
      <c r="BE57" s="879" t="s">
        <v>494</v>
      </c>
      <c r="BF57" s="547" t="s">
        <v>1089</v>
      </c>
      <c r="BG57" s="547" t="s">
        <v>1090</v>
      </c>
      <c r="BH57" s="521" t="s">
        <v>844</v>
      </c>
      <c r="BI57" s="521" t="s">
        <v>1091</v>
      </c>
      <c r="BJ57" s="547" t="s">
        <v>372</v>
      </c>
      <c r="BK57" s="593">
        <v>350</v>
      </c>
      <c r="BL57" s="593">
        <v>0</v>
      </c>
      <c r="BM57" s="593">
        <v>0</v>
      </c>
      <c r="BN57" s="593">
        <v>50</v>
      </c>
      <c r="BO57" s="593">
        <v>150</v>
      </c>
      <c r="BP57" s="593">
        <v>250</v>
      </c>
      <c r="BQ57" s="593">
        <v>350</v>
      </c>
      <c r="BR57" s="593">
        <v>350</v>
      </c>
      <c r="BS57" s="593">
        <v>350</v>
      </c>
      <c r="BT57" s="593">
        <v>350</v>
      </c>
      <c r="BU57" s="593">
        <v>350</v>
      </c>
      <c r="BV57" s="593">
        <v>350</v>
      </c>
      <c r="BW57" s="593">
        <v>350</v>
      </c>
      <c r="BX57" s="550" t="s">
        <v>499</v>
      </c>
      <c r="BY57" s="550" t="s">
        <v>781</v>
      </c>
      <c r="BZ57" s="550" t="s">
        <v>1092</v>
      </c>
      <c r="CA57" s="550" t="s">
        <v>781</v>
      </c>
      <c r="CB57" s="550" t="s">
        <v>499</v>
      </c>
      <c r="CC57" s="550" t="s">
        <v>772</v>
      </c>
      <c r="CD57" s="550" t="s">
        <v>1093</v>
      </c>
      <c r="CE57" s="550" t="s">
        <v>1094</v>
      </c>
      <c r="CF57" s="552" t="s">
        <v>1095</v>
      </c>
      <c r="CG57" s="886" t="s">
        <v>781</v>
      </c>
    </row>
    <row r="58" spans="1:85" s="512" customFormat="1" ht="33" customHeight="1" x14ac:dyDescent="0.25">
      <c r="A58" s="520"/>
      <c r="B58" s="520"/>
      <c r="C58" s="702"/>
      <c r="D58" s="867"/>
      <c r="E58" s="678"/>
      <c r="F58" s="706"/>
      <c r="G58" s="678"/>
      <c r="H58" s="706"/>
      <c r="I58" s="706"/>
      <c r="J58" s="678"/>
      <c r="K58" s="678"/>
      <c r="L58" s="678"/>
      <c r="M58" s="678"/>
      <c r="N58" s="678"/>
      <c r="O58" s="678"/>
      <c r="P58" s="678"/>
      <c r="Q58" s="678"/>
      <c r="R58" s="737"/>
      <c r="S58" s="678"/>
      <c r="T58" s="678"/>
      <c r="U58" s="686"/>
      <c r="V58" s="686"/>
      <c r="W58" s="686"/>
      <c r="X58" s="686"/>
      <c r="Y58" s="686"/>
      <c r="Z58" s="686"/>
      <c r="AA58" s="686"/>
      <c r="AB58" s="678"/>
      <c r="AC58" s="678"/>
      <c r="AD58" s="678"/>
      <c r="AE58" s="678"/>
      <c r="AF58" s="678"/>
      <c r="AG58" s="678"/>
      <c r="AH58" s="678"/>
      <c r="AI58" s="678"/>
      <c r="AJ58" s="678"/>
      <c r="AK58" s="678"/>
      <c r="AL58" s="678"/>
      <c r="AM58" s="678"/>
      <c r="AN58" s="678"/>
      <c r="AO58" s="678"/>
      <c r="AP58" s="877"/>
      <c r="AQ58" s="678"/>
      <c r="AR58" s="678"/>
      <c r="AS58" s="678"/>
      <c r="AT58" s="678"/>
      <c r="AU58" s="678"/>
      <c r="AV58" s="678"/>
      <c r="AW58" s="678"/>
      <c r="AX58" s="678"/>
      <c r="AY58" s="678"/>
      <c r="AZ58" s="678"/>
      <c r="BA58" s="687"/>
      <c r="BB58" s="687"/>
      <c r="BC58" s="739"/>
      <c r="BD58" s="728"/>
      <c r="BE58" s="879" t="s">
        <v>507</v>
      </c>
      <c r="BF58" s="547" t="s">
        <v>1096</v>
      </c>
      <c r="BG58" s="547" t="s">
        <v>1096</v>
      </c>
      <c r="BH58" s="521" t="s">
        <v>844</v>
      </c>
      <c r="BI58" s="521" t="s">
        <v>1097</v>
      </c>
      <c r="BJ58" s="547" t="s">
        <v>372</v>
      </c>
      <c r="BK58" s="593">
        <v>350</v>
      </c>
      <c r="BL58" s="593">
        <v>0</v>
      </c>
      <c r="BM58" s="593">
        <v>0</v>
      </c>
      <c r="BN58" s="593">
        <v>0</v>
      </c>
      <c r="BO58" s="593">
        <v>50</v>
      </c>
      <c r="BP58" s="593">
        <v>150</v>
      </c>
      <c r="BQ58" s="593">
        <v>250</v>
      </c>
      <c r="BR58" s="593">
        <v>350</v>
      </c>
      <c r="BS58" s="593">
        <v>350</v>
      </c>
      <c r="BT58" s="593">
        <v>350</v>
      </c>
      <c r="BU58" s="593">
        <v>350</v>
      </c>
      <c r="BV58" s="593">
        <v>350</v>
      </c>
      <c r="BW58" s="593">
        <v>350</v>
      </c>
      <c r="BX58" s="550" t="s">
        <v>499</v>
      </c>
      <c r="BY58" s="550" t="s">
        <v>781</v>
      </c>
      <c r="BZ58" s="550" t="s">
        <v>1092</v>
      </c>
      <c r="CA58" s="550" t="s">
        <v>781</v>
      </c>
      <c r="CB58" s="550" t="s">
        <v>499</v>
      </c>
      <c r="CC58" s="550" t="s">
        <v>772</v>
      </c>
      <c r="CD58" s="550" t="s">
        <v>1093</v>
      </c>
      <c r="CE58" s="550" t="s">
        <v>1094</v>
      </c>
      <c r="CF58" s="552" t="s">
        <v>1095</v>
      </c>
      <c r="CG58" s="886" t="s">
        <v>781</v>
      </c>
    </row>
    <row r="59" spans="1:85" s="512" customFormat="1" ht="33" customHeight="1" x14ac:dyDescent="0.25">
      <c r="A59" s="520"/>
      <c r="B59" s="520"/>
      <c r="C59" s="702"/>
      <c r="D59" s="867"/>
      <c r="E59" s="678"/>
      <c r="F59" s="706"/>
      <c r="G59" s="678"/>
      <c r="H59" s="706"/>
      <c r="I59" s="706"/>
      <c r="J59" s="678"/>
      <c r="K59" s="678"/>
      <c r="L59" s="678"/>
      <c r="M59" s="678"/>
      <c r="N59" s="678"/>
      <c r="O59" s="678"/>
      <c r="P59" s="678"/>
      <c r="Q59" s="678"/>
      <c r="R59" s="737"/>
      <c r="S59" s="678"/>
      <c r="T59" s="678"/>
      <c r="U59" s="686"/>
      <c r="V59" s="686"/>
      <c r="W59" s="686"/>
      <c r="X59" s="686"/>
      <c r="Y59" s="686"/>
      <c r="Z59" s="686"/>
      <c r="AA59" s="686"/>
      <c r="AB59" s="678"/>
      <c r="AC59" s="678"/>
      <c r="AD59" s="678"/>
      <c r="AE59" s="678"/>
      <c r="AF59" s="678"/>
      <c r="AG59" s="678"/>
      <c r="AH59" s="678"/>
      <c r="AI59" s="678"/>
      <c r="AJ59" s="678"/>
      <c r="AK59" s="678"/>
      <c r="AL59" s="678"/>
      <c r="AM59" s="678"/>
      <c r="AN59" s="678"/>
      <c r="AO59" s="678"/>
      <c r="AP59" s="877"/>
      <c r="AQ59" s="678"/>
      <c r="AR59" s="678"/>
      <c r="AS59" s="678"/>
      <c r="AT59" s="678"/>
      <c r="AU59" s="678"/>
      <c r="AV59" s="678"/>
      <c r="AW59" s="678"/>
      <c r="AX59" s="678"/>
      <c r="AY59" s="678"/>
      <c r="AZ59" s="678"/>
      <c r="BA59" s="687"/>
      <c r="BB59" s="687"/>
      <c r="BC59" s="739"/>
      <c r="BD59" s="728"/>
      <c r="BE59" s="879" t="s">
        <v>510</v>
      </c>
      <c r="BF59" s="547" t="s">
        <v>1098</v>
      </c>
      <c r="BG59" s="547" t="s">
        <v>1099</v>
      </c>
      <c r="BH59" s="521" t="s">
        <v>844</v>
      </c>
      <c r="BI59" s="521" t="s">
        <v>1100</v>
      </c>
      <c r="BJ59" s="547" t="s">
        <v>372</v>
      </c>
      <c r="BK59" s="548">
        <v>1</v>
      </c>
      <c r="BL59" s="548">
        <v>0</v>
      </c>
      <c r="BM59" s="548">
        <v>1</v>
      </c>
      <c r="BN59" s="548">
        <v>1</v>
      </c>
      <c r="BO59" s="548">
        <v>1</v>
      </c>
      <c r="BP59" s="548">
        <v>1</v>
      </c>
      <c r="BQ59" s="548">
        <v>1</v>
      </c>
      <c r="BR59" s="548">
        <v>1</v>
      </c>
      <c r="BS59" s="548">
        <v>1</v>
      </c>
      <c r="BT59" s="548">
        <v>1</v>
      </c>
      <c r="BU59" s="548">
        <v>1</v>
      </c>
      <c r="BV59" s="548">
        <v>1</v>
      </c>
      <c r="BW59" s="548">
        <v>1</v>
      </c>
      <c r="BX59" s="550" t="s">
        <v>499</v>
      </c>
      <c r="BY59" s="550" t="s">
        <v>781</v>
      </c>
      <c r="BZ59" s="550" t="s">
        <v>1101</v>
      </c>
      <c r="CA59" s="550" t="s">
        <v>781</v>
      </c>
      <c r="CB59" s="550" t="s">
        <v>499</v>
      </c>
      <c r="CC59" s="550" t="s">
        <v>772</v>
      </c>
      <c r="CD59" s="550" t="s">
        <v>1093</v>
      </c>
      <c r="CE59" s="550" t="s">
        <v>1094</v>
      </c>
      <c r="CF59" s="552" t="s">
        <v>1095</v>
      </c>
      <c r="CG59" s="886" t="s">
        <v>781</v>
      </c>
    </row>
    <row r="60" spans="1:85" s="512" customFormat="1" ht="33" customHeight="1" x14ac:dyDescent="0.25">
      <c r="A60" s="520"/>
      <c r="B60" s="520"/>
      <c r="C60" s="702"/>
      <c r="D60" s="867"/>
      <c r="E60" s="678"/>
      <c r="F60" s="706"/>
      <c r="G60" s="678"/>
      <c r="H60" s="706"/>
      <c r="I60" s="706"/>
      <c r="J60" s="678"/>
      <c r="K60" s="678"/>
      <c r="L60" s="678"/>
      <c r="M60" s="678"/>
      <c r="N60" s="678"/>
      <c r="O60" s="678"/>
      <c r="P60" s="678"/>
      <c r="Q60" s="678"/>
      <c r="R60" s="737"/>
      <c r="S60" s="678"/>
      <c r="T60" s="678"/>
      <c r="U60" s="686"/>
      <c r="V60" s="686"/>
      <c r="W60" s="686"/>
      <c r="X60" s="686"/>
      <c r="Y60" s="686"/>
      <c r="Z60" s="686"/>
      <c r="AA60" s="686"/>
      <c r="AB60" s="678"/>
      <c r="AC60" s="678"/>
      <c r="AD60" s="678"/>
      <c r="AE60" s="678"/>
      <c r="AF60" s="678"/>
      <c r="AG60" s="678"/>
      <c r="AH60" s="678"/>
      <c r="AI60" s="678"/>
      <c r="AJ60" s="678"/>
      <c r="AK60" s="678"/>
      <c r="AL60" s="678"/>
      <c r="AM60" s="678"/>
      <c r="AN60" s="678"/>
      <c r="AO60" s="678"/>
      <c r="AP60" s="877"/>
      <c r="AQ60" s="678"/>
      <c r="AR60" s="678"/>
      <c r="AS60" s="678"/>
      <c r="AT60" s="678"/>
      <c r="AU60" s="678"/>
      <c r="AV60" s="678"/>
      <c r="AW60" s="678"/>
      <c r="AX60" s="678"/>
      <c r="AY60" s="678"/>
      <c r="AZ60" s="678"/>
      <c r="BA60" s="687"/>
      <c r="BB60" s="687"/>
      <c r="BC60" s="739"/>
      <c r="BD60" s="728"/>
      <c r="BE60" s="879" t="s">
        <v>513</v>
      </c>
      <c r="BF60" s="547" t="s">
        <v>1102</v>
      </c>
      <c r="BG60" s="547" t="s">
        <v>1103</v>
      </c>
      <c r="BH60" s="521" t="s">
        <v>844</v>
      </c>
      <c r="BI60" s="521" t="s">
        <v>1104</v>
      </c>
      <c r="BJ60" s="547" t="s">
        <v>1105</v>
      </c>
      <c r="BK60" s="548">
        <v>1</v>
      </c>
      <c r="BL60" s="548"/>
      <c r="BM60" s="548"/>
      <c r="BN60" s="548"/>
      <c r="BO60" s="548"/>
      <c r="BP60" s="548"/>
      <c r="BQ60" s="548">
        <v>0</v>
      </c>
      <c r="BR60" s="548"/>
      <c r="BS60" s="548"/>
      <c r="BT60" s="548"/>
      <c r="BU60" s="548"/>
      <c r="BV60" s="548"/>
      <c r="BW60" s="548">
        <v>1</v>
      </c>
      <c r="BX60" s="550" t="s">
        <v>499</v>
      </c>
      <c r="BY60" s="550" t="s">
        <v>781</v>
      </c>
      <c r="BZ60" s="550" t="s">
        <v>1092</v>
      </c>
      <c r="CA60" s="550" t="s">
        <v>781</v>
      </c>
      <c r="CB60" s="550" t="s">
        <v>499</v>
      </c>
      <c r="CC60" s="550" t="s">
        <v>772</v>
      </c>
      <c r="CD60" s="550" t="s">
        <v>1093</v>
      </c>
      <c r="CE60" s="550" t="s">
        <v>1094</v>
      </c>
      <c r="CF60" s="552" t="s">
        <v>1095</v>
      </c>
      <c r="CG60" s="886" t="s">
        <v>781</v>
      </c>
    </row>
    <row r="61" spans="1:85" s="512" customFormat="1" ht="33" customHeight="1" x14ac:dyDescent="0.25">
      <c r="A61" s="520"/>
      <c r="B61" s="520"/>
      <c r="C61" s="702"/>
      <c r="D61" s="867"/>
      <c r="E61" s="678"/>
      <c r="F61" s="706"/>
      <c r="G61" s="678"/>
      <c r="H61" s="706"/>
      <c r="I61" s="706"/>
      <c r="J61" s="678"/>
      <c r="K61" s="678"/>
      <c r="L61" s="678"/>
      <c r="M61" s="678"/>
      <c r="N61" s="678"/>
      <c r="O61" s="678"/>
      <c r="P61" s="678"/>
      <c r="Q61" s="678"/>
      <c r="R61" s="737"/>
      <c r="S61" s="678"/>
      <c r="T61" s="678"/>
      <c r="U61" s="686"/>
      <c r="V61" s="686"/>
      <c r="W61" s="686"/>
      <c r="X61" s="686"/>
      <c r="Y61" s="686"/>
      <c r="Z61" s="686"/>
      <c r="AA61" s="686"/>
      <c r="AB61" s="678"/>
      <c r="AC61" s="678"/>
      <c r="AD61" s="678"/>
      <c r="AE61" s="678"/>
      <c r="AF61" s="678"/>
      <c r="AG61" s="678"/>
      <c r="AH61" s="678"/>
      <c r="AI61" s="678"/>
      <c r="AJ61" s="678"/>
      <c r="AK61" s="678"/>
      <c r="AL61" s="678"/>
      <c r="AM61" s="678"/>
      <c r="AN61" s="678"/>
      <c r="AO61" s="678"/>
      <c r="AP61" s="878"/>
      <c r="AQ61" s="678"/>
      <c r="AR61" s="678"/>
      <c r="AS61" s="678"/>
      <c r="AT61" s="678"/>
      <c r="AU61" s="678"/>
      <c r="AV61" s="678"/>
      <c r="AW61" s="678"/>
      <c r="AX61" s="678"/>
      <c r="AY61" s="678"/>
      <c r="AZ61" s="678"/>
      <c r="BA61" s="687"/>
      <c r="BB61" s="687"/>
      <c r="BC61" s="567" t="s">
        <v>764</v>
      </c>
      <c r="BD61" s="728"/>
      <c r="BE61" s="879" t="s">
        <v>516</v>
      </c>
      <c r="BF61" s="547" t="s">
        <v>1106</v>
      </c>
      <c r="BG61" s="547" t="s">
        <v>1106</v>
      </c>
      <c r="BH61" s="521" t="s">
        <v>844</v>
      </c>
      <c r="BI61" s="521" t="s">
        <v>1107</v>
      </c>
      <c r="BJ61" s="547" t="s">
        <v>372</v>
      </c>
      <c r="BK61" s="548">
        <v>1</v>
      </c>
      <c r="BL61" s="548">
        <v>0</v>
      </c>
      <c r="BM61" s="548">
        <v>0</v>
      </c>
      <c r="BN61" s="548">
        <v>1</v>
      </c>
      <c r="BO61" s="548">
        <v>1</v>
      </c>
      <c r="BP61" s="548">
        <v>1</v>
      </c>
      <c r="BQ61" s="548">
        <v>1</v>
      </c>
      <c r="BR61" s="548">
        <v>1</v>
      </c>
      <c r="BS61" s="548">
        <v>1</v>
      </c>
      <c r="BT61" s="548">
        <v>1</v>
      </c>
      <c r="BU61" s="548">
        <v>1</v>
      </c>
      <c r="BV61" s="548">
        <v>1</v>
      </c>
      <c r="BW61" s="548">
        <v>1</v>
      </c>
      <c r="BX61" s="550" t="s">
        <v>499</v>
      </c>
      <c r="BY61" s="550" t="s">
        <v>781</v>
      </c>
      <c r="BZ61" s="550" t="s">
        <v>781</v>
      </c>
      <c r="CA61" s="550" t="s">
        <v>781</v>
      </c>
      <c r="CB61" s="550" t="s">
        <v>499</v>
      </c>
      <c r="CC61" s="550" t="s">
        <v>772</v>
      </c>
      <c r="CD61" s="550" t="s">
        <v>1093</v>
      </c>
      <c r="CE61" s="550" t="s">
        <v>1094</v>
      </c>
      <c r="CF61" s="552" t="s">
        <v>1095</v>
      </c>
      <c r="CG61" s="886" t="s">
        <v>781</v>
      </c>
    </row>
    <row r="62" spans="1:85" s="512" customFormat="1" ht="33" customHeight="1" x14ac:dyDescent="0.25">
      <c r="A62" s="520"/>
      <c r="B62" s="520"/>
      <c r="C62" s="702"/>
      <c r="D62" s="867"/>
      <c r="E62" s="678"/>
      <c r="F62" s="706"/>
      <c r="G62" s="607" t="s">
        <v>1108</v>
      </c>
      <c r="H62" s="618" t="s">
        <v>1109</v>
      </c>
      <c r="I62" s="618" t="s">
        <v>1110</v>
      </c>
      <c r="J62" s="607" t="s">
        <v>1011</v>
      </c>
      <c r="K62" s="607" t="s">
        <v>1111</v>
      </c>
      <c r="L62" s="607" t="s">
        <v>372</v>
      </c>
      <c r="M62" s="622">
        <v>1200</v>
      </c>
      <c r="N62" s="607">
        <v>500</v>
      </c>
      <c r="O62" s="607">
        <v>500</v>
      </c>
      <c r="P62" s="607">
        <v>500</v>
      </c>
      <c r="Q62" s="607" t="s">
        <v>995</v>
      </c>
      <c r="R62" s="622">
        <v>2000</v>
      </c>
      <c r="S62" s="607">
        <v>0</v>
      </c>
      <c r="T62" s="607">
        <v>0</v>
      </c>
      <c r="U62" s="613">
        <v>50</v>
      </c>
      <c r="V62" s="613">
        <v>100</v>
      </c>
      <c r="W62" s="613">
        <v>150</v>
      </c>
      <c r="X62" s="613">
        <v>200</v>
      </c>
      <c r="Y62" s="613">
        <v>250</v>
      </c>
      <c r="Z62" s="613">
        <v>300</v>
      </c>
      <c r="AA62" s="613">
        <v>350</v>
      </c>
      <c r="AB62" s="613">
        <v>400</v>
      </c>
      <c r="AC62" s="613">
        <v>450</v>
      </c>
      <c r="AD62" s="613">
        <v>500</v>
      </c>
      <c r="AE62" s="607" t="s">
        <v>499</v>
      </c>
      <c r="AF62" s="607" t="s">
        <v>126</v>
      </c>
      <c r="AG62" s="607" t="s">
        <v>1112</v>
      </c>
      <c r="AH62" s="607" t="s">
        <v>1113</v>
      </c>
      <c r="AI62" s="620" t="s">
        <v>1114</v>
      </c>
      <c r="AJ62" s="607" t="s">
        <v>499</v>
      </c>
      <c r="AK62" s="607" t="s">
        <v>586</v>
      </c>
      <c r="AL62" s="607" t="s">
        <v>586</v>
      </c>
      <c r="AM62" s="607" t="s">
        <v>586</v>
      </c>
      <c r="AN62" s="607" t="s">
        <v>586</v>
      </c>
      <c r="AO62" s="607" t="s">
        <v>8</v>
      </c>
      <c r="AP62" s="623" t="s">
        <v>586</v>
      </c>
      <c r="AQ62" s="607" t="s">
        <v>8</v>
      </c>
      <c r="AR62" s="607" t="s">
        <v>8</v>
      </c>
      <c r="AS62" s="607" t="s">
        <v>586</v>
      </c>
      <c r="AT62" s="541" t="s">
        <v>8</v>
      </c>
      <c r="AU62" s="541" t="s">
        <v>503</v>
      </c>
      <c r="AV62" s="541" t="s">
        <v>32</v>
      </c>
      <c r="AW62" s="541" t="s">
        <v>59</v>
      </c>
      <c r="AX62" s="541" t="s">
        <v>41</v>
      </c>
      <c r="AY62" s="541" t="s">
        <v>12</v>
      </c>
      <c r="AZ62" s="541" t="s">
        <v>1088</v>
      </c>
      <c r="BA62" s="529" t="s">
        <v>1115</v>
      </c>
      <c r="BB62" s="529" t="s">
        <v>1116</v>
      </c>
      <c r="BC62" s="529" t="s">
        <v>939</v>
      </c>
      <c r="BD62" s="527" t="s">
        <v>114</v>
      </c>
      <c r="BE62" s="879" t="s">
        <v>518</v>
      </c>
      <c r="BF62" s="547" t="s">
        <v>1117</v>
      </c>
      <c r="BG62" s="547" t="s">
        <v>1118</v>
      </c>
      <c r="BH62" s="521" t="s">
        <v>1011</v>
      </c>
      <c r="BI62" s="521" t="s">
        <v>1119</v>
      </c>
      <c r="BJ62" s="547" t="s">
        <v>372</v>
      </c>
      <c r="BK62" s="548">
        <v>500</v>
      </c>
      <c r="BL62" s="548">
        <v>0</v>
      </c>
      <c r="BM62" s="548">
        <v>0</v>
      </c>
      <c r="BN62" s="548">
        <v>50</v>
      </c>
      <c r="BO62" s="548">
        <v>100</v>
      </c>
      <c r="BP62" s="548">
        <v>150</v>
      </c>
      <c r="BQ62" s="548">
        <v>200</v>
      </c>
      <c r="BR62" s="548">
        <v>250</v>
      </c>
      <c r="BS62" s="548">
        <v>300</v>
      </c>
      <c r="BT62" s="548">
        <v>350</v>
      </c>
      <c r="BU62" s="548">
        <v>400</v>
      </c>
      <c r="BV62" s="548">
        <v>450</v>
      </c>
      <c r="BW62" s="548">
        <v>500</v>
      </c>
      <c r="BX62" s="550" t="s">
        <v>499</v>
      </c>
      <c r="BY62" s="550" t="s">
        <v>781</v>
      </c>
      <c r="BZ62" s="550" t="s">
        <v>1113</v>
      </c>
      <c r="CA62" s="550" t="s">
        <v>781</v>
      </c>
      <c r="CB62" s="550" t="s">
        <v>499</v>
      </c>
      <c r="CC62" s="550" t="s">
        <v>772</v>
      </c>
      <c r="CD62" s="550" t="s">
        <v>1093</v>
      </c>
      <c r="CE62" s="550" t="s">
        <v>1094</v>
      </c>
      <c r="CF62" s="552" t="s">
        <v>1095</v>
      </c>
      <c r="CG62" s="886" t="s">
        <v>781</v>
      </c>
    </row>
    <row r="63" spans="1:85" s="512" customFormat="1" ht="33" customHeight="1" x14ac:dyDescent="0.25">
      <c r="A63" s="520"/>
      <c r="B63" s="520"/>
      <c r="C63" s="702"/>
      <c r="D63" s="867"/>
      <c r="E63" s="678"/>
      <c r="F63" s="706"/>
      <c r="G63" s="678" t="s">
        <v>1120</v>
      </c>
      <c r="H63" s="706" t="s">
        <v>1121</v>
      </c>
      <c r="I63" s="706" t="s">
        <v>1122</v>
      </c>
      <c r="J63" s="678" t="s">
        <v>1083</v>
      </c>
      <c r="K63" s="678" t="s">
        <v>1123</v>
      </c>
      <c r="L63" s="678" t="s">
        <v>372</v>
      </c>
      <c r="M63" s="678">
        <v>314</v>
      </c>
      <c r="N63" s="678">
        <v>200</v>
      </c>
      <c r="O63" s="678">
        <v>200</v>
      </c>
      <c r="P63" s="678">
        <v>200</v>
      </c>
      <c r="Q63" s="678" t="s">
        <v>995</v>
      </c>
      <c r="R63" s="678">
        <v>800</v>
      </c>
      <c r="S63" s="678">
        <v>0</v>
      </c>
      <c r="T63" s="678">
        <v>0</v>
      </c>
      <c r="U63" s="686">
        <v>20</v>
      </c>
      <c r="V63" s="686">
        <v>40</v>
      </c>
      <c r="W63" s="686">
        <v>60</v>
      </c>
      <c r="X63" s="686">
        <v>90</v>
      </c>
      <c r="Y63" s="686">
        <v>120</v>
      </c>
      <c r="Z63" s="686">
        <v>150</v>
      </c>
      <c r="AA63" s="686">
        <v>170</v>
      </c>
      <c r="AB63" s="678">
        <v>190</v>
      </c>
      <c r="AC63" s="678">
        <v>200</v>
      </c>
      <c r="AD63" s="678">
        <v>200</v>
      </c>
      <c r="AE63" s="678" t="s">
        <v>499</v>
      </c>
      <c r="AF63" s="678" t="s">
        <v>126</v>
      </c>
      <c r="AG63" s="678" t="s">
        <v>1124</v>
      </c>
      <c r="AH63" s="678" t="s">
        <v>1125</v>
      </c>
      <c r="AI63" s="701" t="s">
        <v>1126</v>
      </c>
      <c r="AJ63" s="678" t="s">
        <v>499</v>
      </c>
      <c r="AK63" s="678" t="s">
        <v>586</v>
      </c>
      <c r="AL63" s="678" t="s">
        <v>586</v>
      </c>
      <c r="AM63" s="678" t="s">
        <v>586</v>
      </c>
      <c r="AN63" s="678" t="s">
        <v>586</v>
      </c>
      <c r="AO63" s="678" t="s">
        <v>8</v>
      </c>
      <c r="AP63" s="678" t="s">
        <v>586</v>
      </c>
      <c r="AQ63" s="678" t="s">
        <v>8</v>
      </c>
      <c r="AR63" s="678" t="s">
        <v>8</v>
      </c>
      <c r="AS63" s="678" t="s">
        <v>586</v>
      </c>
      <c r="AT63" s="678" t="s">
        <v>8</v>
      </c>
      <c r="AU63" s="678" t="s">
        <v>503</v>
      </c>
      <c r="AV63" s="678" t="s">
        <v>32</v>
      </c>
      <c r="AW63" s="678" t="s">
        <v>59</v>
      </c>
      <c r="AX63" s="678" t="s">
        <v>41</v>
      </c>
      <c r="AY63" s="678" t="s">
        <v>12</v>
      </c>
      <c r="AZ63" s="678" t="s">
        <v>1088</v>
      </c>
      <c r="BA63" s="738" t="s">
        <v>1115</v>
      </c>
      <c r="BB63" s="738" t="s">
        <v>1116</v>
      </c>
      <c r="BC63" s="738" t="s">
        <v>939</v>
      </c>
      <c r="BD63" s="740" t="s">
        <v>114</v>
      </c>
      <c r="BE63" s="879" t="s">
        <v>1127</v>
      </c>
      <c r="BF63" s="547" t="s">
        <v>1128</v>
      </c>
      <c r="BG63" s="547" t="s">
        <v>1118</v>
      </c>
      <c r="BH63" s="521" t="s">
        <v>1011</v>
      </c>
      <c r="BI63" s="521" t="s">
        <v>1119</v>
      </c>
      <c r="BJ63" s="547" t="s">
        <v>372</v>
      </c>
      <c r="BK63" s="548">
        <v>100</v>
      </c>
      <c r="BL63" s="548">
        <v>0</v>
      </c>
      <c r="BM63" s="548">
        <v>0</v>
      </c>
      <c r="BN63" s="548">
        <v>0</v>
      </c>
      <c r="BO63" s="548">
        <v>50</v>
      </c>
      <c r="BP63" s="548">
        <v>100</v>
      </c>
      <c r="BQ63" s="548">
        <v>100</v>
      </c>
      <c r="BR63" s="548">
        <v>100</v>
      </c>
      <c r="BS63" s="548">
        <v>100</v>
      </c>
      <c r="BT63" s="548">
        <v>100</v>
      </c>
      <c r="BU63" s="548">
        <v>100</v>
      </c>
      <c r="BV63" s="548">
        <v>100</v>
      </c>
      <c r="BW63" s="548">
        <v>100</v>
      </c>
      <c r="BX63" s="548" t="s">
        <v>499</v>
      </c>
      <c r="BY63" s="548" t="s">
        <v>781</v>
      </c>
      <c r="BZ63" s="548" t="s">
        <v>1129</v>
      </c>
      <c r="CA63" s="548" t="s">
        <v>781</v>
      </c>
      <c r="CB63" s="548" t="s">
        <v>499</v>
      </c>
      <c r="CC63" s="548" t="s">
        <v>1130</v>
      </c>
      <c r="CD63" s="550" t="s">
        <v>1093</v>
      </c>
      <c r="CE63" s="550" t="s">
        <v>1094</v>
      </c>
      <c r="CF63" s="552" t="s">
        <v>1095</v>
      </c>
      <c r="CG63" s="886" t="s">
        <v>781</v>
      </c>
    </row>
    <row r="64" spans="1:85" s="512" customFormat="1" ht="33" customHeight="1" x14ac:dyDescent="0.25">
      <c r="A64" s="520"/>
      <c r="B64" s="520"/>
      <c r="C64" s="702"/>
      <c r="D64" s="867"/>
      <c r="E64" s="678"/>
      <c r="F64" s="706"/>
      <c r="G64" s="678"/>
      <c r="H64" s="706"/>
      <c r="I64" s="706"/>
      <c r="J64" s="678"/>
      <c r="K64" s="678"/>
      <c r="L64" s="678"/>
      <c r="M64" s="678"/>
      <c r="N64" s="678"/>
      <c r="O64" s="678"/>
      <c r="P64" s="678"/>
      <c r="Q64" s="678"/>
      <c r="R64" s="678"/>
      <c r="S64" s="678"/>
      <c r="T64" s="678"/>
      <c r="U64" s="686"/>
      <c r="V64" s="686"/>
      <c r="W64" s="686"/>
      <c r="X64" s="686"/>
      <c r="Y64" s="686"/>
      <c r="Z64" s="686"/>
      <c r="AA64" s="686"/>
      <c r="AB64" s="678"/>
      <c r="AC64" s="678"/>
      <c r="AD64" s="678"/>
      <c r="AE64" s="678"/>
      <c r="AF64" s="678"/>
      <c r="AG64" s="678"/>
      <c r="AH64" s="678"/>
      <c r="AI64" s="678"/>
      <c r="AJ64" s="678"/>
      <c r="AK64" s="678"/>
      <c r="AL64" s="678"/>
      <c r="AM64" s="678"/>
      <c r="AN64" s="678"/>
      <c r="AO64" s="678"/>
      <c r="AP64" s="678"/>
      <c r="AQ64" s="678"/>
      <c r="AR64" s="678"/>
      <c r="AS64" s="678"/>
      <c r="AT64" s="678"/>
      <c r="AU64" s="678"/>
      <c r="AV64" s="678"/>
      <c r="AW64" s="678"/>
      <c r="AX64" s="678"/>
      <c r="AY64" s="678"/>
      <c r="AZ64" s="678"/>
      <c r="BA64" s="738"/>
      <c r="BB64" s="738"/>
      <c r="BC64" s="738"/>
      <c r="BD64" s="740"/>
      <c r="BE64" s="879" t="s">
        <v>1131</v>
      </c>
      <c r="BF64" s="547" t="s">
        <v>1132</v>
      </c>
      <c r="BG64" s="547" t="s">
        <v>1133</v>
      </c>
      <c r="BH64" s="521" t="s">
        <v>844</v>
      </c>
      <c r="BI64" s="521" t="s">
        <v>1134</v>
      </c>
      <c r="BJ64" s="547" t="s">
        <v>1042</v>
      </c>
      <c r="BK64" s="548">
        <v>1</v>
      </c>
      <c r="BL64" s="548">
        <v>0</v>
      </c>
      <c r="BM64" s="548">
        <v>0</v>
      </c>
      <c r="BN64" s="548">
        <v>1</v>
      </c>
      <c r="BO64" s="548">
        <v>1</v>
      </c>
      <c r="BP64" s="548">
        <v>1</v>
      </c>
      <c r="BQ64" s="548">
        <v>1</v>
      </c>
      <c r="BR64" s="548">
        <v>1</v>
      </c>
      <c r="BS64" s="548">
        <v>1</v>
      </c>
      <c r="BT64" s="548">
        <v>1</v>
      </c>
      <c r="BU64" s="548">
        <v>1</v>
      </c>
      <c r="BV64" s="548">
        <v>1</v>
      </c>
      <c r="BW64" s="548">
        <v>1</v>
      </c>
      <c r="BX64" s="548" t="s">
        <v>499</v>
      </c>
      <c r="BY64" s="548" t="s">
        <v>781</v>
      </c>
      <c r="BZ64" s="548" t="s">
        <v>1135</v>
      </c>
      <c r="CA64" s="548" t="s">
        <v>781</v>
      </c>
      <c r="CB64" s="548" t="s">
        <v>499</v>
      </c>
      <c r="CC64" s="548" t="s">
        <v>1130</v>
      </c>
      <c r="CD64" s="550" t="s">
        <v>1093</v>
      </c>
      <c r="CE64" s="550" t="s">
        <v>1094</v>
      </c>
      <c r="CF64" s="552" t="s">
        <v>1095</v>
      </c>
      <c r="CG64" s="886" t="s">
        <v>781</v>
      </c>
    </row>
    <row r="65" spans="1:85" s="512" customFormat="1" ht="33" customHeight="1" x14ac:dyDescent="0.25">
      <c r="A65" s="520"/>
      <c r="B65" s="520"/>
      <c r="C65" s="702"/>
      <c r="D65" s="867"/>
      <c r="E65" s="678" t="s">
        <v>1136</v>
      </c>
      <c r="F65" s="706" t="s">
        <v>1137</v>
      </c>
      <c r="G65" s="678" t="s">
        <v>1138</v>
      </c>
      <c r="H65" s="706" t="s">
        <v>1139</v>
      </c>
      <c r="I65" s="706" t="s">
        <v>1140</v>
      </c>
      <c r="J65" s="678" t="s">
        <v>1141</v>
      </c>
      <c r="K65" s="678" t="s">
        <v>1123</v>
      </c>
      <c r="L65" s="678" t="s">
        <v>372</v>
      </c>
      <c r="M65" s="678">
        <v>138</v>
      </c>
      <c r="N65" s="678">
        <v>93</v>
      </c>
      <c r="O65" s="678">
        <v>85</v>
      </c>
      <c r="P65" s="678">
        <v>90</v>
      </c>
      <c r="Q65" s="678" t="s">
        <v>995</v>
      </c>
      <c r="R65" s="678">
        <v>350</v>
      </c>
      <c r="S65" s="678">
        <v>0</v>
      </c>
      <c r="T65" s="678">
        <v>0</v>
      </c>
      <c r="U65" s="686">
        <v>0</v>
      </c>
      <c r="V65" s="686">
        <v>5</v>
      </c>
      <c r="W65" s="686">
        <v>10</v>
      </c>
      <c r="X65" s="686">
        <v>30</v>
      </c>
      <c r="Y65" s="686">
        <v>50</v>
      </c>
      <c r="Z65" s="686">
        <v>70</v>
      </c>
      <c r="AA65" s="686">
        <v>77</v>
      </c>
      <c r="AB65" s="678">
        <v>83</v>
      </c>
      <c r="AC65" s="678">
        <v>88</v>
      </c>
      <c r="AD65" s="678">
        <v>93</v>
      </c>
      <c r="AE65" s="678" t="s">
        <v>499</v>
      </c>
      <c r="AF65" s="678" t="s">
        <v>126</v>
      </c>
      <c r="AG65" s="678" t="s">
        <v>1142</v>
      </c>
      <c r="AH65" s="678" t="s">
        <v>1101</v>
      </c>
      <c r="AI65" s="701" t="s">
        <v>1143</v>
      </c>
      <c r="AJ65" s="678" t="s">
        <v>499</v>
      </c>
      <c r="AK65" s="678" t="s">
        <v>586</v>
      </c>
      <c r="AL65" s="678" t="s">
        <v>586</v>
      </c>
      <c r="AM65" s="678" t="s">
        <v>586</v>
      </c>
      <c r="AN65" s="678" t="s">
        <v>586</v>
      </c>
      <c r="AO65" s="678" t="s">
        <v>8</v>
      </c>
      <c r="AP65" s="678" t="s">
        <v>586</v>
      </c>
      <c r="AQ65" s="678" t="s">
        <v>8</v>
      </c>
      <c r="AR65" s="678" t="s">
        <v>8</v>
      </c>
      <c r="AS65" s="678" t="s">
        <v>1144</v>
      </c>
      <c r="AT65" s="678" t="s">
        <v>8</v>
      </c>
      <c r="AU65" s="678" t="s">
        <v>503</v>
      </c>
      <c r="AV65" s="678" t="s">
        <v>32</v>
      </c>
      <c r="AW65" s="678" t="s">
        <v>59</v>
      </c>
      <c r="AX65" s="678" t="s">
        <v>41</v>
      </c>
      <c r="AY65" s="678" t="s">
        <v>12</v>
      </c>
      <c r="AZ65" s="678" t="s">
        <v>1088</v>
      </c>
      <c r="BA65" s="678" t="s">
        <v>762</v>
      </c>
      <c r="BB65" s="678" t="s">
        <v>1145</v>
      </c>
      <c r="BC65" s="678" t="s">
        <v>764</v>
      </c>
      <c r="BD65" s="678" t="s">
        <v>114</v>
      </c>
      <c r="BE65" s="879" t="s">
        <v>1146</v>
      </c>
      <c r="BF65" s="547" t="s">
        <v>1147</v>
      </c>
      <c r="BG65" s="547" t="s">
        <v>1148</v>
      </c>
      <c r="BH65" s="521" t="s">
        <v>413</v>
      </c>
      <c r="BI65" s="521" t="s">
        <v>1149</v>
      </c>
      <c r="BJ65" s="547" t="s">
        <v>372</v>
      </c>
      <c r="BK65" s="548">
        <v>68</v>
      </c>
      <c r="BL65" s="548">
        <v>0</v>
      </c>
      <c r="BM65" s="548">
        <v>0</v>
      </c>
      <c r="BN65" s="548">
        <v>0</v>
      </c>
      <c r="BO65" s="548">
        <v>3</v>
      </c>
      <c r="BP65" s="548">
        <v>6</v>
      </c>
      <c r="BQ65" s="548">
        <v>17</v>
      </c>
      <c r="BR65" s="548">
        <v>28</v>
      </c>
      <c r="BS65" s="548">
        <v>40</v>
      </c>
      <c r="BT65" s="548">
        <v>46</v>
      </c>
      <c r="BU65" s="548">
        <v>50</v>
      </c>
      <c r="BV65" s="548">
        <v>55</v>
      </c>
      <c r="BW65" s="548">
        <v>60</v>
      </c>
      <c r="BX65" s="548" t="s">
        <v>1150</v>
      </c>
      <c r="BY65" s="548" t="s">
        <v>781</v>
      </c>
      <c r="BZ65" s="548" t="s">
        <v>1101</v>
      </c>
      <c r="CA65" s="548" t="s">
        <v>781</v>
      </c>
      <c r="CB65" s="548" t="s">
        <v>1150</v>
      </c>
      <c r="CC65" s="548" t="s">
        <v>1130</v>
      </c>
      <c r="CD65" s="550" t="s">
        <v>1093</v>
      </c>
      <c r="CE65" s="550" t="s">
        <v>1094</v>
      </c>
      <c r="CF65" s="552" t="s">
        <v>1095</v>
      </c>
      <c r="CG65" s="886" t="s">
        <v>781</v>
      </c>
    </row>
    <row r="66" spans="1:85" s="512" customFormat="1" ht="33" customHeight="1" x14ac:dyDescent="0.25">
      <c r="A66" s="520"/>
      <c r="B66" s="520"/>
      <c r="C66" s="702"/>
      <c r="D66" s="867"/>
      <c r="E66" s="678"/>
      <c r="F66" s="706"/>
      <c r="G66" s="678"/>
      <c r="H66" s="706"/>
      <c r="I66" s="706"/>
      <c r="J66" s="678"/>
      <c r="K66" s="678"/>
      <c r="L66" s="678"/>
      <c r="M66" s="678"/>
      <c r="N66" s="678"/>
      <c r="O66" s="678"/>
      <c r="P66" s="678"/>
      <c r="Q66" s="678"/>
      <c r="R66" s="678"/>
      <c r="S66" s="678"/>
      <c r="T66" s="678"/>
      <c r="U66" s="686"/>
      <c r="V66" s="686"/>
      <c r="W66" s="686"/>
      <c r="X66" s="686"/>
      <c r="Y66" s="686"/>
      <c r="Z66" s="686"/>
      <c r="AA66" s="686"/>
      <c r="AB66" s="678"/>
      <c r="AC66" s="678"/>
      <c r="AD66" s="678"/>
      <c r="AE66" s="678"/>
      <c r="AF66" s="678"/>
      <c r="AG66" s="678"/>
      <c r="AH66" s="678"/>
      <c r="AI66" s="678"/>
      <c r="AJ66" s="678"/>
      <c r="AK66" s="678"/>
      <c r="AL66" s="678"/>
      <c r="AM66" s="678"/>
      <c r="AN66" s="678"/>
      <c r="AO66" s="678"/>
      <c r="AP66" s="678"/>
      <c r="AQ66" s="678"/>
      <c r="AR66" s="678"/>
      <c r="AS66" s="678"/>
      <c r="AT66" s="678"/>
      <c r="AU66" s="678"/>
      <c r="AV66" s="678"/>
      <c r="AW66" s="678"/>
      <c r="AX66" s="678"/>
      <c r="AY66" s="678"/>
      <c r="AZ66" s="678"/>
      <c r="BA66" s="678"/>
      <c r="BB66" s="678"/>
      <c r="BC66" s="678"/>
      <c r="BD66" s="678"/>
      <c r="BE66" s="879" t="s">
        <v>1151</v>
      </c>
      <c r="BF66" s="547" t="s">
        <v>1152</v>
      </c>
      <c r="BG66" s="547" t="s">
        <v>1153</v>
      </c>
      <c r="BH66" s="521" t="s">
        <v>413</v>
      </c>
      <c r="BI66" s="521" t="s">
        <v>1149</v>
      </c>
      <c r="BJ66" s="547" t="s">
        <v>372</v>
      </c>
      <c r="BK66" s="548">
        <v>10</v>
      </c>
      <c r="BL66" s="548">
        <v>0</v>
      </c>
      <c r="BM66" s="548">
        <v>0</v>
      </c>
      <c r="BN66" s="548">
        <v>0</v>
      </c>
      <c r="BO66" s="548">
        <v>1</v>
      </c>
      <c r="BP66" s="548">
        <v>1</v>
      </c>
      <c r="BQ66" s="548">
        <v>4</v>
      </c>
      <c r="BR66" s="548">
        <v>7</v>
      </c>
      <c r="BS66" s="548">
        <v>10</v>
      </c>
      <c r="BT66" s="548">
        <v>10</v>
      </c>
      <c r="BU66" s="548">
        <v>10</v>
      </c>
      <c r="BV66" s="548">
        <v>10</v>
      </c>
      <c r="BW66" s="548">
        <v>10</v>
      </c>
      <c r="BX66" s="548" t="s">
        <v>1150</v>
      </c>
      <c r="BY66" s="548" t="s">
        <v>781</v>
      </c>
      <c r="BZ66" s="548" t="s">
        <v>1101</v>
      </c>
      <c r="CA66" s="548" t="s">
        <v>781</v>
      </c>
      <c r="CB66" s="548" t="s">
        <v>1150</v>
      </c>
      <c r="CC66" s="548" t="s">
        <v>1130</v>
      </c>
      <c r="CD66" s="550" t="s">
        <v>1093</v>
      </c>
      <c r="CE66" s="550" t="s">
        <v>1094</v>
      </c>
      <c r="CF66" s="552" t="s">
        <v>1095</v>
      </c>
      <c r="CG66" s="886" t="s">
        <v>781</v>
      </c>
    </row>
    <row r="67" spans="1:85" s="512" customFormat="1" ht="33" customHeight="1" x14ac:dyDescent="0.25">
      <c r="A67" s="520"/>
      <c r="B67" s="520"/>
      <c r="C67" s="702"/>
      <c r="D67" s="867"/>
      <c r="E67" s="678"/>
      <c r="F67" s="706"/>
      <c r="G67" s="678"/>
      <c r="H67" s="706"/>
      <c r="I67" s="706"/>
      <c r="J67" s="678"/>
      <c r="K67" s="678"/>
      <c r="L67" s="678"/>
      <c r="M67" s="678"/>
      <c r="N67" s="678"/>
      <c r="O67" s="678"/>
      <c r="P67" s="678"/>
      <c r="Q67" s="678"/>
      <c r="R67" s="678"/>
      <c r="S67" s="678"/>
      <c r="T67" s="678"/>
      <c r="U67" s="686"/>
      <c r="V67" s="686"/>
      <c r="W67" s="686"/>
      <c r="X67" s="686"/>
      <c r="Y67" s="686"/>
      <c r="Z67" s="686"/>
      <c r="AA67" s="686"/>
      <c r="AB67" s="678"/>
      <c r="AC67" s="678"/>
      <c r="AD67" s="678"/>
      <c r="AE67" s="678"/>
      <c r="AF67" s="678"/>
      <c r="AG67" s="678"/>
      <c r="AH67" s="678"/>
      <c r="AI67" s="678"/>
      <c r="AJ67" s="678"/>
      <c r="AK67" s="678"/>
      <c r="AL67" s="678"/>
      <c r="AM67" s="678"/>
      <c r="AN67" s="678"/>
      <c r="AO67" s="678"/>
      <c r="AP67" s="678"/>
      <c r="AQ67" s="678"/>
      <c r="AR67" s="678"/>
      <c r="AS67" s="678"/>
      <c r="AT67" s="678"/>
      <c r="AU67" s="678"/>
      <c r="AV67" s="678"/>
      <c r="AW67" s="678"/>
      <c r="AX67" s="678"/>
      <c r="AY67" s="678"/>
      <c r="AZ67" s="678"/>
      <c r="BA67" s="678"/>
      <c r="BB67" s="678"/>
      <c r="BC67" s="678"/>
      <c r="BD67" s="678"/>
      <c r="BE67" s="879" t="s">
        <v>1154</v>
      </c>
      <c r="BF67" s="547" t="s">
        <v>1155</v>
      </c>
      <c r="BG67" s="547" t="s">
        <v>1155</v>
      </c>
      <c r="BH67" s="521" t="s">
        <v>413</v>
      </c>
      <c r="BI67" s="521" t="s">
        <v>1149</v>
      </c>
      <c r="BJ67" s="547" t="s">
        <v>372</v>
      </c>
      <c r="BK67" s="548">
        <v>2</v>
      </c>
      <c r="BL67" s="548">
        <v>0</v>
      </c>
      <c r="BM67" s="548">
        <v>0</v>
      </c>
      <c r="BN67" s="548">
        <v>0</v>
      </c>
      <c r="BO67" s="548">
        <v>0</v>
      </c>
      <c r="BP67" s="548">
        <v>0</v>
      </c>
      <c r="BQ67" s="548">
        <v>0</v>
      </c>
      <c r="BR67" s="548">
        <v>0</v>
      </c>
      <c r="BS67" s="548">
        <v>1</v>
      </c>
      <c r="BT67" s="548">
        <v>1</v>
      </c>
      <c r="BU67" s="548">
        <v>2</v>
      </c>
      <c r="BV67" s="548">
        <v>2</v>
      </c>
      <c r="BW67" s="548">
        <v>2</v>
      </c>
      <c r="BX67" s="550" t="s">
        <v>1150</v>
      </c>
      <c r="BY67" s="550" t="s">
        <v>781</v>
      </c>
      <c r="BZ67" s="550" t="s">
        <v>1101</v>
      </c>
      <c r="CA67" s="550" t="s">
        <v>781</v>
      </c>
      <c r="CB67" s="550" t="s">
        <v>1150</v>
      </c>
      <c r="CC67" s="550" t="s">
        <v>1130</v>
      </c>
      <c r="CD67" s="550" t="s">
        <v>1093</v>
      </c>
      <c r="CE67" s="550" t="s">
        <v>1094</v>
      </c>
      <c r="CF67" s="552" t="s">
        <v>1095</v>
      </c>
      <c r="CG67" s="886" t="s">
        <v>781</v>
      </c>
    </row>
    <row r="68" spans="1:85" s="512" customFormat="1" ht="33" customHeight="1" x14ac:dyDescent="0.25">
      <c r="A68" s="520"/>
      <c r="B68" s="520"/>
      <c r="C68" s="702"/>
      <c r="D68" s="867"/>
      <c r="E68" s="678"/>
      <c r="F68" s="706"/>
      <c r="G68" s="678"/>
      <c r="H68" s="706"/>
      <c r="I68" s="706"/>
      <c r="J68" s="678"/>
      <c r="K68" s="678"/>
      <c r="L68" s="678"/>
      <c r="M68" s="678"/>
      <c r="N68" s="678"/>
      <c r="O68" s="678"/>
      <c r="P68" s="678"/>
      <c r="Q68" s="678"/>
      <c r="R68" s="678"/>
      <c r="S68" s="678"/>
      <c r="T68" s="678"/>
      <c r="U68" s="686"/>
      <c r="V68" s="686"/>
      <c r="W68" s="686"/>
      <c r="X68" s="686"/>
      <c r="Y68" s="686"/>
      <c r="Z68" s="686"/>
      <c r="AA68" s="686"/>
      <c r="AB68" s="678"/>
      <c r="AC68" s="678"/>
      <c r="AD68" s="678"/>
      <c r="AE68" s="678"/>
      <c r="AF68" s="678"/>
      <c r="AG68" s="678"/>
      <c r="AH68" s="678"/>
      <c r="AI68" s="678"/>
      <c r="AJ68" s="678"/>
      <c r="AK68" s="678"/>
      <c r="AL68" s="678"/>
      <c r="AM68" s="678"/>
      <c r="AN68" s="678"/>
      <c r="AO68" s="678"/>
      <c r="AP68" s="678"/>
      <c r="AQ68" s="678"/>
      <c r="AR68" s="678"/>
      <c r="AS68" s="678"/>
      <c r="AT68" s="678"/>
      <c r="AU68" s="678"/>
      <c r="AV68" s="678"/>
      <c r="AW68" s="678"/>
      <c r="AX68" s="678"/>
      <c r="AY68" s="678"/>
      <c r="AZ68" s="678"/>
      <c r="BA68" s="678"/>
      <c r="BB68" s="678"/>
      <c r="BC68" s="678"/>
      <c r="BD68" s="678"/>
      <c r="BE68" s="879" t="s">
        <v>1156</v>
      </c>
      <c r="BF68" s="547" t="s">
        <v>1157</v>
      </c>
      <c r="BG68" s="547" t="s">
        <v>1157</v>
      </c>
      <c r="BH68" s="521" t="s">
        <v>413</v>
      </c>
      <c r="BI68" s="521" t="s">
        <v>1158</v>
      </c>
      <c r="BJ68" s="547" t="s">
        <v>372</v>
      </c>
      <c r="BK68" s="548">
        <v>20</v>
      </c>
      <c r="BL68" s="548">
        <v>0</v>
      </c>
      <c r="BM68" s="548">
        <v>0</v>
      </c>
      <c r="BN68" s="548">
        <v>0</v>
      </c>
      <c r="BO68" s="548">
        <v>1</v>
      </c>
      <c r="BP68" s="548">
        <v>3</v>
      </c>
      <c r="BQ68" s="548">
        <v>9</v>
      </c>
      <c r="BR68" s="548">
        <v>15</v>
      </c>
      <c r="BS68" s="548">
        <v>19</v>
      </c>
      <c r="BT68" s="548">
        <v>20</v>
      </c>
      <c r="BU68" s="548">
        <v>20</v>
      </c>
      <c r="BV68" s="548">
        <v>20</v>
      </c>
      <c r="BW68" s="548">
        <v>21</v>
      </c>
      <c r="BX68" s="550" t="s">
        <v>1150</v>
      </c>
      <c r="BY68" s="550" t="s">
        <v>781</v>
      </c>
      <c r="BZ68" s="550" t="s">
        <v>1101</v>
      </c>
      <c r="CA68" s="550" t="s">
        <v>781</v>
      </c>
      <c r="CB68" s="550" t="s">
        <v>1150</v>
      </c>
      <c r="CC68" s="550" t="s">
        <v>772</v>
      </c>
      <c r="CD68" s="550" t="s">
        <v>1093</v>
      </c>
      <c r="CE68" s="550" t="s">
        <v>1094</v>
      </c>
      <c r="CF68" s="552" t="s">
        <v>1095</v>
      </c>
      <c r="CG68" s="886" t="s">
        <v>781</v>
      </c>
    </row>
    <row r="69" spans="1:85" s="512" customFormat="1" ht="33" customHeight="1" x14ac:dyDescent="0.25">
      <c r="A69" s="520"/>
      <c r="B69" s="520"/>
      <c r="C69" s="702"/>
      <c r="D69" s="867"/>
      <c r="E69" s="678"/>
      <c r="F69" s="706"/>
      <c r="G69" s="678"/>
      <c r="H69" s="706"/>
      <c r="I69" s="706" t="s">
        <v>781</v>
      </c>
      <c r="J69" s="678"/>
      <c r="K69" s="678"/>
      <c r="L69" s="678" t="s">
        <v>781</v>
      </c>
      <c r="M69" s="678"/>
      <c r="N69" s="678" t="s">
        <v>781</v>
      </c>
      <c r="O69" s="678" t="s">
        <v>781</v>
      </c>
      <c r="P69" s="678" t="s">
        <v>781</v>
      </c>
      <c r="Q69" s="678" t="s">
        <v>781</v>
      </c>
      <c r="R69" s="678" t="s">
        <v>781</v>
      </c>
      <c r="S69" s="678"/>
      <c r="T69" s="678"/>
      <c r="U69" s="686"/>
      <c r="V69" s="686" t="s">
        <v>781</v>
      </c>
      <c r="W69" s="686" t="s">
        <v>781</v>
      </c>
      <c r="X69" s="686" t="s">
        <v>781</v>
      </c>
      <c r="Y69" s="686" t="s">
        <v>781</v>
      </c>
      <c r="Z69" s="686" t="s">
        <v>781</v>
      </c>
      <c r="AA69" s="686" t="s">
        <v>781</v>
      </c>
      <c r="AB69" s="678" t="s">
        <v>781</v>
      </c>
      <c r="AC69" s="678" t="s">
        <v>781</v>
      </c>
      <c r="AD69" s="678" t="s">
        <v>781</v>
      </c>
      <c r="AE69" s="678" t="s">
        <v>781</v>
      </c>
      <c r="AF69" s="678" t="s">
        <v>781</v>
      </c>
      <c r="AG69" s="678" t="s">
        <v>781</v>
      </c>
      <c r="AH69" s="678" t="s">
        <v>781</v>
      </c>
      <c r="AI69" s="678" t="s">
        <v>781</v>
      </c>
      <c r="AJ69" s="678" t="s">
        <v>781</v>
      </c>
      <c r="AK69" s="678" t="s">
        <v>781</v>
      </c>
      <c r="AL69" s="678" t="s">
        <v>781</v>
      </c>
      <c r="AM69" s="678" t="s">
        <v>781</v>
      </c>
      <c r="AN69" s="678" t="s">
        <v>781</v>
      </c>
      <c r="AO69" s="678" t="s">
        <v>781</v>
      </c>
      <c r="AP69" s="678" t="s">
        <v>781</v>
      </c>
      <c r="AQ69" s="678" t="s">
        <v>781</v>
      </c>
      <c r="AR69" s="678" t="s">
        <v>781</v>
      </c>
      <c r="AS69" s="678" t="s">
        <v>781</v>
      </c>
      <c r="AT69" s="678" t="s">
        <v>781</v>
      </c>
      <c r="AU69" s="678" t="s">
        <v>781</v>
      </c>
      <c r="AV69" s="678" t="s">
        <v>781</v>
      </c>
      <c r="AW69" s="678" t="s">
        <v>781</v>
      </c>
      <c r="AX69" s="678" t="s">
        <v>781</v>
      </c>
      <c r="AY69" s="678" t="s">
        <v>781</v>
      </c>
      <c r="AZ69" s="678" t="s">
        <v>781</v>
      </c>
      <c r="BA69" s="678"/>
      <c r="BB69" s="678"/>
      <c r="BC69" s="678"/>
      <c r="BD69" s="678" t="s">
        <v>1159</v>
      </c>
      <c r="BE69" s="879" t="s">
        <v>1160</v>
      </c>
      <c r="BF69" s="547" t="s">
        <v>1161</v>
      </c>
      <c r="BG69" s="547" t="s">
        <v>1162</v>
      </c>
      <c r="BH69" s="521" t="s">
        <v>413</v>
      </c>
      <c r="BI69" s="521" t="s">
        <v>1163</v>
      </c>
      <c r="BJ69" s="547" t="s">
        <v>753</v>
      </c>
      <c r="BK69" s="548">
        <v>260</v>
      </c>
      <c r="BL69" s="548"/>
      <c r="BM69" s="548"/>
      <c r="BN69" s="548">
        <v>26</v>
      </c>
      <c r="BO69" s="548"/>
      <c r="BP69" s="548"/>
      <c r="BQ69" s="548">
        <v>104</v>
      </c>
      <c r="BR69" s="548"/>
      <c r="BS69" s="548"/>
      <c r="BT69" s="548">
        <v>182</v>
      </c>
      <c r="BU69" s="548"/>
      <c r="BV69" s="548"/>
      <c r="BW69" s="548">
        <v>260</v>
      </c>
      <c r="BX69" s="550" t="s">
        <v>1150</v>
      </c>
      <c r="BY69" s="550" t="s">
        <v>781</v>
      </c>
      <c r="BZ69" s="550" t="s">
        <v>1101</v>
      </c>
      <c r="CA69" s="550" t="s">
        <v>781</v>
      </c>
      <c r="CB69" s="550" t="s">
        <v>1150</v>
      </c>
      <c r="CC69" s="550" t="s">
        <v>772</v>
      </c>
      <c r="CD69" s="550" t="s">
        <v>1093</v>
      </c>
      <c r="CE69" s="550" t="s">
        <v>1094</v>
      </c>
      <c r="CF69" s="552" t="s">
        <v>1095</v>
      </c>
      <c r="CG69" s="886" t="s">
        <v>781</v>
      </c>
    </row>
    <row r="70" spans="1:85" s="512" customFormat="1" ht="33" customHeight="1" x14ac:dyDescent="0.25">
      <c r="A70" s="520"/>
      <c r="B70" s="520"/>
      <c r="C70" s="702"/>
      <c r="D70" s="867"/>
      <c r="E70" s="678"/>
      <c r="F70" s="706"/>
      <c r="G70" s="607" t="s">
        <v>1164</v>
      </c>
      <c r="H70" s="618" t="s">
        <v>1165</v>
      </c>
      <c r="I70" s="618" t="s">
        <v>1166</v>
      </c>
      <c r="J70" s="607" t="s">
        <v>1167</v>
      </c>
      <c r="K70" s="607" t="s">
        <v>1149</v>
      </c>
      <c r="L70" s="607" t="s">
        <v>445</v>
      </c>
      <c r="M70" s="607" t="s">
        <v>1043</v>
      </c>
      <c r="N70" s="607">
        <v>5</v>
      </c>
      <c r="O70" s="607" t="s">
        <v>1168</v>
      </c>
      <c r="P70" s="607" t="s">
        <v>1168</v>
      </c>
      <c r="Q70" s="607" t="s">
        <v>995</v>
      </c>
      <c r="R70" s="607" t="s">
        <v>781</v>
      </c>
      <c r="S70" s="607"/>
      <c r="T70" s="607"/>
      <c r="U70" s="613">
        <v>1</v>
      </c>
      <c r="V70" s="613"/>
      <c r="W70" s="613"/>
      <c r="X70" s="613">
        <v>3</v>
      </c>
      <c r="Y70" s="613"/>
      <c r="Z70" s="613"/>
      <c r="AA70" s="613">
        <v>4</v>
      </c>
      <c r="AB70" s="607"/>
      <c r="AC70" s="607"/>
      <c r="AD70" s="607">
        <v>5</v>
      </c>
      <c r="AE70" s="607" t="s">
        <v>499</v>
      </c>
      <c r="AF70" s="607" t="s">
        <v>126</v>
      </c>
      <c r="AG70" s="607" t="s">
        <v>1142</v>
      </c>
      <c r="AH70" s="607" t="s">
        <v>1101</v>
      </c>
      <c r="AI70" s="620" t="s">
        <v>1143</v>
      </c>
      <c r="AJ70" s="607" t="s">
        <v>499</v>
      </c>
      <c r="AK70" s="607" t="s">
        <v>586</v>
      </c>
      <c r="AL70" s="607" t="s">
        <v>586</v>
      </c>
      <c r="AM70" s="607" t="s">
        <v>586</v>
      </c>
      <c r="AN70" s="607" t="s">
        <v>586</v>
      </c>
      <c r="AO70" s="607" t="s">
        <v>8</v>
      </c>
      <c r="AP70" s="623" t="s">
        <v>586</v>
      </c>
      <c r="AQ70" s="607" t="s">
        <v>8</v>
      </c>
      <c r="AR70" s="607" t="s">
        <v>8</v>
      </c>
      <c r="AS70" s="607" t="s">
        <v>586</v>
      </c>
      <c r="AT70" s="541" t="s">
        <v>8</v>
      </c>
      <c r="AU70" s="541" t="s">
        <v>503</v>
      </c>
      <c r="AV70" s="541" t="s">
        <v>32</v>
      </c>
      <c r="AW70" s="541" t="s">
        <v>59</v>
      </c>
      <c r="AX70" s="541" t="s">
        <v>41</v>
      </c>
      <c r="AY70" s="541" t="s">
        <v>12</v>
      </c>
      <c r="AZ70" s="541" t="s">
        <v>1088</v>
      </c>
      <c r="BA70" s="529" t="s">
        <v>939</v>
      </c>
      <c r="BB70" s="529" t="s">
        <v>939</v>
      </c>
      <c r="BC70" s="529" t="s">
        <v>939</v>
      </c>
      <c r="BD70" s="527" t="s">
        <v>114</v>
      </c>
      <c r="BE70" s="561" t="s">
        <v>586</v>
      </c>
      <c r="BF70" s="561" t="s">
        <v>586</v>
      </c>
      <c r="BG70" s="561" t="s">
        <v>586</v>
      </c>
      <c r="BH70" s="561" t="s">
        <v>586</v>
      </c>
      <c r="BI70" s="561" t="s">
        <v>586</v>
      </c>
      <c r="BJ70" s="561" t="s">
        <v>586</v>
      </c>
      <c r="BK70" s="561" t="s">
        <v>586</v>
      </c>
      <c r="BL70" s="561" t="s">
        <v>586</v>
      </c>
      <c r="BM70" s="561" t="s">
        <v>586</v>
      </c>
      <c r="BN70" s="561" t="s">
        <v>586</v>
      </c>
      <c r="BO70" s="561" t="s">
        <v>586</v>
      </c>
      <c r="BP70" s="561" t="s">
        <v>586</v>
      </c>
      <c r="BQ70" s="561" t="s">
        <v>586</v>
      </c>
      <c r="BR70" s="562" t="s">
        <v>586</v>
      </c>
      <c r="BS70" s="562" t="s">
        <v>586</v>
      </c>
      <c r="BT70" s="562" t="s">
        <v>586</v>
      </c>
      <c r="BU70" s="562" t="s">
        <v>586</v>
      </c>
      <c r="BV70" s="562" t="s">
        <v>586</v>
      </c>
      <c r="BW70" s="562" t="s">
        <v>586</v>
      </c>
      <c r="BX70" s="563" t="s">
        <v>586</v>
      </c>
      <c r="BY70" s="563" t="s">
        <v>586</v>
      </c>
      <c r="BZ70" s="563" t="s">
        <v>586</v>
      </c>
      <c r="CA70" s="563" t="s">
        <v>586</v>
      </c>
      <c r="CB70" s="563" t="s">
        <v>586</v>
      </c>
      <c r="CC70" s="563" t="s">
        <v>586</v>
      </c>
      <c r="CD70" s="563" t="s">
        <v>586</v>
      </c>
      <c r="CE70" s="563" t="s">
        <v>586</v>
      </c>
      <c r="CF70" s="564" t="s">
        <v>586</v>
      </c>
      <c r="CG70" s="886" t="s">
        <v>1169</v>
      </c>
    </row>
    <row r="71" spans="1:85" s="512" customFormat="1" ht="33" customHeight="1" x14ac:dyDescent="0.25">
      <c r="A71" s="520"/>
      <c r="B71" s="520"/>
      <c r="C71" s="702"/>
      <c r="D71" s="867"/>
      <c r="E71" s="678"/>
      <c r="F71" s="706"/>
      <c r="G71" s="607" t="s">
        <v>1170</v>
      </c>
      <c r="H71" s="618" t="s">
        <v>517</v>
      </c>
      <c r="I71" s="618" t="s">
        <v>1171</v>
      </c>
      <c r="J71" s="607" t="s">
        <v>1141</v>
      </c>
      <c r="K71" s="607" t="s">
        <v>1149</v>
      </c>
      <c r="L71" s="607" t="s">
        <v>372</v>
      </c>
      <c r="M71" s="607">
        <v>19</v>
      </c>
      <c r="N71" s="607">
        <v>15</v>
      </c>
      <c r="O71" s="622">
        <v>14</v>
      </c>
      <c r="P71" s="622">
        <v>16</v>
      </c>
      <c r="Q71" s="607" t="s">
        <v>995</v>
      </c>
      <c r="R71" s="607" t="s">
        <v>781</v>
      </c>
      <c r="S71" s="607">
        <v>0</v>
      </c>
      <c r="T71" s="607">
        <v>0</v>
      </c>
      <c r="U71" s="613">
        <v>0</v>
      </c>
      <c r="V71" s="613">
        <v>0</v>
      </c>
      <c r="W71" s="613">
        <v>2</v>
      </c>
      <c r="X71" s="613">
        <v>4</v>
      </c>
      <c r="Y71" s="613">
        <v>7</v>
      </c>
      <c r="Z71" s="613">
        <v>9</v>
      </c>
      <c r="AA71" s="613">
        <v>11</v>
      </c>
      <c r="AB71" s="607">
        <v>13</v>
      </c>
      <c r="AC71" s="607">
        <v>15</v>
      </c>
      <c r="AD71" s="607">
        <v>15</v>
      </c>
      <c r="AE71" s="607" t="s">
        <v>499</v>
      </c>
      <c r="AF71" s="607" t="s">
        <v>126</v>
      </c>
      <c r="AG71" s="607" t="s">
        <v>1142</v>
      </c>
      <c r="AH71" s="607" t="s">
        <v>1101</v>
      </c>
      <c r="AI71" s="620" t="s">
        <v>1143</v>
      </c>
      <c r="AJ71" s="607" t="s">
        <v>499</v>
      </c>
      <c r="AK71" s="607" t="s">
        <v>8</v>
      </c>
      <c r="AL71" s="607" t="s">
        <v>8</v>
      </c>
      <c r="AM71" s="607" t="s">
        <v>8</v>
      </c>
      <c r="AN71" s="607" t="s">
        <v>8</v>
      </c>
      <c r="AO71" s="607" t="s">
        <v>8</v>
      </c>
      <c r="AP71" s="623" t="s">
        <v>586</v>
      </c>
      <c r="AQ71" s="607" t="s">
        <v>8</v>
      </c>
      <c r="AR71" s="607" t="s">
        <v>8</v>
      </c>
      <c r="AS71" s="607" t="s">
        <v>586</v>
      </c>
      <c r="AT71" s="541" t="s">
        <v>8</v>
      </c>
      <c r="AU71" s="541" t="s">
        <v>503</v>
      </c>
      <c r="AV71" s="541" t="s">
        <v>32</v>
      </c>
      <c r="AW71" s="541" t="s">
        <v>59</v>
      </c>
      <c r="AX71" s="541" t="s">
        <v>41</v>
      </c>
      <c r="AY71" s="541" t="s">
        <v>12</v>
      </c>
      <c r="AZ71" s="541" t="s">
        <v>1088</v>
      </c>
      <c r="BA71" s="529" t="s">
        <v>939</v>
      </c>
      <c r="BB71" s="529" t="s">
        <v>939</v>
      </c>
      <c r="BC71" s="529" t="s">
        <v>939</v>
      </c>
      <c r="BD71" s="527" t="s">
        <v>114</v>
      </c>
      <c r="BE71" s="561" t="s">
        <v>586</v>
      </c>
      <c r="BF71" s="561" t="s">
        <v>586</v>
      </c>
      <c r="BG71" s="561" t="s">
        <v>586</v>
      </c>
      <c r="BH71" s="561" t="s">
        <v>586</v>
      </c>
      <c r="BI71" s="561" t="s">
        <v>586</v>
      </c>
      <c r="BJ71" s="561" t="s">
        <v>586</v>
      </c>
      <c r="BK71" s="561" t="s">
        <v>586</v>
      </c>
      <c r="BL71" s="561" t="s">
        <v>586</v>
      </c>
      <c r="BM71" s="561" t="s">
        <v>586</v>
      </c>
      <c r="BN71" s="561" t="s">
        <v>586</v>
      </c>
      <c r="BO71" s="561" t="s">
        <v>586</v>
      </c>
      <c r="BP71" s="561" t="s">
        <v>586</v>
      </c>
      <c r="BQ71" s="561" t="s">
        <v>586</v>
      </c>
      <c r="BR71" s="562" t="s">
        <v>586</v>
      </c>
      <c r="BS71" s="562" t="s">
        <v>586</v>
      </c>
      <c r="BT71" s="562" t="s">
        <v>586</v>
      </c>
      <c r="BU71" s="562" t="s">
        <v>586</v>
      </c>
      <c r="BV71" s="562" t="s">
        <v>586</v>
      </c>
      <c r="BW71" s="562" t="s">
        <v>586</v>
      </c>
      <c r="BX71" s="563" t="s">
        <v>586</v>
      </c>
      <c r="BY71" s="563" t="s">
        <v>586</v>
      </c>
      <c r="BZ71" s="563" t="s">
        <v>586</v>
      </c>
      <c r="CA71" s="563" t="s">
        <v>586</v>
      </c>
      <c r="CB71" s="563" t="s">
        <v>586</v>
      </c>
      <c r="CC71" s="563" t="s">
        <v>586</v>
      </c>
      <c r="CD71" s="563" t="s">
        <v>586</v>
      </c>
      <c r="CE71" s="563" t="s">
        <v>586</v>
      </c>
      <c r="CF71" s="564" t="s">
        <v>586</v>
      </c>
      <c r="CG71" s="886" t="s">
        <v>1172</v>
      </c>
    </row>
    <row r="72" spans="1:85" s="512" customFormat="1" ht="33" customHeight="1" x14ac:dyDescent="0.25">
      <c r="A72" s="520"/>
      <c r="B72" s="520"/>
      <c r="C72" s="702"/>
      <c r="D72" s="867"/>
      <c r="E72" s="678"/>
      <c r="F72" s="706"/>
      <c r="G72" s="607" t="s">
        <v>1173</v>
      </c>
      <c r="H72" s="618" t="s">
        <v>1174</v>
      </c>
      <c r="I72" s="618" t="s">
        <v>1175</v>
      </c>
      <c r="J72" s="607" t="s">
        <v>1083</v>
      </c>
      <c r="K72" s="607" t="s">
        <v>1149</v>
      </c>
      <c r="L72" s="607" t="s">
        <v>372</v>
      </c>
      <c r="M72" s="622">
        <v>2333</v>
      </c>
      <c r="N72" s="622">
        <v>1600</v>
      </c>
      <c r="O72" s="622">
        <v>1700</v>
      </c>
      <c r="P72" s="622">
        <v>1800</v>
      </c>
      <c r="Q72" s="607" t="s">
        <v>995</v>
      </c>
      <c r="R72" s="607" t="s">
        <v>781</v>
      </c>
      <c r="S72" s="607">
        <v>0</v>
      </c>
      <c r="T72" s="607">
        <v>0</v>
      </c>
      <c r="U72" s="613">
        <v>0</v>
      </c>
      <c r="V72" s="613">
        <v>50</v>
      </c>
      <c r="W72" s="613">
        <v>150</v>
      </c>
      <c r="X72" s="613">
        <v>400</v>
      </c>
      <c r="Y72" s="613">
        <v>650</v>
      </c>
      <c r="Z72" s="613">
        <v>900</v>
      </c>
      <c r="AA72" s="613">
        <v>1100</v>
      </c>
      <c r="AB72" s="607">
        <v>1300</v>
      </c>
      <c r="AC72" s="607">
        <v>1500</v>
      </c>
      <c r="AD72" s="607">
        <v>1600</v>
      </c>
      <c r="AE72" s="607" t="s">
        <v>499</v>
      </c>
      <c r="AF72" s="607" t="s">
        <v>126</v>
      </c>
      <c r="AG72" s="607" t="s">
        <v>1142</v>
      </c>
      <c r="AH72" s="607" t="s">
        <v>1101</v>
      </c>
      <c r="AI72" s="620" t="s">
        <v>1143</v>
      </c>
      <c r="AJ72" s="607" t="s">
        <v>499</v>
      </c>
      <c r="AK72" s="607" t="s">
        <v>586</v>
      </c>
      <c r="AL72" s="607" t="s">
        <v>586</v>
      </c>
      <c r="AM72" s="607" t="s">
        <v>586</v>
      </c>
      <c r="AN72" s="607" t="s">
        <v>586</v>
      </c>
      <c r="AO72" s="607" t="s">
        <v>8</v>
      </c>
      <c r="AP72" s="623" t="s">
        <v>586</v>
      </c>
      <c r="AQ72" s="607" t="s">
        <v>8</v>
      </c>
      <c r="AR72" s="607" t="s">
        <v>8</v>
      </c>
      <c r="AS72" s="607" t="s">
        <v>586</v>
      </c>
      <c r="AT72" s="541" t="s">
        <v>8</v>
      </c>
      <c r="AU72" s="541" t="s">
        <v>503</v>
      </c>
      <c r="AV72" s="541" t="s">
        <v>32</v>
      </c>
      <c r="AW72" s="541" t="s">
        <v>59</v>
      </c>
      <c r="AX72" s="541" t="s">
        <v>41</v>
      </c>
      <c r="AY72" s="541" t="s">
        <v>12</v>
      </c>
      <c r="AZ72" s="541" t="s">
        <v>1088</v>
      </c>
      <c r="BA72" s="529" t="s">
        <v>939</v>
      </c>
      <c r="BB72" s="529" t="s">
        <v>939</v>
      </c>
      <c r="BC72" s="529" t="s">
        <v>939</v>
      </c>
      <c r="BD72" s="527" t="s">
        <v>114</v>
      </c>
      <c r="BE72" s="561" t="s">
        <v>586</v>
      </c>
      <c r="BF72" s="561" t="s">
        <v>586</v>
      </c>
      <c r="BG72" s="561" t="s">
        <v>586</v>
      </c>
      <c r="BH72" s="561" t="s">
        <v>586</v>
      </c>
      <c r="BI72" s="561" t="s">
        <v>586</v>
      </c>
      <c r="BJ72" s="561" t="s">
        <v>586</v>
      </c>
      <c r="BK72" s="561" t="s">
        <v>586</v>
      </c>
      <c r="BL72" s="561" t="s">
        <v>586</v>
      </c>
      <c r="BM72" s="561" t="s">
        <v>586</v>
      </c>
      <c r="BN72" s="561" t="s">
        <v>586</v>
      </c>
      <c r="BO72" s="561" t="s">
        <v>586</v>
      </c>
      <c r="BP72" s="561" t="s">
        <v>586</v>
      </c>
      <c r="BQ72" s="561" t="s">
        <v>586</v>
      </c>
      <c r="BR72" s="562" t="s">
        <v>586</v>
      </c>
      <c r="BS72" s="562" t="s">
        <v>586</v>
      </c>
      <c r="BT72" s="562" t="s">
        <v>586</v>
      </c>
      <c r="BU72" s="562" t="s">
        <v>586</v>
      </c>
      <c r="BV72" s="562" t="s">
        <v>586</v>
      </c>
      <c r="BW72" s="562" t="s">
        <v>586</v>
      </c>
      <c r="BX72" s="563" t="s">
        <v>586</v>
      </c>
      <c r="BY72" s="563" t="s">
        <v>586</v>
      </c>
      <c r="BZ72" s="563" t="s">
        <v>586</v>
      </c>
      <c r="CA72" s="563" t="s">
        <v>586</v>
      </c>
      <c r="CB72" s="563" t="s">
        <v>586</v>
      </c>
      <c r="CC72" s="563" t="s">
        <v>586</v>
      </c>
      <c r="CD72" s="563" t="s">
        <v>586</v>
      </c>
      <c r="CE72" s="563" t="s">
        <v>586</v>
      </c>
      <c r="CF72" s="564" t="s">
        <v>586</v>
      </c>
      <c r="CG72" s="886" t="s">
        <v>1176</v>
      </c>
    </row>
    <row r="73" spans="1:85" s="512" customFormat="1" ht="33" customHeight="1" x14ac:dyDescent="0.25">
      <c r="A73" s="520"/>
      <c r="B73" s="520"/>
      <c r="C73" s="702"/>
      <c r="D73" s="867"/>
      <c r="E73" s="678"/>
      <c r="F73" s="706"/>
      <c r="G73" s="607" t="s">
        <v>1177</v>
      </c>
      <c r="H73" s="618" t="s">
        <v>1178</v>
      </c>
      <c r="I73" s="618" t="s">
        <v>1179</v>
      </c>
      <c r="J73" s="607" t="s">
        <v>413</v>
      </c>
      <c r="K73" s="607" t="s">
        <v>1180</v>
      </c>
      <c r="L73" s="607" t="s">
        <v>372</v>
      </c>
      <c r="M73" s="607">
        <v>108</v>
      </c>
      <c r="N73" s="607">
        <v>50</v>
      </c>
      <c r="O73" s="607">
        <v>50</v>
      </c>
      <c r="P73" s="607">
        <v>50</v>
      </c>
      <c r="Q73" s="607" t="s">
        <v>995</v>
      </c>
      <c r="R73" s="622">
        <v>290</v>
      </c>
      <c r="S73" s="607">
        <v>0</v>
      </c>
      <c r="T73" s="607">
        <v>0</v>
      </c>
      <c r="U73" s="613">
        <v>5</v>
      </c>
      <c r="V73" s="613">
        <v>10</v>
      </c>
      <c r="W73" s="613">
        <v>15</v>
      </c>
      <c r="X73" s="613">
        <v>20</v>
      </c>
      <c r="Y73" s="613">
        <v>26</v>
      </c>
      <c r="Z73" s="613">
        <v>32</v>
      </c>
      <c r="AA73" s="613">
        <v>38</v>
      </c>
      <c r="AB73" s="607">
        <v>44</v>
      </c>
      <c r="AC73" s="607">
        <v>50</v>
      </c>
      <c r="AD73" s="607">
        <v>50</v>
      </c>
      <c r="AE73" s="607" t="s">
        <v>499</v>
      </c>
      <c r="AF73" s="607" t="s">
        <v>126</v>
      </c>
      <c r="AG73" s="607" t="s">
        <v>1181</v>
      </c>
      <c r="AH73" s="607" t="s">
        <v>1182</v>
      </c>
      <c r="AI73" s="620" t="s">
        <v>1183</v>
      </c>
      <c r="AJ73" s="607" t="s">
        <v>499</v>
      </c>
      <c r="AK73" s="607" t="s">
        <v>586</v>
      </c>
      <c r="AL73" s="607" t="s">
        <v>586</v>
      </c>
      <c r="AM73" s="607" t="s">
        <v>586</v>
      </c>
      <c r="AN73" s="607" t="s">
        <v>586</v>
      </c>
      <c r="AO73" s="607" t="s">
        <v>8</v>
      </c>
      <c r="AP73" s="623" t="s">
        <v>586</v>
      </c>
      <c r="AQ73" s="607" t="s">
        <v>8</v>
      </c>
      <c r="AR73" s="607" t="s">
        <v>8</v>
      </c>
      <c r="AS73" s="607" t="s">
        <v>1144</v>
      </c>
      <c r="AT73" s="541" t="s">
        <v>8</v>
      </c>
      <c r="AU73" s="541" t="s">
        <v>503</v>
      </c>
      <c r="AV73" s="541" t="s">
        <v>32</v>
      </c>
      <c r="AW73" s="541" t="s">
        <v>59</v>
      </c>
      <c r="AX73" s="541" t="s">
        <v>41</v>
      </c>
      <c r="AY73" s="541" t="s">
        <v>12</v>
      </c>
      <c r="AZ73" s="541" t="s">
        <v>1088</v>
      </c>
      <c r="BA73" s="529" t="s">
        <v>939</v>
      </c>
      <c r="BB73" s="529" t="s">
        <v>939</v>
      </c>
      <c r="BC73" s="529" t="s">
        <v>939</v>
      </c>
      <c r="BD73" s="527" t="s">
        <v>114</v>
      </c>
      <c r="BE73" s="561" t="s">
        <v>586</v>
      </c>
      <c r="BF73" s="561" t="s">
        <v>586</v>
      </c>
      <c r="BG73" s="561" t="s">
        <v>586</v>
      </c>
      <c r="BH73" s="561" t="s">
        <v>586</v>
      </c>
      <c r="BI73" s="561" t="s">
        <v>586</v>
      </c>
      <c r="BJ73" s="561" t="s">
        <v>586</v>
      </c>
      <c r="BK73" s="561" t="s">
        <v>586</v>
      </c>
      <c r="BL73" s="561" t="s">
        <v>586</v>
      </c>
      <c r="BM73" s="561" t="s">
        <v>586</v>
      </c>
      <c r="BN73" s="561" t="s">
        <v>586</v>
      </c>
      <c r="BO73" s="561" t="s">
        <v>586</v>
      </c>
      <c r="BP73" s="561" t="s">
        <v>586</v>
      </c>
      <c r="BQ73" s="561" t="s">
        <v>586</v>
      </c>
      <c r="BR73" s="562" t="s">
        <v>586</v>
      </c>
      <c r="BS73" s="562" t="s">
        <v>586</v>
      </c>
      <c r="BT73" s="562" t="s">
        <v>586</v>
      </c>
      <c r="BU73" s="562" t="s">
        <v>586</v>
      </c>
      <c r="BV73" s="562" t="s">
        <v>586</v>
      </c>
      <c r="BW73" s="562" t="s">
        <v>586</v>
      </c>
      <c r="BX73" s="563" t="s">
        <v>586</v>
      </c>
      <c r="BY73" s="563" t="s">
        <v>586</v>
      </c>
      <c r="BZ73" s="563" t="s">
        <v>586</v>
      </c>
      <c r="CA73" s="563" t="s">
        <v>586</v>
      </c>
      <c r="CB73" s="563" t="s">
        <v>586</v>
      </c>
      <c r="CC73" s="563" t="s">
        <v>586</v>
      </c>
      <c r="CD73" s="563" t="s">
        <v>586</v>
      </c>
      <c r="CE73" s="563" t="s">
        <v>586</v>
      </c>
      <c r="CF73" s="564" t="s">
        <v>586</v>
      </c>
      <c r="CG73" s="886" t="s">
        <v>781</v>
      </c>
    </row>
    <row r="74" spans="1:85" s="512" customFormat="1" ht="33" customHeight="1" x14ac:dyDescent="0.25">
      <c r="A74" s="520"/>
      <c r="B74" s="520"/>
      <c r="C74" s="702">
        <v>5</v>
      </c>
      <c r="D74" s="867" t="s">
        <v>1184</v>
      </c>
      <c r="E74" s="678" t="s">
        <v>523</v>
      </c>
      <c r="F74" s="706" t="s">
        <v>1185</v>
      </c>
      <c r="G74" s="607" t="s">
        <v>1186</v>
      </c>
      <c r="H74" s="618" t="s">
        <v>1187</v>
      </c>
      <c r="I74" s="618" t="s">
        <v>527</v>
      </c>
      <c r="J74" s="607" t="s">
        <v>413</v>
      </c>
      <c r="K74" s="607" t="s">
        <v>528</v>
      </c>
      <c r="L74" s="607" t="s">
        <v>372</v>
      </c>
      <c r="M74" s="607" t="s">
        <v>1168</v>
      </c>
      <c r="N74" s="607">
        <v>75</v>
      </c>
      <c r="O74" s="607">
        <v>50</v>
      </c>
      <c r="P74" s="607">
        <v>50</v>
      </c>
      <c r="Q74" s="607" t="s">
        <v>995</v>
      </c>
      <c r="R74" s="622">
        <v>175</v>
      </c>
      <c r="S74" s="607">
        <v>0</v>
      </c>
      <c r="T74" s="607">
        <v>0</v>
      </c>
      <c r="U74" s="613">
        <v>0</v>
      </c>
      <c r="V74" s="613">
        <v>0</v>
      </c>
      <c r="W74" s="613">
        <v>0</v>
      </c>
      <c r="X74" s="613">
        <v>0</v>
      </c>
      <c r="Y74" s="613">
        <v>2</v>
      </c>
      <c r="Z74" s="613">
        <v>10</v>
      </c>
      <c r="AA74" s="613">
        <v>27</v>
      </c>
      <c r="AB74" s="607">
        <v>45</v>
      </c>
      <c r="AC74" s="607">
        <v>63</v>
      </c>
      <c r="AD74" s="607">
        <v>75</v>
      </c>
      <c r="AE74" s="607" t="s">
        <v>1188</v>
      </c>
      <c r="AF74" s="607" t="s">
        <v>126</v>
      </c>
      <c r="AG74" s="607" t="s">
        <v>916</v>
      </c>
      <c r="AH74" s="607" t="s">
        <v>1189</v>
      </c>
      <c r="AI74" s="612" t="s">
        <v>1190</v>
      </c>
      <c r="AJ74" s="607" t="s">
        <v>1188</v>
      </c>
      <c r="AK74" s="607" t="s">
        <v>8</v>
      </c>
      <c r="AL74" s="607" t="s">
        <v>8</v>
      </c>
      <c r="AM74" s="607" t="s">
        <v>8</v>
      </c>
      <c r="AN74" s="607" t="s">
        <v>8</v>
      </c>
      <c r="AO74" s="607" t="s">
        <v>8</v>
      </c>
      <c r="AP74" s="607" t="s">
        <v>586</v>
      </c>
      <c r="AQ74" s="607" t="s">
        <v>586</v>
      </c>
      <c r="AR74" s="607" t="s">
        <v>8</v>
      </c>
      <c r="AS74" s="607" t="s">
        <v>586</v>
      </c>
      <c r="AT74" s="541" t="s">
        <v>8</v>
      </c>
      <c r="AU74" s="541" t="s">
        <v>503</v>
      </c>
      <c r="AV74" s="541" t="s">
        <v>32</v>
      </c>
      <c r="AW74" s="541" t="s">
        <v>30</v>
      </c>
      <c r="AX74" s="541" t="s">
        <v>41</v>
      </c>
      <c r="AY74" s="541" t="s">
        <v>12</v>
      </c>
      <c r="AZ74" s="541" t="s">
        <v>1191</v>
      </c>
      <c r="BA74" s="568" t="s">
        <v>762</v>
      </c>
      <c r="BB74" s="568" t="s">
        <v>1145</v>
      </c>
      <c r="BC74" s="569" t="s">
        <v>764</v>
      </c>
      <c r="BD74" s="570" t="s">
        <v>122</v>
      </c>
      <c r="BE74" s="879" t="s">
        <v>524</v>
      </c>
      <c r="BF74" s="547" t="s">
        <v>1192</v>
      </c>
      <c r="BG74" s="547" t="s">
        <v>1193</v>
      </c>
      <c r="BH74" s="521" t="s">
        <v>781</v>
      </c>
      <c r="BI74" s="521" t="s">
        <v>1194</v>
      </c>
      <c r="BJ74" s="547" t="s">
        <v>770</v>
      </c>
      <c r="BK74" s="548">
        <v>345</v>
      </c>
      <c r="BL74" s="548">
        <v>0</v>
      </c>
      <c r="BM74" s="548">
        <v>0</v>
      </c>
      <c r="BN74" s="548">
        <v>0</v>
      </c>
      <c r="BO74" s="548">
        <v>0</v>
      </c>
      <c r="BP74" s="548">
        <v>10</v>
      </c>
      <c r="BQ74" s="548">
        <v>36</v>
      </c>
      <c r="BR74" s="548">
        <v>45</v>
      </c>
      <c r="BS74" s="548">
        <v>65</v>
      </c>
      <c r="BT74" s="548">
        <v>65</v>
      </c>
      <c r="BU74" s="548">
        <v>60</v>
      </c>
      <c r="BV74" s="548">
        <v>60</v>
      </c>
      <c r="BW74" s="548">
        <v>4</v>
      </c>
      <c r="BX74" s="548" t="s">
        <v>1188</v>
      </c>
      <c r="BY74" s="548" t="s">
        <v>781</v>
      </c>
      <c r="BZ74" s="548" t="s">
        <v>1189</v>
      </c>
      <c r="CA74" s="571" t="s">
        <v>1190</v>
      </c>
      <c r="CB74" s="548" t="s">
        <v>1188</v>
      </c>
      <c r="CC74" s="548" t="s">
        <v>772</v>
      </c>
      <c r="CD74" s="548" t="s">
        <v>1195</v>
      </c>
      <c r="CE74" s="548" t="s">
        <v>1094</v>
      </c>
      <c r="CF74" s="547" t="s">
        <v>1196</v>
      </c>
      <c r="CG74" s="586"/>
    </row>
    <row r="75" spans="1:85" s="512" customFormat="1" ht="33" customHeight="1" x14ac:dyDescent="0.25">
      <c r="A75" s="520"/>
      <c r="B75" s="520"/>
      <c r="C75" s="702"/>
      <c r="D75" s="867"/>
      <c r="E75" s="678"/>
      <c r="F75" s="706"/>
      <c r="G75" s="607" t="s">
        <v>1197</v>
      </c>
      <c r="H75" s="618" t="s">
        <v>1198</v>
      </c>
      <c r="I75" s="618" t="s">
        <v>1199</v>
      </c>
      <c r="J75" s="607" t="s">
        <v>413</v>
      </c>
      <c r="K75" s="607" t="s">
        <v>1200</v>
      </c>
      <c r="L75" s="607" t="s">
        <v>372</v>
      </c>
      <c r="M75" s="622">
        <v>8808</v>
      </c>
      <c r="N75" s="622">
        <v>10000</v>
      </c>
      <c r="O75" s="607" t="s">
        <v>1168</v>
      </c>
      <c r="P75" s="607" t="s">
        <v>1168</v>
      </c>
      <c r="Q75" s="607" t="s">
        <v>995</v>
      </c>
      <c r="R75" s="622">
        <v>10000</v>
      </c>
      <c r="S75" s="607">
        <v>0</v>
      </c>
      <c r="T75" s="607">
        <v>0</v>
      </c>
      <c r="U75" s="607">
        <v>0</v>
      </c>
      <c r="V75" s="607">
        <v>0</v>
      </c>
      <c r="W75" s="607">
        <v>0</v>
      </c>
      <c r="X75" s="607">
        <v>0</v>
      </c>
      <c r="Y75" s="607">
        <v>1500</v>
      </c>
      <c r="Z75" s="607">
        <v>1500</v>
      </c>
      <c r="AA75" s="607">
        <v>1500</v>
      </c>
      <c r="AB75" s="607">
        <v>1500</v>
      </c>
      <c r="AC75" s="607">
        <v>2000</v>
      </c>
      <c r="AD75" s="607">
        <v>2000</v>
      </c>
      <c r="AE75" s="610" t="s">
        <v>1188</v>
      </c>
      <c r="AF75" s="610" t="s">
        <v>126</v>
      </c>
      <c r="AG75" s="607" t="s">
        <v>916</v>
      </c>
      <c r="AH75" s="607" t="s">
        <v>1189</v>
      </c>
      <c r="AI75" s="612" t="s">
        <v>1190</v>
      </c>
      <c r="AJ75" s="607" t="s">
        <v>1188</v>
      </c>
      <c r="AK75" s="607" t="s">
        <v>8</v>
      </c>
      <c r="AL75" s="607" t="s">
        <v>8</v>
      </c>
      <c r="AM75" s="607" t="s">
        <v>8</v>
      </c>
      <c r="AN75" s="607" t="s">
        <v>8</v>
      </c>
      <c r="AO75" s="607" t="s">
        <v>8</v>
      </c>
      <c r="AP75" s="607" t="s">
        <v>586</v>
      </c>
      <c r="AQ75" s="607" t="s">
        <v>586</v>
      </c>
      <c r="AR75" s="607" t="s">
        <v>8</v>
      </c>
      <c r="AS75" s="607" t="s">
        <v>586</v>
      </c>
      <c r="AT75" s="541" t="s">
        <v>8</v>
      </c>
      <c r="AU75" s="541" t="s">
        <v>503</v>
      </c>
      <c r="AV75" s="541" t="s">
        <v>32</v>
      </c>
      <c r="AW75" s="541" t="s">
        <v>30</v>
      </c>
      <c r="AX75" s="541" t="s">
        <v>41</v>
      </c>
      <c r="AY75" s="541" t="s">
        <v>12</v>
      </c>
      <c r="AZ75" s="541" t="s">
        <v>1191</v>
      </c>
      <c r="BA75" s="568" t="s">
        <v>762</v>
      </c>
      <c r="BB75" s="568" t="s">
        <v>1145</v>
      </c>
      <c r="BC75" s="569" t="s">
        <v>764</v>
      </c>
      <c r="BD75" s="570" t="s">
        <v>122</v>
      </c>
      <c r="BE75" s="879" t="s">
        <v>532</v>
      </c>
      <c r="BF75" s="547" t="s">
        <v>1201</v>
      </c>
      <c r="BG75" s="547" t="s">
        <v>1202</v>
      </c>
      <c r="BH75" s="521" t="s">
        <v>781</v>
      </c>
      <c r="BI75" s="521" t="s">
        <v>1203</v>
      </c>
      <c r="BJ75" s="547" t="s">
        <v>770</v>
      </c>
      <c r="BK75" s="548">
        <v>166</v>
      </c>
      <c r="BL75" s="548">
        <v>0</v>
      </c>
      <c r="BM75" s="548">
        <v>0</v>
      </c>
      <c r="BN75" s="548">
        <v>0</v>
      </c>
      <c r="BO75" s="548">
        <v>0</v>
      </c>
      <c r="BP75" s="548">
        <v>10</v>
      </c>
      <c r="BQ75" s="548">
        <v>25</v>
      </c>
      <c r="BR75" s="548">
        <v>30</v>
      </c>
      <c r="BS75" s="548">
        <v>30</v>
      </c>
      <c r="BT75" s="548">
        <v>25</v>
      </c>
      <c r="BU75" s="548">
        <v>25</v>
      </c>
      <c r="BV75" s="548">
        <v>21</v>
      </c>
      <c r="BW75" s="548" t="s">
        <v>781</v>
      </c>
      <c r="BX75" s="548" t="s">
        <v>1188</v>
      </c>
      <c r="BY75" s="548" t="s">
        <v>781</v>
      </c>
      <c r="BZ75" s="548" t="s">
        <v>1189</v>
      </c>
      <c r="CA75" s="571" t="s">
        <v>1190</v>
      </c>
      <c r="CB75" s="548" t="s">
        <v>1188</v>
      </c>
      <c r="CC75" s="548" t="s">
        <v>772</v>
      </c>
      <c r="CD75" s="548" t="s">
        <v>1195</v>
      </c>
      <c r="CE75" s="548" t="s">
        <v>1094</v>
      </c>
      <c r="CF75" s="547" t="s">
        <v>1196</v>
      </c>
      <c r="CG75" s="887"/>
    </row>
    <row r="76" spans="1:85" s="512" customFormat="1" ht="33" customHeight="1" x14ac:dyDescent="0.25">
      <c r="A76" s="520"/>
      <c r="B76" s="520"/>
      <c r="C76" s="702"/>
      <c r="D76" s="867"/>
      <c r="E76" s="678"/>
      <c r="F76" s="706"/>
      <c r="G76" s="607" t="s">
        <v>1204</v>
      </c>
      <c r="H76" s="618" t="s">
        <v>533</v>
      </c>
      <c r="I76" s="618" t="s">
        <v>535</v>
      </c>
      <c r="J76" s="607" t="s">
        <v>413</v>
      </c>
      <c r="K76" s="607" t="s">
        <v>536</v>
      </c>
      <c r="L76" s="607" t="s">
        <v>372</v>
      </c>
      <c r="M76" s="622">
        <v>138</v>
      </c>
      <c r="N76" s="622">
        <v>75</v>
      </c>
      <c r="O76" s="622">
        <v>144</v>
      </c>
      <c r="P76" s="622">
        <v>144</v>
      </c>
      <c r="Q76" s="607" t="s">
        <v>995</v>
      </c>
      <c r="R76" s="622">
        <v>75</v>
      </c>
      <c r="S76" s="607">
        <v>0</v>
      </c>
      <c r="T76" s="607">
        <v>0</v>
      </c>
      <c r="U76" s="613">
        <v>0</v>
      </c>
      <c r="V76" s="613">
        <v>0</v>
      </c>
      <c r="W76" s="613">
        <v>0</v>
      </c>
      <c r="X76" s="613">
        <v>0</v>
      </c>
      <c r="Y76" s="613">
        <v>0</v>
      </c>
      <c r="Z76" s="613">
        <v>0</v>
      </c>
      <c r="AA76" s="613">
        <v>25</v>
      </c>
      <c r="AB76" s="607">
        <v>50</v>
      </c>
      <c r="AC76" s="607">
        <v>75</v>
      </c>
      <c r="AD76" s="607">
        <v>75</v>
      </c>
      <c r="AE76" s="607" t="s">
        <v>1188</v>
      </c>
      <c r="AF76" s="607" t="s">
        <v>1188</v>
      </c>
      <c r="AG76" s="607" t="s">
        <v>916</v>
      </c>
      <c r="AH76" s="607" t="s">
        <v>1189</v>
      </c>
      <c r="AI76" s="612" t="s">
        <v>1190</v>
      </c>
      <c r="AJ76" s="607" t="s">
        <v>1188</v>
      </c>
      <c r="AK76" s="607" t="s">
        <v>8</v>
      </c>
      <c r="AL76" s="607" t="s">
        <v>8</v>
      </c>
      <c r="AM76" s="607" t="s">
        <v>8</v>
      </c>
      <c r="AN76" s="607" t="s">
        <v>8</v>
      </c>
      <c r="AO76" s="607" t="s">
        <v>8</v>
      </c>
      <c r="AP76" s="607" t="s">
        <v>586</v>
      </c>
      <c r="AQ76" s="607" t="s">
        <v>586</v>
      </c>
      <c r="AR76" s="607" t="s">
        <v>8</v>
      </c>
      <c r="AS76" s="607" t="s">
        <v>586</v>
      </c>
      <c r="AT76" s="541" t="s">
        <v>8</v>
      </c>
      <c r="AU76" s="541" t="s">
        <v>503</v>
      </c>
      <c r="AV76" s="541" t="s">
        <v>32</v>
      </c>
      <c r="AW76" s="541" t="s">
        <v>30</v>
      </c>
      <c r="AX76" s="541" t="s">
        <v>41</v>
      </c>
      <c r="AY76" s="541" t="s">
        <v>12</v>
      </c>
      <c r="AZ76" s="541" t="s">
        <v>1191</v>
      </c>
      <c r="BA76" s="568" t="s">
        <v>762</v>
      </c>
      <c r="BB76" s="568" t="s">
        <v>1145</v>
      </c>
      <c r="BC76" s="529" t="s">
        <v>939</v>
      </c>
      <c r="BD76" s="570" t="s">
        <v>122</v>
      </c>
      <c r="BE76" s="879" t="s">
        <v>538</v>
      </c>
      <c r="BF76" s="547" t="s">
        <v>1205</v>
      </c>
      <c r="BG76" s="547" t="s">
        <v>1206</v>
      </c>
      <c r="BH76" s="521" t="s">
        <v>781</v>
      </c>
      <c r="BI76" s="521" t="s">
        <v>1207</v>
      </c>
      <c r="BJ76" s="547" t="s">
        <v>770</v>
      </c>
      <c r="BK76" s="548">
        <v>75</v>
      </c>
      <c r="BL76" s="548">
        <v>0</v>
      </c>
      <c r="BM76" s="548">
        <v>0</v>
      </c>
      <c r="BN76" s="548">
        <v>0</v>
      </c>
      <c r="BO76" s="548">
        <v>0</v>
      </c>
      <c r="BP76" s="548">
        <v>3</v>
      </c>
      <c r="BQ76" s="548">
        <v>6</v>
      </c>
      <c r="BR76" s="548">
        <v>14</v>
      </c>
      <c r="BS76" s="548">
        <v>14</v>
      </c>
      <c r="BT76" s="548">
        <v>6</v>
      </c>
      <c r="BU76" s="548">
        <v>14</v>
      </c>
      <c r="BV76" s="548">
        <v>10</v>
      </c>
      <c r="BW76" s="548" t="s">
        <v>781</v>
      </c>
      <c r="BX76" s="548" t="s">
        <v>1188</v>
      </c>
      <c r="BY76" s="548" t="s">
        <v>781</v>
      </c>
      <c r="BZ76" s="548" t="s">
        <v>1189</v>
      </c>
      <c r="CA76" s="571" t="s">
        <v>1190</v>
      </c>
      <c r="CB76" s="548" t="s">
        <v>1188</v>
      </c>
      <c r="CC76" s="548" t="s">
        <v>772</v>
      </c>
      <c r="CD76" s="548" t="s">
        <v>1195</v>
      </c>
      <c r="CE76" s="548" t="s">
        <v>1094</v>
      </c>
      <c r="CF76" s="547" t="s">
        <v>1196</v>
      </c>
      <c r="CG76" s="586"/>
    </row>
    <row r="77" spans="1:85" s="512" customFormat="1" ht="33" customHeight="1" x14ac:dyDescent="0.25">
      <c r="A77" s="520"/>
      <c r="B77" s="520"/>
      <c r="C77" s="702"/>
      <c r="D77" s="867"/>
      <c r="E77" s="678"/>
      <c r="F77" s="706"/>
      <c r="G77" s="607" t="s">
        <v>1208</v>
      </c>
      <c r="H77" s="618" t="s">
        <v>539</v>
      </c>
      <c r="I77" s="618" t="s">
        <v>541</v>
      </c>
      <c r="J77" s="607" t="s">
        <v>413</v>
      </c>
      <c r="K77" s="607" t="s">
        <v>1209</v>
      </c>
      <c r="L77" s="607" t="s">
        <v>372</v>
      </c>
      <c r="M77" s="622">
        <v>6767</v>
      </c>
      <c r="N77" s="622">
        <v>2280</v>
      </c>
      <c r="O77" s="622">
        <v>6660</v>
      </c>
      <c r="P77" s="622">
        <v>6660</v>
      </c>
      <c r="Q77" s="607" t="s">
        <v>995</v>
      </c>
      <c r="R77" s="622">
        <v>2280</v>
      </c>
      <c r="S77" s="607">
        <v>0</v>
      </c>
      <c r="T77" s="607">
        <v>0</v>
      </c>
      <c r="U77" s="613">
        <v>0</v>
      </c>
      <c r="V77" s="613">
        <v>0</v>
      </c>
      <c r="W77" s="613">
        <v>320</v>
      </c>
      <c r="X77" s="613">
        <v>680</v>
      </c>
      <c r="Y77" s="613">
        <v>1080</v>
      </c>
      <c r="Z77" s="613">
        <v>1440</v>
      </c>
      <c r="AA77" s="613">
        <v>1720</v>
      </c>
      <c r="AB77" s="607">
        <v>2000</v>
      </c>
      <c r="AC77" s="607">
        <v>2280</v>
      </c>
      <c r="AD77" s="607">
        <v>2280</v>
      </c>
      <c r="AE77" s="607" t="s">
        <v>1188</v>
      </c>
      <c r="AF77" s="607" t="s">
        <v>1188</v>
      </c>
      <c r="AG77" s="607" t="s">
        <v>916</v>
      </c>
      <c r="AH77" s="607" t="s">
        <v>1189</v>
      </c>
      <c r="AI77" s="612" t="s">
        <v>1190</v>
      </c>
      <c r="AJ77" s="607" t="s">
        <v>1188</v>
      </c>
      <c r="AK77" s="607" t="s">
        <v>8</v>
      </c>
      <c r="AL77" s="607" t="s">
        <v>8</v>
      </c>
      <c r="AM77" s="607" t="s">
        <v>8</v>
      </c>
      <c r="AN77" s="607" t="s">
        <v>8</v>
      </c>
      <c r="AO77" s="607" t="s">
        <v>8</v>
      </c>
      <c r="AP77" s="607" t="s">
        <v>586</v>
      </c>
      <c r="AQ77" s="607" t="s">
        <v>586</v>
      </c>
      <c r="AR77" s="607" t="s">
        <v>8</v>
      </c>
      <c r="AS77" s="607" t="s">
        <v>586</v>
      </c>
      <c r="AT77" s="541" t="s">
        <v>8</v>
      </c>
      <c r="AU77" s="541" t="s">
        <v>503</v>
      </c>
      <c r="AV77" s="541" t="s">
        <v>32</v>
      </c>
      <c r="AW77" s="541" t="s">
        <v>30</v>
      </c>
      <c r="AX77" s="541" t="s">
        <v>41</v>
      </c>
      <c r="AY77" s="541" t="s">
        <v>12</v>
      </c>
      <c r="AZ77" s="541" t="s">
        <v>1191</v>
      </c>
      <c r="BA77" s="572" t="s">
        <v>939</v>
      </c>
      <c r="BB77" s="572" t="s">
        <v>939</v>
      </c>
      <c r="BC77" s="572" t="s">
        <v>939</v>
      </c>
      <c r="BD77" s="534" t="s">
        <v>122</v>
      </c>
      <c r="BE77" s="561" t="s">
        <v>586</v>
      </c>
      <c r="BF77" s="561" t="s">
        <v>586</v>
      </c>
      <c r="BG77" s="561" t="s">
        <v>586</v>
      </c>
      <c r="BH77" s="561" t="s">
        <v>586</v>
      </c>
      <c r="BI77" s="561" t="s">
        <v>586</v>
      </c>
      <c r="BJ77" s="561" t="s">
        <v>586</v>
      </c>
      <c r="BK77" s="561" t="s">
        <v>586</v>
      </c>
      <c r="BL77" s="561" t="s">
        <v>586</v>
      </c>
      <c r="BM77" s="561" t="s">
        <v>586</v>
      </c>
      <c r="BN77" s="561" t="s">
        <v>586</v>
      </c>
      <c r="BO77" s="561" t="s">
        <v>586</v>
      </c>
      <c r="BP77" s="561" t="s">
        <v>586</v>
      </c>
      <c r="BQ77" s="561" t="s">
        <v>586</v>
      </c>
      <c r="BR77" s="562" t="s">
        <v>586</v>
      </c>
      <c r="BS77" s="562" t="s">
        <v>586</v>
      </c>
      <c r="BT77" s="562" t="s">
        <v>586</v>
      </c>
      <c r="BU77" s="562" t="s">
        <v>586</v>
      </c>
      <c r="BV77" s="562" t="s">
        <v>586</v>
      </c>
      <c r="BW77" s="562" t="s">
        <v>586</v>
      </c>
      <c r="BX77" s="563" t="s">
        <v>586</v>
      </c>
      <c r="BY77" s="563" t="s">
        <v>586</v>
      </c>
      <c r="BZ77" s="563" t="s">
        <v>586</v>
      </c>
      <c r="CA77" s="563" t="s">
        <v>586</v>
      </c>
      <c r="CB77" s="563" t="s">
        <v>586</v>
      </c>
      <c r="CC77" s="563" t="s">
        <v>586</v>
      </c>
      <c r="CD77" s="563" t="s">
        <v>586</v>
      </c>
      <c r="CE77" s="563" t="s">
        <v>586</v>
      </c>
      <c r="CF77" s="564" t="s">
        <v>586</v>
      </c>
      <c r="CG77" s="586"/>
    </row>
    <row r="78" spans="1:85" ht="33" customHeight="1" x14ac:dyDescent="0.25">
      <c r="C78" s="702">
        <v>6</v>
      </c>
      <c r="D78" s="863" t="s">
        <v>1210</v>
      </c>
      <c r="E78" s="687" t="s">
        <v>552</v>
      </c>
      <c r="F78" s="731" t="s">
        <v>1211</v>
      </c>
      <c r="G78" s="684" t="s">
        <v>1212</v>
      </c>
      <c r="H78" s="742" t="s">
        <v>1213</v>
      </c>
      <c r="I78" s="742" t="s">
        <v>1214</v>
      </c>
      <c r="J78" s="684" t="s">
        <v>425</v>
      </c>
      <c r="K78" s="684" t="s">
        <v>1215</v>
      </c>
      <c r="L78" s="684" t="s">
        <v>1105</v>
      </c>
      <c r="M78" s="707" t="s">
        <v>1168</v>
      </c>
      <c r="N78" s="682">
        <v>50</v>
      </c>
      <c r="O78" s="682">
        <v>50</v>
      </c>
      <c r="P78" s="682">
        <v>0</v>
      </c>
      <c r="Q78" s="682" t="s">
        <v>914</v>
      </c>
      <c r="R78" s="709">
        <v>100</v>
      </c>
      <c r="S78" s="685"/>
      <c r="T78" s="685"/>
      <c r="U78" s="685"/>
      <c r="V78" s="685"/>
      <c r="W78" s="685"/>
      <c r="X78" s="685">
        <v>25</v>
      </c>
      <c r="Y78" s="685"/>
      <c r="Z78" s="685"/>
      <c r="AA78" s="685"/>
      <c r="AB78" s="685"/>
      <c r="AC78" s="685"/>
      <c r="AD78" s="709">
        <v>50</v>
      </c>
      <c r="AE78" s="684" t="s">
        <v>446</v>
      </c>
      <c r="AF78" s="684" t="s">
        <v>1216</v>
      </c>
      <c r="AG78" s="684" t="s">
        <v>1217</v>
      </c>
      <c r="AH78" s="684" t="s">
        <v>1218</v>
      </c>
      <c r="AI78" s="691" t="s">
        <v>1219</v>
      </c>
      <c r="AJ78" s="684" t="s">
        <v>446</v>
      </c>
      <c r="AK78" s="684" t="s">
        <v>586</v>
      </c>
      <c r="AL78" s="684" t="s">
        <v>586</v>
      </c>
      <c r="AM78" s="684" t="s">
        <v>586</v>
      </c>
      <c r="AN78" s="684" t="s">
        <v>586</v>
      </c>
      <c r="AO78" s="684" t="s">
        <v>586</v>
      </c>
      <c r="AP78" s="684" t="s">
        <v>586</v>
      </c>
      <c r="AQ78" s="684" t="s">
        <v>586</v>
      </c>
      <c r="AR78" s="684" t="s">
        <v>586</v>
      </c>
      <c r="AS78" s="684" t="s">
        <v>586</v>
      </c>
      <c r="AT78" s="684" t="s">
        <v>586</v>
      </c>
      <c r="AU78" s="684" t="s">
        <v>1220</v>
      </c>
      <c r="AV78" s="684" t="s">
        <v>586</v>
      </c>
      <c r="AW78" s="684" t="s">
        <v>586</v>
      </c>
      <c r="AX78" s="684" t="s">
        <v>586</v>
      </c>
      <c r="AY78" s="684" t="s">
        <v>12</v>
      </c>
      <c r="AZ78" s="684" t="s">
        <v>1221</v>
      </c>
      <c r="BA78" s="573" t="s">
        <v>1222</v>
      </c>
      <c r="BB78" s="573" t="s">
        <v>1223</v>
      </c>
      <c r="BC78" s="522" t="s">
        <v>126</v>
      </c>
      <c r="BD78" s="573" t="s">
        <v>80</v>
      </c>
      <c r="BE78" s="879" t="s">
        <v>553</v>
      </c>
      <c r="BF78" s="554" t="s">
        <v>1224</v>
      </c>
      <c r="BG78" s="554" t="s">
        <v>1225</v>
      </c>
      <c r="BH78" s="553" t="s">
        <v>425</v>
      </c>
      <c r="BI78" s="554" t="s">
        <v>1226</v>
      </c>
      <c r="BJ78" s="555" t="s">
        <v>445</v>
      </c>
      <c r="BK78" s="593">
        <v>100</v>
      </c>
      <c r="BL78" s="593" t="s">
        <v>771</v>
      </c>
      <c r="BM78" s="593" t="s">
        <v>771</v>
      </c>
      <c r="BN78" s="593">
        <v>0</v>
      </c>
      <c r="BO78" s="593" t="s">
        <v>771</v>
      </c>
      <c r="BP78" s="593" t="s">
        <v>771</v>
      </c>
      <c r="BQ78" s="577">
        <v>0.4</v>
      </c>
      <c r="BR78" s="538" t="s">
        <v>771</v>
      </c>
      <c r="BS78" s="538" t="s">
        <v>771</v>
      </c>
      <c r="BT78" s="577">
        <v>0.4</v>
      </c>
      <c r="BU78" s="538" t="s">
        <v>771</v>
      </c>
      <c r="BV78" s="538" t="s">
        <v>771</v>
      </c>
      <c r="BW78" s="593">
        <v>100</v>
      </c>
      <c r="BX78" s="555" t="s">
        <v>446</v>
      </c>
      <c r="BY78" s="548" t="s">
        <v>126</v>
      </c>
      <c r="BZ78" s="555" t="s">
        <v>1227</v>
      </c>
      <c r="CA78" s="574" t="s">
        <v>1228</v>
      </c>
      <c r="CB78" s="555" t="s">
        <v>446</v>
      </c>
      <c r="CC78" s="549"/>
      <c r="CD78" s="555"/>
      <c r="CE78" s="549"/>
      <c r="CF78" s="575"/>
      <c r="CG78" s="586"/>
    </row>
    <row r="79" spans="1:85" ht="33" customHeight="1" x14ac:dyDescent="0.25">
      <c r="C79" s="702"/>
      <c r="D79" s="863"/>
      <c r="E79" s="687"/>
      <c r="F79" s="731"/>
      <c r="G79" s="684"/>
      <c r="H79" s="742"/>
      <c r="I79" s="742"/>
      <c r="J79" s="684"/>
      <c r="K79" s="684"/>
      <c r="L79" s="684"/>
      <c r="M79" s="707"/>
      <c r="N79" s="708"/>
      <c r="O79" s="708"/>
      <c r="P79" s="682"/>
      <c r="Q79" s="682"/>
      <c r="R79" s="685"/>
      <c r="S79" s="685"/>
      <c r="T79" s="685"/>
      <c r="U79" s="685"/>
      <c r="V79" s="685"/>
      <c r="W79" s="685"/>
      <c r="X79" s="685"/>
      <c r="Y79" s="685"/>
      <c r="Z79" s="685"/>
      <c r="AA79" s="685"/>
      <c r="AB79" s="685"/>
      <c r="AC79" s="685"/>
      <c r="AD79" s="709"/>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84"/>
      <c r="BA79" s="573" t="s">
        <v>1229</v>
      </c>
      <c r="BB79" s="573" t="s">
        <v>1230</v>
      </c>
      <c r="BC79" s="576" t="s">
        <v>1231</v>
      </c>
      <c r="BD79" s="573" t="s">
        <v>80</v>
      </c>
      <c r="BE79" s="879" t="s">
        <v>560</v>
      </c>
      <c r="BF79" s="554" t="s">
        <v>1232</v>
      </c>
      <c r="BG79" s="554" t="s">
        <v>1233</v>
      </c>
      <c r="BH79" s="553" t="s">
        <v>425</v>
      </c>
      <c r="BI79" s="554" t="s">
        <v>1234</v>
      </c>
      <c r="BJ79" s="555" t="s">
        <v>445</v>
      </c>
      <c r="BK79" s="593">
        <v>100</v>
      </c>
      <c r="BL79" s="593" t="s">
        <v>771</v>
      </c>
      <c r="BM79" s="593" t="s">
        <v>771</v>
      </c>
      <c r="BN79" s="593">
        <v>0</v>
      </c>
      <c r="BO79" s="593" t="s">
        <v>771</v>
      </c>
      <c r="BP79" s="593" t="s">
        <v>771</v>
      </c>
      <c r="BQ79" s="577">
        <v>0.3</v>
      </c>
      <c r="BR79" s="538" t="s">
        <v>771</v>
      </c>
      <c r="BS79" s="538" t="s">
        <v>771</v>
      </c>
      <c r="BT79" s="577">
        <v>0.4</v>
      </c>
      <c r="BU79" s="538" t="s">
        <v>771</v>
      </c>
      <c r="BV79" s="538" t="s">
        <v>771</v>
      </c>
      <c r="BW79" s="593">
        <v>100</v>
      </c>
      <c r="BX79" s="555" t="s">
        <v>446</v>
      </c>
      <c r="BY79" s="548" t="s">
        <v>126</v>
      </c>
      <c r="BZ79" s="555" t="s">
        <v>1227</v>
      </c>
      <c r="CA79" s="574" t="s">
        <v>1228</v>
      </c>
      <c r="CB79" s="555" t="s">
        <v>446</v>
      </c>
      <c r="CC79" s="549"/>
      <c r="CD79" s="555"/>
      <c r="CE79" s="549"/>
      <c r="CF79" s="575"/>
      <c r="CG79" s="586"/>
    </row>
    <row r="80" spans="1:85" ht="33" customHeight="1" x14ac:dyDescent="0.25">
      <c r="C80" s="702"/>
      <c r="D80" s="863"/>
      <c r="E80" s="687"/>
      <c r="F80" s="731"/>
      <c r="G80" s="684"/>
      <c r="H80" s="742"/>
      <c r="I80" s="742"/>
      <c r="J80" s="684"/>
      <c r="K80" s="684"/>
      <c r="L80" s="684"/>
      <c r="M80" s="707"/>
      <c r="N80" s="708"/>
      <c r="O80" s="708"/>
      <c r="P80" s="682"/>
      <c r="Q80" s="682"/>
      <c r="R80" s="685"/>
      <c r="S80" s="685"/>
      <c r="T80" s="685"/>
      <c r="U80" s="685"/>
      <c r="V80" s="685"/>
      <c r="W80" s="685"/>
      <c r="X80" s="685"/>
      <c r="Y80" s="685"/>
      <c r="Z80" s="685"/>
      <c r="AA80" s="685"/>
      <c r="AB80" s="685"/>
      <c r="AC80" s="685"/>
      <c r="AD80" s="709"/>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84"/>
      <c r="BA80" s="573" t="s">
        <v>1229</v>
      </c>
      <c r="BB80" s="573" t="s">
        <v>1230</v>
      </c>
      <c r="BC80" s="576" t="s">
        <v>1235</v>
      </c>
      <c r="BD80" s="573" t="s">
        <v>80</v>
      </c>
      <c r="BE80" s="879" t="s">
        <v>1236</v>
      </c>
      <c r="BF80" s="554" t="s">
        <v>1237</v>
      </c>
      <c r="BG80" s="554" t="s">
        <v>1238</v>
      </c>
      <c r="BH80" s="553" t="s">
        <v>425</v>
      </c>
      <c r="BI80" s="554" t="s">
        <v>1239</v>
      </c>
      <c r="BJ80" s="555" t="s">
        <v>445</v>
      </c>
      <c r="BK80" s="593">
        <v>100</v>
      </c>
      <c r="BL80" s="593" t="s">
        <v>771</v>
      </c>
      <c r="BM80" s="593" t="s">
        <v>771</v>
      </c>
      <c r="BN80" s="593">
        <v>0</v>
      </c>
      <c r="BO80" s="593" t="s">
        <v>771</v>
      </c>
      <c r="BP80" s="593" t="s">
        <v>771</v>
      </c>
      <c r="BQ80" s="577">
        <v>0.3</v>
      </c>
      <c r="BR80" s="538" t="s">
        <v>771</v>
      </c>
      <c r="BS80" s="538" t="s">
        <v>771</v>
      </c>
      <c r="BT80" s="604">
        <v>100</v>
      </c>
      <c r="BU80" s="538" t="s">
        <v>771</v>
      </c>
      <c r="BV80" s="538" t="s">
        <v>771</v>
      </c>
      <c r="BW80" s="593">
        <v>100</v>
      </c>
      <c r="BX80" s="555" t="s">
        <v>446</v>
      </c>
      <c r="BY80" s="548" t="s">
        <v>126</v>
      </c>
      <c r="BZ80" s="555" t="s">
        <v>1227</v>
      </c>
      <c r="CA80" s="574" t="s">
        <v>1228</v>
      </c>
      <c r="CB80" s="555" t="s">
        <v>446</v>
      </c>
      <c r="CC80" s="549"/>
      <c r="CD80" s="555"/>
      <c r="CE80" s="549"/>
      <c r="CF80" s="575"/>
      <c r="CG80" s="586"/>
    </row>
    <row r="81" spans="3:85" ht="33" customHeight="1" x14ac:dyDescent="0.25">
      <c r="C81" s="702"/>
      <c r="D81" s="863"/>
      <c r="E81" s="687"/>
      <c r="F81" s="731"/>
      <c r="G81" s="684"/>
      <c r="H81" s="742"/>
      <c r="I81" s="742"/>
      <c r="J81" s="684"/>
      <c r="K81" s="684"/>
      <c r="L81" s="684"/>
      <c r="M81" s="707"/>
      <c r="N81" s="708"/>
      <c r="O81" s="708"/>
      <c r="P81" s="682"/>
      <c r="Q81" s="682"/>
      <c r="R81" s="685"/>
      <c r="S81" s="685"/>
      <c r="T81" s="685"/>
      <c r="U81" s="685"/>
      <c r="V81" s="685"/>
      <c r="W81" s="685"/>
      <c r="X81" s="685"/>
      <c r="Y81" s="685"/>
      <c r="Z81" s="685"/>
      <c r="AA81" s="685"/>
      <c r="AB81" s="685"/>
      <c r="AC81" s="685"/>
      <c r="AD81" s="709"/>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84"/>
      <c r="BA81" s="573" t="s">
        <v>1240</v>
      </c>
      <c r="BB81" s="573" t="s">
        <v>1241</v>
      </c>
      <c r="BC81" s="522" t="s">
        <v>126</v>
      </c>
      <c r="BD81" s="573" t="s">
        <v>80</v>
      </c>
      <c r="BE81" s="879" t="s">
        <v>1242</v>
      </c>
      <c r="BF81" s="554" t="s">
        <v>1243</v>
      </c>
      <c r="BG81" s="554" t="s">
        <v>1244</v>
      </c>
      <c r="BH81" s="553" t="s">
        <v>425</v>
      </c>
      <c r="BI81" s="554" t="s">
        <v>1245</v>
      </c>
      <c r="BJ81" s="555" t="s">
        <v>372</v>
      </c>
      <c r="BK81" s="593">
        <v>100</v>
      </c>
      <c r="BL81" s="593">
        <v>100</v>
      </c>
      <c r="BM81" s="593">
        <v>100</v>
      </c>
      <c r="BN81" s="593">
        <v>100</v>
      </c>
      <c r="BO81" s="593">
        <v>100</v>
      </c>
      <c r="BP81" s="593">
        <v>100</v>
      </c>
      <c r="BQ81" s="593">
        <v>100</v>
      </c>
      <c r="BR81" s="593">
        <v>100</v>
      </c>
      <c r="BS81" s="593">
        <v>100</v>
      </c>
      <c r="BT81" s="593">
        <v>100</v>
      </c>
      <c r="BU81" s="593">
        <v>100</v>
      </c>
      <c r="BV81" s="593">
        <v>100</v>
      </c>
      <c r="BW81" s="593">
        <v>100</v>
      </c>
      <c r="BX81" s="555" t="s">
        <v>446</v>
      </c>
      <c r="BY81" s="548" t="s">
        <v>126</v>
      </c>
      <c r="BZ81" s="555" t="s">
        <v>1227</v>
      </c>
      <c r="CA81" s="574" t="s">
        <v>1228</v>
      </c>
      <c r="CB81" s="555" t="s">
        <v>446</v>
      </c>
      <c r="CC81" s="549"/>
      <c r="CD81" s="555"/>
      <c r="CE81" s="549"/>
      <c r="CF81" s="575"/>
      <c r="CG81" s="586"/>
    </row>
    <row r="82" spans="3:85" ht="33" customHeight="1" x14ac:dyDescent="0.25">
      <c r="C82" s="702"/>
      <c r="D82" s="863"/>
      <c r="E82" s="684" t="s">
        <v>438</v>
      </c>
      <c r="F82" s="731" t="s">
        <v>1246</v>
      </c>
      <c r="G82" s="684" t="s">
        <v>1247</v>
      </c>
      <c r="H82" s="742" t="s">
        <v>1248</v>
      </c>
      <c r="I82" s="742" t="s">
        <v>1249</v>
      </c>
      <c r="J82" s="684" t="s">
        <v>425</v>
      </c>
      <c r="K82" s="684" t="s">
        <v>1250</v>
      </c>
      <c r="L82" s="678" t="s">
        <v>1105</v>
      </c>
      <c r="M82" s="707" t="s">
        <v>1168</v>
      </c>
      <c r="N82" s="682">
        <v>70</v>
      </c>
      <c r="O82" s="682">
        <v>30</v>
      </c>
      <c r="P82" s="707">
        <v>0</v>
      </c>
      <c r="Q82" s="707" t="s">
        <v>914</v>
      </c>
      <c r="R82" s="709">
        <v>100</v>
      </c>
      <c r="S82" s="683"/>
      <c r="T82" s="683"/>
      <c r="U82" s="683"/>
      <c r="V82" s="683"/>
      <c r="W82" s="683"/>
      <c r="X82" s="683">
        <v>28</v>
      </c>
      <c r="Y82" s="683"/>
      <c r="Z82" s="683"/>
      <c r="AA82" s="683"/>
      <c r="AB82" s="683"/>
      <c r="AC82" s="683"/>
      <c r="AD82" s="683">
        <v>70</v>
      </c>
      <c r="AE82" s="684" t="s">
        <v>446</v>
      </c>
      <c r="AF82" s="684" t="s">
        <v>1216</v>
      </c>
      <c r="AG82" s="684" t="s">
        <v>1217</v>
      </c>
      <c r="AH82" s="684" t="s">
        <v>1218</v>
      </c>
      <c r="AI82" s="691" t="s">
        <v>1219</v>
      </c>
      <c r="AJ82" s="684" t="s">
        <v>446</v>
      </c>
      <c r="AK82" s="684" t="s">
        <v>586</v>
      </c>
      <c r="AL82" s="684" t="s">
        <v>586</v>
      </c>
      <c r="AM82" s="684" t="s">
        <v>586</v>
      </c>
      <c r="AN82" s="684" t="s">
        <v>586</v>
      </c>
      <c r="AO82" s="684" t="s">
        <v>586</v>
      </c>
      <c r="AP82" s="684" t="s">
        <v>586</v>
      </c>
      <c r="AQ82" s="684" t="s">
        <v>586</v>
      </c>
      <c r="AR82" s="684" t="s">
        <v>586</v>
      </c>
      <c r="AS82" s="684" t="s">
        <v>586</v>
      </c>
      <c r="AT82" s="684" t="s">
        <v>586</v>
      </c>
      <c r="AU82" s="684" t="s">
        <v>1220</v>
      </c>
      <c r="AV82" s="684" t="s">
        <v>586</v>
      </c>
      <c r="AW82" s="684" t="s">
        <v>586</v>
      </c>
      <c r="AX82" s="684" t="s">
        <v>586</v>
      </c>
      <c r="AY82" s="684" t="s">
        <v>12</v>
      </c>
      <c r="AZ82" s="684" t="s">
        <v>1251</v>
      </c>
      <c r="BA82" s="573" t="s">
        <v>1229</v>
      </c>
      <c r="BB82" s="573" t="s">
        <v>1230</v>
      </c>
      <c r="BC82" s="576" t="s">
        <v>1252</v>
      </c>
      <c r="BD82" s="573" t="s">
        <v>75</v>
      </c>
      <c r="BE82" s="879" t="s">
        <v>546</v>
      </c>
      <c r="BF82" s="554" t="s">
        <v>1253</v>
      </c>
      <c r="BG82" s="554" t="s">
        <v>1254</v>
      </c>
      <c r="BH82" s="553" t="s">
        <v>425</v>
      </c>
      <c r="BI82" s="554" t="s">
        <v>1255</v>
      </c>
      <c r="BJ82" s="555" t="s">
        <v>445</v>
      </c>
      <c r="BK82" s="593">
        <v>100</v>
      </c>
      <c r="BL82" s="593" t="s">
        <v>771</v>
      </c>
      <c r="BM82" s="593" t="s">
        <v>771</v>
      </c>
      <c r="BN82" s="593">
        <v>0</v>
      </c>
      <c r="BO82" s="593" t="s">
        <v>771</v>
      </c>
      <c r="BP82" s="593" t="s">
        <v>771</v>
      </c>
      <c r="BQ82" s="593">
        <v>40</v>
      </c>
      <c r="BR82" s="593" t="s">
        <v>771</v>
      </c>
      <c r="BS82" s="593" t="s">
        <v>771</v>
      </c>
      <c r="BT82" s="593">
        <v>80</v>
      </c>
      <c r="BU82" s="593" t="s">
        <v>771</v>
      </c>
      <c r="BV82" s="593" t="s">
        <v>771</v>
      </c>
      <c r="BW82" s="593">
        <v>100</v>
      </c>
      <c r="BX82" s="555" t="s">
        <v>446</v>
      </c>
      <c r="BY82" s="548" t="s">
        <v>126</v>
      </c>
      <c r="BZ82" s="555" t="s">
        <v>1227</v>
      </c>
      <c r="CA82" s="574" t="s">
        <v>1228</v>
      </c>
      <c r="CB82" s="555" t="s">
        <v>446</v>
      </c>
      <c r="CC82" s="549"/>
      <c r="CD82" s="555"/>
      <c r="CE82" s="549"/>
      <c r="CF82" s="575"/>
      <c r="CG82" s="586"/>
    </row>
    <row r="83" spans="3:85" ht="33" customHeight="1" x14ac:dyDescent="0.25">
      <c r="C83" s="702"/>
      <c r="D83" s="863"/>
      <c r="E83" s="684"/>
      <c r="F83" s="731"/>
      <c r="G83" s="684"/>
      <c r="H83" s="742"/>
      <c r="I83" s="742"/>
      <c r="J83" s="684"/>
      <c r="K83" s="684"/>
      <c r="L83" s="678"/>
      <c r="M83" s="707"/>
      <c r="N83" s="707"/>
      <c r="O83" s="707"/>
      <c r="P83" s="707"/>
      <c r="Q83" s="707"/>
      <c r="R83" s="709"/>
      <c r="S83" s="683"/>
      <c r="T83" s="683"/>
      <c r="U83" s="683"/>
      <c r="V83" s="683"/>
      <c r="W83" s="683"/>
      <c r="X83" s="683"/>
      <c r="Y83" s="683"/>
      <c r="Z83" s="683"/>
      <c r="AA83" s="683"/>
      <c r="AB83" s="683"/>
      <c r="AC83" s="683"/>
      <c r="AD83" s="683"/>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84"/>
      <c r="BA83" s="573" t="s">
        <v>1256</v>
      </c>
      <c r="BB83" s="573" t="s">
        <v>1257</v>
      </c>
      <c r="BC83" s="576" t="s">
        <v>1258</v>
      </c>
      <c r="BD83" s="573" t="s">
        <v>75</v>
      </c>
      <c r="BE83" s="879" t="s">
        <v>1259</v>
      </c>
      <c r="BF83" s="554" t="s">
        <v>1260</v>
      </c>
      <c r="BG83" s="554" t="s">
        <v>1261</v>
      </c>
      <c r="BH83" s="553" t="s">
        <v>425</v>
      </c>
      <c r="BI83" s="554" t="s">
        <v>1262</v>
      </c>
      <c r="BJ83" s="555" t="s">
        <v>445</v>
      </c>
      <c r="BK83" s="593">
        <v>100</v>
      </c>
      <c r="BL83" s="593" t="s">
        <v>771</v>
      </c>
      <c r="BM83" s="593" t="s">
        <v>771</v>
      </c>
      <c r="BN83" s="593">
        <v>0</v>
      </c>
      <c r="BO83" s="593" t="s">
        <v>771</v>
      </c>
      <c r="BP83" s="593" t="s">
        <v>771</v>
      </c>
      <c r="BQ83" s="593">
        <v>45</v>
      </c>
      <c r="BR83" s="593" t="s">
        <v>771</v>
      </c>
      <c r="BS83" s="593" t="s">
        <v>771</v>
      </c>
      <c r="BT83" s="593">
        <v>70</v>
      </c>
      <c r="BU83" s="593" t="s">
        <v>771</v>
      </c>
      <c r="BV83" s="593" t="s">
        <v>771</v>
      </c>
      <c r="BW83" s="593">
        <v>100</v>
      </c>
      <c r="BX83" s="555" t="s">
        <v>446</v>
      </c>
      <c r="BY83" s="548" t="s">
        <v>126</v>
      </c>
      <c r="BZ83" s="555" t="s">
        <v>1227</v>
      </c>
      <c r="CA83" s="574" t="s">
        <v>1228</v>
      </c>
      <c r="CB83" s="555" t="s">
        <v>446</v>
      </c>
      <c r="CC83" s="549"/>
      <c r="CD83" s="555"/>
      <c r="CE83" s="549"/>
      <c r="CF83" s="575"/>
      <c r="CG83" s="586"/>
    </row>
    <row r="84" spans="3:85" ht="33" customHeight="1" x14ac:dyDescent="0.25">
      <c r="C84" s="702"/>
      <c r="D84" s="863"/>
      <c r="E84" s="684"/>
      <c r="F84" s="731"/>
      <c r="G84" s="684"/>
      <c r="H84" s="742"/>
      <c r="I84" s="742"/>
      <c r="J84" s="684"/>
      <c r="K84" s="684"/>
      <c r="L84" s="678"/>
      <c r="M84" s="707"/>
      <c r="N84" s="707"/>
      <c r="O84" s="707"/>
      <c r="P84" s="707"/>
      <c r="Q84" s="707"/>
      <c r="R84" s="709"/>
      <c r="S84" s="683"/>
      <c r="T84" s="683"/>
      <c r="U84" s="683"/>
      <c r="V84" s="683"/>
      <c r="W84" s="683"/>
      <c r="X84" s="683"/>
      <c r="Y84" s="683"/>
      <c r="Z84" s="683"/>
      <c r="AA84" s="683"/>
      <c r="AB84" s="683"/>
      <c r="AC84" s="683"/>
      <c r="AD84" s="683"/>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84"/>
      <c r="BA84" s="573" t="s">
        <v>1263</v>
      </c>
      <c r="BB84" s="573" t="s">
        <v>1230</v>
      </c>
      <c r="BC84" s="522" t="s">
        <v>126</v>
      </c>
      <c r="BD84" s="573" t="s">
        <v>75</v>
      </c>
      <c r="BE84" s="879" t="s">
        <v>440</v>
      </c>
      <c r="BF84" s="554" t="s">
        <v>1264</v>
      </c>
      <c r="BG84" s="554" t="s">
        <v>1265</v>
      </c>
      <c r="BH84" s="553" t="s">
        <v>425</v>
      </c>
      <c r="BI84" s="554" t="s">
        <v>1266</v>
      </c>
      <c r="BJ84" s="555" t="s">
        <v>372</v>
      </c>
      <c r="BK84" s="593">
        <v>100</v>
      </c>
      <c r="BL84" s="593">
        <v>0</v>
      </c>
      <c r="BM84" s="593">
        <v>0</v>
      </c>
      <c r="BN84" s="593">
        <v>0</v>
      </c>
      <c r="BO84" s="593">
        <v>0</v>
      </c>
      <c r="BP84" s="593">
        <v>0</v>
      </c>
      <c r="BQ84" s="593">
        <v>30</v>
      </c>
      <c r="BR84" s="593">
        <v>30</v>
      </c>
      <c r="BS84" s="593">
        <v>60</v>
      </c>
      <c r="BT84" s="593">
        <v>60</v>
      </c>
      <c r="BU84" s="593">
        <v>60</v>
      </c>
      <c r="BV84" s="593">
        <v>60</v>
      </c>
      <c r="BW84" s="593">
        <v>100</v>
      </c>
      <c r="BX84" s="555" t="s">
        <v>1267</v>
      </c>
      <c r="BY84" s="555" t="s">
        <v>1268</v>
      </c>
      <c r="BZ84" s="555" t="s">
        <v>1269</v>
      </c>
      <c r="CA84" s="574" t="s">
        <v>1270</v>
      </c>
      <c r="CB84" s="555" t="s">
        <v>454</v>
      </c>
      <c r="CC84" s="549"/>
      <c r="CD84" s="555"/>
      <c r="CE84" s="549"/>
      <c r="CF84" s="575"/>
      <c r="CG84" s="586"/>
    </row>
    <row r="85" spans="3:85" ht="33" customHeight="1" x14ac:dyDescent="0.25">
      <c r="C85" s="702"/>
      <c r="D85" s="863"/>
      <c r="E85" s="684"/>
      <c r="F85" s="731"/>
      <c r="G85" s="684"/>
      <c r="H85" s="742"/>
      <c r="I85" s="742"/>
      <c r="J85" s="684"/>
      <c r="K85" s="684"/>
      <c r="L85" s="678"/>
      <c r="M85" s="707"/>
      <c r="N85" s="707"/>
      <c r="O85" s="707"/>
      <c r="P85" s="707"/>
      <c r="Q85" s="707"/>
      <c r="R85" s="709"/>
      <c r="S85" s="683"/>
      <c r="T85" s="683"/>
      <c r="U85" s="683"/>
      <c r="V85" s="683"/>
      <c r="W85" s="683"/>
      <c r="X85" s="683"/>
      <c r="Y85" s="683"/>
      <c r="Z85" s="683"/>
      <c r="AA85" s="683"/>
      <c r="AB85" s="683"/>
      <c r="AC85" s="683"/>
      <c r="AD85" s="683"/>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84"/>
      <c r="BA85" s="573" t="s">
        <v>1263</v>
      </c>
      <c r="BB85" s="573" t="s">
        <v>1230</v>
      </c>
      <c r="BC85" s="522" t="s">
        <v>126</v>
      </c>
      <c r="BD85" s="573" t="s">
        <v>75</v>
      </c>
      <c r="BE85" s="879" t="s">
        <v>1271</v>
      </c>
      <c r="BF85" s="554" t="s">
        <v>1272</v>
      </c>
      <c r="BG85" s="554" t="s">
        <v>1273</v>
      </c>
      <c r="BH85" s="553" t="s">
        <v>425</v>
      </c>
      <c r="BI85" s="554" t="s">
        <v>1266</v>
      </c>
      <c r="BJ85" s="555" t="s">
        <v>372</v>
      </c>
      <c r="BK85" s="593">
        <v>100</v>
      </c>
      <c r="BL85" s="593">
        <v>0</v>
      </c>
      <c r="BM85" s="593">
        <v>0</v>
      </c>
      <c r="BN85" s="593">
        <v>0</v>
      </c>
      <c r="BO85" s="593">
        <v>0</v>
      </c>
      <c r="BP85" s="593">
        <v>0</v>
      </c>
      <c r="BQ85" s="593">
        <v>30</v>
      </c>
      <c r="BR85" s="593">
        <v>30</v>
      </c>
      <c r="BS85" s="593">
        <v>60</v>
      </c>
      <c r="BT85" s="593">
        <v>60</v>
      </c>
      <c r="BU85" s="593">
        <v>60</v>
      </c>
      <c r="BV85" s="593">
        <v>60</v>
      </c>
      <c r="BW85" s="593">
        <v>100</v>
      </c>
      <c r="BX85" s="555" t="s">
        <v>454</v>
      </c>
      <c r="BY85" s="555" t="s">
        <v>1268</v>
      </c>
      <c r="BZ85" s="555" t="s">
        <v>1269</v>
      </c>
      <c r="CA85" s="574" t="s">
        <v>1270</v>
      </c>
      <c r="CB85" s="555" t="s">
        <v>454</v>
      </c>
      <c r="CC85" s="549"/>
      <c r="CD85" s="555"/>
      <c r="CE85" s="549"/>
      <c r="CF85" s="575"/>
      <c r="CG85" s="586"/>
    </row>
    <row r="86" spans="3:85" ht="33" customHeight="1" x14ac:dyDescent="0.25">
      <c r="C86" s="702"/>
      <c r="D86" s="863"/>
      <c r="E86" s="684"/>
      <c r="F86" s="731"/>
      <c r="G86" s="684"/>
      <c r="H86" s="742"/>
      <c r="I86" s="742"/>
      <c r="J86" s="684"/>
      <c r="K86" s="684"/>
      <c r="L86" s="678"/>
      <c r="M86" s="707"/>
      <c r="N86" s="707"/>
      <c r="O86" s="707"/>
      <c r="P86" s="707"/>
      <c r="Q86" s="707"/>
      <c r="R86" s="709"/>
      <c r="S86" s="683"/>
      <c r="T86" s="683"/>
      <c r="U86" s="683"/>
      <c r="V86" s="683"/>
      <c r="W86" s="683"/>
      <c r="X86" s="683"/>
      <c r="Y86" s="683"/>
      <c r="Z86" s="683"/>
      <c r="AA86" s="683"/>
      <c r="AB86" s="683"/>
      <c r="AC86" s="683"/>
      <c r="AD86" s="683"/>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84"/>
      <c r="BA86" s="573" t="s">
        <v>1263</v>
      </c>
      <c r="BB86" s="573" t="s">
        <v>1230</v>
      </c>
      <c r="BC86" s="522" t="s">
        <v>126</v>
      </c>
      <c r="BD86" s="573" t="s">
        <v>75</v>
      </c>
      <c r="BE86" s="879" t="s">
        <v>1274</v>
      </c>
      <c r="BF86" s="554" t="s">
        <v>1275</v>
      </c>
      <c r="BG86" s="554" t="s">
        <v>1276</v>
      </c>
      <c r="BH86" s="553" t="s">
        <v>425</v>
      </c>
      <c r="BI86" s="554" t="s">
        <v>1266</v>
      </c>
      <c r="BJ86" s="555" t="s">
        <v>372</v>
      </c>
      <c r="BK86" s="593">
        <v>100</v>
      </c>
      <c r="BL86" s="577">
        <v>0</v>
      </c>
      <c r="BM86" s="577">
        <v>0</v>
      </c>
      <c r="BN86" s="593">
        <v>0</v>
      </c>
      <c r="BO86" s="593">
        <v>0</v>
      </c>
      <c r="BP86" s="593">
        <v>0</v>
      </c>
      <c r="BQ86" s="593">
        <v>30</v>
      </c>
      <c r="BR86" s="593">
        <v>30</v>
      </c>
      <c r="BS86" s="593">
        <v>60</v>
      </c>
      <c r="BT86" s="593">
        <v>60</v>
      </c>
      <c r="BU86" s="593">
        <v>60</v>
      </c>
      <c r="BV86" s="593">
        <v>60</v>
      </c>
      <c r="BW86" s="593">
        <v>100</v>
      </c>
      <c r="BX86" s="555" t="s">
        <v>1277</v>
      </c>
      <c r="BY86" s="555" t="s">
        <v>1268</v>
      </c>
      <c r="BZ86" s="555" t="s">
        <v>1269</v>
      </c>
      <c r="CA86" s="574" t="s">
        <v>1270</v>
      </c>
      <c r="CB86" s="555" t="s">
        <v>454</v>
      </c>
      <c r="CC86" s="549"/>
      <c r="CD86" s="555"/>
      <c r="CE86" s="549"/>
      <c r="CF86" s="575"/>
      <c r="CG86" s="586"/>
    </row>
    <row r="87" spans="3:85" ht="33" customHeight="1" x14ac:dyDescent="0.25">
      <c r="C87" s="702"/>
      <c r="D87" s="863"/>
      <c r="E87" s="684"/>
      <c r="F87" s="731"/>
      <c r="G87" s="684"/>
      <c r="H87" s="742"/>
      <c r="I87" s="742"/>
      <c r="J87" s="684"/>
      <c r="K87" s="684"/>
      <c r="L87" s="678"/>
      <c r="M87" s="707"/>
      <c r="N87" s="707"/>
      <c r="O87" s="707"/>
      <c r="P87" s="707"/>
      <c r="Q87" s="707"/>
      <c r="R87" s="709"/>
      <c r="S87" s="683"/>
      <c r="T87" s="683"/>
      <c r="U87" s="683"/>
      <c r="V87" s="683"/>
      <c r="W87" s="683"/>
      <c r="X87" s="683"/>
      <c r="Y87" s="683"/>
      <c r="Z87" s="683"/>
      <c r="AA87" s="683"/>
      <c r="AB87" s="683"/>
      <c r="AC87" s="683"/>
      <c r="AD87" s="683"/>
      <c r="AE87" s="684"/>
      <c r="AF87" s="684"/>
      <c r="AG87" s="684"/>
      <c r="AH87" s="684"/>
      <c r="AI87" s="684"/>
      <c r="AJ87" s="684"/>
      <c r="AK87" s="684"/>
      <c r="AL87" s="684"/>
      <c r="AM87" s="684"/>
      <c r="AN87" s="684"/>
      <c r="AO87" s="684"/>
      <c r="AP87" s="684"/>
      <c r="AQ87" s="684"/>
      <c r="AR87" s="684"/>
      <c r="AS87" s="684"/>
      <c r="AT87" s="684"/>
      <c r="AU87" s="684"/>
      <c r="AV87" s="684"/>
      <c r="AW87" s="684"/>
      <c r="AX87" s="684"/>
      <c r="AY87" s="684"/>
      <c r="AZ87" s="684"/>
      <c r="BA87" s="573" t="s">
        <v>1263</v>
      </c>
      <c r="BB87" s="573" t="s">
        <v>1230</v>
      </c>
      <c r="BC87" s="522" t="s">
        <v>126</v>
      </c>
      <c r="BD87" s="573" t="s">
        <v>75</v>
      </c>
      <c r="BE87" s="879" t="s">
        <v>1278</v>
      </c>
      <c r="BF87" s="554" t="s">
        <v>1279</v>
      </c>
      <c r="BG87" s="554" t="s">
        <v>1280</v>
      </c>
      <c r="BH87" s="553" t="s">
        <v>425</v>
      </c>
      <c r="BI87" s="554" t="s">
        <v>1266</v>
      </c>
      <c r="BJ87" s="555" t="s">
        <v>372</v>
      </c>
      <c r="BK87" s="593">
        <v>100</v>
      </c>
      <c r="BL87" s="577">
        <v>0</v>
      </c>
      <c r="BM87" s="577">
        <v>0</v>
      </c>
      <c r="BN87" s="593">
        <v>0</v>
      </c>
      <c r="BO87" s="593">
        <v>0</v>
      </c>
      <c r="BP87" s="593">
        <v>0</v>
      </c>
      <c r="BQ87" s="593">
        <v>30</v>
      </c>
      <c r="BR87" s="593">
        <v>30</v>
      </c>
      <c r="BS87" s="593">
        <v>60</v>
      </c>
      <c r="BT87" s="593">
        <v>60</v>
      </c>
      <c r="BU87" s="593">
        <v>60</v>
      </c>
      <c r="BV87" s="593">
        <v>60</v>
      </c>
      <c r="BW87" s="593">
        <v>100</v>
      </c>
      <c r="BX87" s="555" t="s">
        <v>569</v>
      </c>
      <c r="BY87" s="555" t="s">
        <v>1268</v>
      </c>
      <c r="BZ87" s="555" t="s">
        <v>1281</v>
      </c>
      <c r="CA87" s="574" t="s">
        <v>1282</v>
      </c>
      <c r="CB87" s="550"/>
      <c r="CC87" s="549"/>
      <c r="CD87" s="555"/>
      <c r="CE87" s="549"/>
      <c r="CF87" s="575"/>
      <c r="CG87" s="586"/>
    </row>
    <row r="88" spans="3:85" ht="33" customHeight="1" x14ac:dyDescent="0.25">
      <c r="C88" s="702"/>
      <c r="D88" s="863"/>
      <c r="E88" s="610" t="s">
        <v>564</v>
      </c>
      <c r="F88" s="618" t="s">
        <v>1283</v>
      </c>
      <c r="G88" s="608" t="s">
        <v>1284</v>
      </c>
      <c r="H88" s="618" t="s">
        <v>1285</v>
      </c>
      <c r="I88" s="618" t="s">
        <v>1286</v>
      </c>
      <c r="J88" s="607" t="s">
        <v>413</v>
      </c>
      <c r="K88" s="607" t="s">
        <v>1287</v>
      </c>
      <c r="L88" s="607" t="s">
        <v>1288</v>
      </c>
      <c r="M88" s="607">
        <v>0</v>
      </c>
      <c r="N88" s="607">
        <v>3</v>
      </c>
      <c r="O88" s="607">
        <v>1</v>
      </c>
      <c r="P88" s="607">
        <v>3</v>
      </c>
      <c r="Q88" s="610" t="s">
        <v>1289</v>
      </c>
      <c r="R88" s="607">
        <v>7</v>
      </c>
      <c r="S88" s="607" t="s">
        <v>781</v>
      </c>
      <c r="T88" s="607" t="s">
        <v>781</v>
      </c>
      <c r="U88" s="613" t="s">
        <v>781</v>
      </c>
      <c r="V88" s="613">
        <v>1</v>
      </c>
      <c r="W88" s="613" t="s">
        <v>781</v>
      </c>
      <c r="X88" s="613" t="s">
        <v>781</v>
      </c>
      <c r="Y88" s="613" t="s">
        <v>781</v>
      </c>
      <c r="Z88" s="613">
        <v>2</v>
      </c>
      <c r="AA88" s="613" t="s">
        <v>781</v>
      </c>
      <c r="AB88" s="607" t="s">
        <v>781</v>
      </c>
      <c r="AC88" s="607" t="s">
        <v>781</v>
      </c>
      <c r="AD88" s="607">
        <v>3</v>
      </c>
      <c r="AE88" s="607" t="s">
        <v>454</v>
      </c>
      <c r="AF88" s="607" t="s">
        <v>26</v>
      </c>
      <c r="AG88" s="607" t="s">
        <v>1290</v>
      </c>
      <c r="AH88" s="607" t="s">
        <v>1291</v>
      </c>
      <c r="AI88" s="612" t="s">
        <v>1292</v>
      </c>
      <c r="AJ88" s="607" t="s">
        <v>454</v>
      </c>
      <c r="AK88" s="607" t="s">
        <v>586</v>
      </c>
      <c r="AL88" s="607" t="s">
        <v>586</v>
      </c>
      <c r="AM88" s="607" t="s">
        <v>586</v>
      </c>
      <c r="AN88" s="607" t="s">
        <v>586</v>
      </c>
      <c r="AO88" s="607" t="s">
        <v>586</v>
      </c>
      <c r="AP88" s="607" t="s">
        <v>586</v>
      </c>
      <c r="AQ88" s="607" t="s">
        <v>586</v>
      </c>
      <c r="AR88" s="607" t="s">
        <v>586</v>
      </c>
      <c r="AS88" s="607" t="s">
        <v>586</v>
      </c>
      <c r="AT88" s="544" t="s">
        <v>586</v>
      </c>
      <c r="AU88" s="544" t="s">
        <v>126</v>
      </c>
      <c r="AV88" s="544" t="s">
        <v>126</v>
      </c>
      <c r="AW88" s="544" t="s">
        <v>126</v>
      </c>
      <c r="AX88" s="544" t="s">
        <v>126</v>
      </c>
      <c r="AY88" s="544" t="s">
        <v>44</v>
      </c>
      <c r="AZ88" s="544" t="s">
        <v>1293</v>
      </c>
      <c r="BA88" s="541" t="s">
        <v>1294</v>
      </c>
      <c r="BB88" s="541" t="s">
        <v>1295</v>
      </c>
      <c r="BC88" s="522" t="s">
        <v>126</v>
      </c>
      <c r="BD88" s="543" t="s">
        <v>26</v>
      </c>
      <c r="BE88" s="879" t="s">
        <v>566</v>
      </c>
      <c r="BF88" s="547" t="s">
        <v>1296</v>
      </c>
      <c r="BG88" s="547" t="s">
        <v>1297</v>
      </c>
      <c r="BH88" s="521" t="s">
        <v>425</v>
      </c>
      <c r="BI88" s="547" t="s">
        <v>1298</v>
      </c>
      <c r="BJ88" s="548" t="s">
        <v>372</v>
      </c>
      <c r="BK88" s="593">
        <v>100</v>
      </c>
      <c r="BL88" s="577">
        <v>0</v>
      </c>
      <c r="BM88" s="577">
        <v>0.05</v>
      </c>
      <c r="BN88" s="593">
        <v>15</v>
      </c>
      <c r="BO88" s="593">
        <v>25</v>
      </c>
      <c r="BP88" s="593">
        <v>35</v>
      </c>
      <c r="BQ88" s="593">
        <v>45</v>
      </c>
      <c r="BR88" s="593">
        <v>55</v>
      </c>
      <c r="BS88" s="593">
        <v>65</v>
      </c>
      <c r="BT88" s="593">
        <v>75</v>
      </c>
      <c r="BU88" s="593">
        <v>85</v>
      </c>
      <c r="BV88" s="593">
        <v>95</v>
      </c>
      <c r="BW88" s="593">
        <v>100</v>
      </c>
      <c r="BX88" s="550" t="s">
        <v>454</v>
      </c>
      <c r="BY88" s="548" t="s">
        <v>26</v>
      </c>
      <c r="BZ88" s="550" t="s">
        <v>1299</v>
      </c>
      <c r="CA88" s="551" t="s">
        <v>1300</v>
      </c>
      <c r="CB88" s="550" t="s">
        <v>1290</v>
      </c>
      <c r="CC88" s="550" t="s">
        <v>1301</v>
      </c>
      <c r="CD88" s="548" t="s">
        <v>126</v>
      </c>
      <c r="CE88" s="550" t="s">
        <v>126</v>
      </c>
      <c r="CF88" s="552" t="s">
        <v>126</v>
      </c>
      <c r="CG88" s="586"/>
    </row>
    <row r="89" spans="3:85" ht="33" customHeight="1" x14ac:dyDescent="0.25">
      <c r="C89" s="702"/>
      <c r="D89" s="863"/>
      <c r="E89" s="610" t="s">
        <v>581</v>
      </c>
      <c r="F89" s="616" t="s">
        <v>1302</v>
      </c>
      <c r="G89" s="608" t="s">
        <v>1303</v>
      </c>
      <c r="H89" s="616" t="s">
        <v>555</v>
      </c>
      <c r="I89" s="616" t="s">
        <v>1304</v>
      </c>
      <c r="J89" s="608" t="s">
        <v>425</v>
      </c>
      <c r="K89" s="608" t="s">
        <v>1305</v>
      </c>
      <c r="L89" s="608" t="s">
        <v>445</v>
      </c>
      <c r="M89" s="611">
        <v>100</v>
      </c>
      <c r="N89" s="611">
        <v>100</v>
      </c>
      <c r="O89" s="611">
        <v>100</v>
      </c>
      <c r="P89" s="611">
        <v>100</v>
      </c>
      <c r="Q89" s="611" t="s">
        <v>1306</v>
      </c>
      <c r="R89" s="611">
        <v>100</v>
      </c>
      <c r="S89" s="579" t="s">
        <v>771</v>
      </c>
      <c r="T89" s="579" t="s">
        <v>771</v>
      </c>
      <c r="U89" s="609">
        <v>13</v>
      </c>
      <c r="V89" s="579" t="s">
        <v>771</v>
      </c>
      <c r="W89" s="579" t="s">
        <v>771</v>
      </c>
      <c r="X89" s="609">
        <v>37</v>
      </c>
      <c r="Y89" s="579" t="s">
        <v>771</v>
      </c>
      <c r="Z89" s="579" t="s">
        <v>771</v>
      </c>
      <c r="AA89" s="609">
        <v>87</v>
      </c>
      <c r="AB89" s="579" t="s">
        <v>771</v>
      </c>
      <c r="AC89" s="579" t="s">
        <v>771</v>
      </c>
      <c r="AD89" s="610">
        <v>100</v>
      </c>
      <c r="AE89" s="608" t="s">
        <v>1307</v>
      </c>
      <c r="AF89" s="608" t="s">
        <v>162</v>
      </c>
      <c r="AG89" s="608" t="s">
        <v>1308</v>
      </c>
      <c r="AH89" s="608" t="s">
        <v>1309</v>
      </c>
      <c r="AI89" s="608" t="s">
        <v>1310</v>
      </c>
      <c r="AJ89" s="608" t="s">
        <v>162</v>
      </c>
      <c r="AK89" s="608"/>
      <c r="AL89" s="608"/>
      <c r="AM89" s="608"/>
      <c r="AN89" s="608"/>
      <c r="AO89" s="608"/>
      <c r="AP89" s="608"/>
      <c r="AQ89" s="608"/>
      <c r="AR89" s="608"/>
      <c r="AS89" s="608"/>
      <c r="AT89" s="545"/>
      <c r="AU89" s="545"/>
      <c r="AV89" s="545"/>
      <c r="AW89" s="545"/>
      <c r="AX89" s="545"/>
      <c r="AY89" s="545" t="s">
        <v>44</v>
      </c>
      <c r="AZ89" s="545" t="s">
        <v>1311</v>
      </c>
      <c r="BA89" s="542" t="s">
        <v>1312</v>
      </c>
      <c r="BB89" s="542" t="s">
        <v>1313</v>
      </c>
      <c r="BC89" s="545" t="s">
        <v>1314</v>
      </c>
      <c r="BD89" s="557" t="s">
        <v>46</v>
      </c>
      <c r="BE89" s="879" t="s">
        <v>1315</v>
      </c>
      <c r="BF89" s="554" t="s">
        <v>1316</v>
      </c>
      <c r="BG89" s="554" t="s">
        <v>1317</v>
      </c>
      <c r="BH89" s="553" t="s">
        <v>413</v>
      </c>
      <c r="BI89" s="580" t="s">
        <v>444</v>
      </c>
      <c r="BJ89" s="554" t="s">
        <v>770</v>
      </c>
      <c r="BK89" s="593">
        <v>430</v>
      </c>
      <c r="BL89" s="577"/>
      <c r="BM89" s="577">
        <v>200</v>
      </c>
      <c r="BN89" s="593">
        <v>250</v>
      </c>
      <c r="BO89" s="593">
        <v>270</v>
      </c>
      <c r="BP89" s="593">
        <v>290</v>
      </c>
      <c r="BQ89" s="593">
        <v>310</v>
      </c>
      <c r="BR89" s="593">
        <v>330</v>
      </c>
      <c r="BS89" s="593">
        <v>350</v>
      </c>
      <c r="BT89" s="593">
        <v>370</v>
      </c>
      <c r="BU89" s="593">
        <v>390</v>
      </c>
      <c r="BV89" s="593">
        <v>410</v>
      </c>
      <c r="BW89" s="593">
        <v>430</v>
      </c>
      <c r="BX89" s="549" t="s">
        <v>454</v>
      </c>
      <c r="BY89" s="549" t="s">
        <v>162</v>
      </c>
      <c r="BZ89" s="549" t="s">
        <v>1309</v>
      </c>
      <c r="CA89" s="549" t="s">
        <v>1310</v>
      </c>
      <c r="CB89" s="549" t="s">
        <v>162</v>
      </c>
      <c r="CC89" s="549"/>
      <c r="CD89" s="549" t="s">
        <v>1318</v>
      </c>
      <c r="CE89" s="549" t="s">
        <v>557</v>
      </c>
      <c r="CF89" s="575" t="s">
        <v>563</v>
      </c>
      <c r="CG89" s="586"/>
    </row>
    <row r="90" spans="3:85" ht="33" customHeight="1" x14ac:dyDescent="0.25">
      <c r="C90" s="702"/>
      <c r="D90" s="863"/>
      <c r="E90" s="607" t="s">
        <v>611</v>
      </c>
      <c r="F90" s="618" t="s">
        <v>1319</v>
      </c>
      <c r="G90" s="607" t="s">
        <v>1320</v>
      </c>
      <c r="H90" s="618" t="s">
        <v>1321</v>
      </c>
      <c r="I90" s="618" t="s">
        <v>1322</v>
      </c>
      <c r="J90" s="607" t="s">
        <v>425</v>
      </c>
      <c r="K90" s="607" t="s">
        <v>1323</v>
      </c>
      <c r="L90" s="607" t="s">
        <v>1288</v>
      </c>
      <c r="M90" s="581">
        <v>0</v>
      </c>
      <c r="N90" s="611">
        <v>100</v>
      </c>
      <c r="O90" s="611">
        <v>100</v>
      </c>
      <c r="P90" s="611">
        <v>100</v>
      </c>
      <c r="Q90" s="582" t="s">
        <v>1289</v>
      </c>
      <c r="R90" s="613">
        <v>100</v>
      </c>
      <c r="S90" s="579" t="s">
        <v>771</v>
      </c>
      <c r="T90" s="579" t="s">
        <v>771</v>
      </c>
      <c r="U90" s="579" t="s">
        <v>771</v>
      </c>
      <c r="V90" s="613">
        <v>0</v>
      </c>
      <c r="W90" s="579" t="s">
        <v>771</v>
      </c>
      <c r="X90" s="579" t="s">
        <v>771</v>
      </c>
      <c r="Y90" s="579" t="s">
        <v>771</v>
      </c>
      <c r="Z90" s="613">
        <v>0</v>
      </c>
      <c r="AA90" s="579" t="s">
        <v>771</v>
      </c>
      <c r="AB90" s="579" t="s">
        <v>771</v>
      </c>
      <c r="AC90" s="579" t="s">
        <v>771</v>
      </c>
      <c r="AD90" s="607">
        <v>100</v>
      </c>
      <c r="AE90" s="608" t="s">
        <v>1307</v>
      </c>
      <c r="AF90" s="607" t="s">
        <v>1324</v>
      </c>
      <c r="AG90" s="607" t="s">
        <v>781</v>
      </c>
      <c r="AH90" s="607" t="s">
        <v>781</v>
      </c>
      <c r="AI90" s="607" t="s">
        <v>781</v>
      </c>
      <c r="AJ90" s="607" t="s">
        <v>781</v>
      </c>
      <c r="AK90" s="607" t="s">
        <v>781</v>
      </c>
      <c r="AL90" s="607" t="s">
        <v>781</v>
      </c>
      <c r="AM90" s="607" t="s">
        <v>781</v>
      </c>
      <c r="AN90" s="607" t="s">
        <v>781</v>
      </c>
      <c r="AO90" s="607" t="s">
        <v>781</v>
      </c>
      <c r="AP90" s="607" t="s">
        <v>781</v>
      </c>
      <c r="AQ90" s="607" t="s">
        <v>781</v>
      </c>
      <c r="AR90" s="607" t="s">
        <v>781</v>
      </c>
      <c r="AS90" s="607" t="s">
        <v>781</v>
      </c>
      <c r="AT90" s="544" t="s">
        <v>781</v>
      </c>
      <c r="AU90" s="544" t="s">
        <v>781</v>
      </c>
      <c r="AV90" s="544" t="s">
        <v>781</v>
      </c>
      <c r="AW90" s="544" t="s">
        <v>781</v>
      </c>
      <c r="AX90" s="544" t="s">
        <v>781</v>
      </c>
      <c r="AY90" s="544" t="s">
        <v>781</v>
      </c>
      <c r="AZ90" s="544" t="s">
        <v>781</v>
      </c>
      <c r="BA90" s="522" t="s">
        <v>126</v>
      </c>
      <c r="BB90" s="522" t="s">
        <v>126</v>
      </c>
      <c r="BC90" s="522" t="s">
        <v>126</v>
      </c>
      <c r="BD90" s="543" t="s">
        <v>165</v>
      </c>
      <c r="BE90" s="879" t="s">
        <v>1325</v>
      </c>
      <c r="BF90" s="547" t="s">
        <v>1326</v>
      </c>
      <c r="BG90" s="547" t="s">
        <v>1327</v>
      </c>
      <c r="BH90" s="521" t="s">
        <v>425</v>
      </c>
      <c r="BI90" s="547" t="s">
        <v>1323</v>
      </c>
      <c r="BJ90" s="548" t="s">
        <v>1288</v>
      </c>
      <c r="BK90" s="593">
        <v>100</v>
      </c>
      <c r="BL90" s="593">
        <v>0</v>
      </c>
      <c r="BM90" s="593">
        <v>0</v>
      </c>
      <c r="BN90" s="593">
        <v>0</v>
      </c>
      <c r="BO90" s="593">
        <v>0.2</v>
      </c>
      <c r="BP90" s="593">
        <v>0.2</v>
      </c>
      <c r="BQ90" s="593">
        <v>0.2</v>
      </c>
      <c r="BR90" s="593">
        <v>0</v>
      </c>
      <c r="BS90" s="593">
        <v>100</v>
      </c>
      <c r="BT90" s="593">
        <v>0</v>
      </c>
      <c r="BU90" s="593">
        <v>0</v>
      </c>
      <c r="BV90" s="593">
        <v>0</v>
      </c>
      <c r="BW90" s="593">
        <v>100</v>
      </c>
      <c r="BX90" s="550" t="s">
        <v>1324</v>
      </c>
      <c r="BY90" s="548" t="s">
        <v>569</v>
      </c>
      <c r="BZ90" s="550" t="s">
        <v>1269</v>
      </c>
      <c r="CA90" s="551" t="s">
        <v>1270</v>
      </c>
      <c r="CB90" s="550" t="s">
        <v>1290</v>
      </c>
      <c r="CC90" s="550" t="s">
        <v>781</v>
      </c>
      <c r="CD90" s="548" t="s">
        <v>781</v>
      </c>
      <c r="CE90" s="550" t="s">
        <v>781</v>
      </c>
      <c r="CF90" s="552" t="s">
        <v>781</v>
      </c>
      <c r="CG90" s="886" t="s">
        <v>781</v>
      </c>
    </row>
    <row r="91" spans="3:85" ht="33" customHeight="1" x14ac:dyDescent="0.25">
      <c r="C91" s="702"/>
      <c r="D91" s="863"/>
      <c r="E91" s="610" t="s">
        <v>1328</v>
      </c>
      <c r="F91" s="619" t="s">
        <v>1329</v>
      </c>
      <c r="G91" s="617" t="s">
        <v>1330</v>
      </c>
      <c r="H91" s="619" t="s">
        <v>1331</v>
      </c>
      <c r="I91" s="619" t="s">
        <v>1332</v>
      </c>
      <c r="J91" s="610" t="s">
        <v>425</v>
      </c>
      <c r="K91" s="610" t="s">
        <v>1333</v>
      </c>
      <c r="L91" s="607" t="s">
        <v>1105</v>
      </c>
      <c r="M91" s="611">
        <v>100</v>
      </c>
      <c r="N91" s="611">
        <v>100</v>
      </c>
      <c r="O91" s="611">
        <v>100</v>
      </c>
      <c r="P91" s="611">
        <v>100</v>
      </c>
      <c r="Q91" s="610" t="s">
        <v>1289</v>
      </c>
      <c r="R91" s="602">
        <v>100</v>
      </c>
      <c r="S91" s="579" t="s">
        <v>771</v>
      </c>
      <c r="T91" s="579" t="s">
        <v>771</v>
      </c>
      <c r="U91" s="579" t="s">
        <v>771</v>
      </c>
      <c r="V91" s="579" t="s">
        <v>771</v>
      </c>
      <c r="W91" s="579" t="s">
        <v>771</v>
      </c>
      <c r="X91" s="609">
        <v>50</v>
      </c>
      <c r="Y91" s="579" t="s">
        <v>771</v>
      </c>
      <c r="Z91" s="579" t="s">
        <v>771</v>
      </c>
      <c r="AA91" s="579" t="s">
        <v>771</v>
      </c>
      <c r="AB91" s="579" t="s">
        <v>771</v>
      </c>
      <c r="AC91" s="579" t="s">
        <v>771</v>
      </c>
      <c r="AD91" s="607">
        <v>100</v>
      </c>
      <c r="AE91" s="610" t="s">
        <v>1334</v>
      </c>
      <c r="AF91" s="610" t="s">
        <v>1335</v>
      </c>
      <c r="AG91" s="610" t="s">
        <v>1336</v>
      </c>
      <c r="AH91" s="610" t="s">
        <v>1337</v>
      </c>
      <c r="AI91" s="584" t="s">
        <v>1338</v>
      </c>
      <c r="AJ91" s="610" t="s">
        <v>1334</v>
      </c>
      <c r="AK91" s="607" t="s">
        <v>586</v>
      </c>
      <c r="AL91" s="607" t="s">
        <v>586</v>
      </c>
      <c r="AM91" s="607" t="s">
        <v>586</v>
      </c>
      <c r="AN91" s="607" t="s">
        <v>586</v>
      </c>
      <c r="AO91" s="607" t="s">
        <v>586</v>
      </c>
      <c r="AP91" s="607" t="s">
        <v>586</v>
      </c>
      <c r="AQ91" s="607" t="s">
        <v>586</v>
      </c>
      <c r="AR91" s="607" t="s">
        <v>586</v>
      </c>
      <c r="AS91" s="607" t="s">
        <v>586</v>
      </c>
      <c r="AT91" s="544" t="s">
        <v>586</v>
      </c>
      <c r="AU91" s="544" t="s">
        <v>126</v>
      </c>
      <c r="AV91" s="544" t="s">
        <v>126</v>
      </c>
      <c r="AW91" s="544" t="s">
        <v>126</v>
      </c>
      <c r="AX91" s="544" t="s">
        <v>126</v>
      </c>
      <c r="AY91" s="544" t="s">
        <v>44</v>
      </c>
      <c r="AZ91" s="544" t="s">
        <v>1293</v>
      </c>
      <c r="BA91" s="541" t="s">
        <v>1339</v>
      </c>
      <c r="BB91" s="541" t="s">
        <v>76</v>
      </c>
      <c r="BC91" s="583" t="s">
        <v>1340</v>
      </c>
      <c r="BD91" s="565" t="s">
        <v>1341</v>
      </c>
      <c r="BE91" s="879" t="s">
        <v>1342</v>
      </c>
      <c r="BF91" s="554" t="s">
        <v>1343</v>
      </c>
      <c r="BG91" s="554" t="s">
        <v>1344</v>
      </c>
      <c r="BH91" s="553" t="s">
        <v>413</v>
      </c>
      <c r="BI91" s="580" t="s">
        <v>1345</v>
      </c>
      <c r="BJ91" s="554" t="s">
        <v>1105</v>
      </c>
      <c r="BK91" s="593">
        <v>4</v>
      </c>
      <c r="BL91" s="593" t="s">
        <v>781</v>
      </c>
      <c r="BM91" s="593" t="s">
        <v>781</v>
      </c>
      <c r="BN91" s="593" t="s">
        <v>781</v>
      </c>
      <c r="BO91" s="593" t="s">
        <v>781</v>
      </c>
      <c r="BP91" s="593" t="s">
        <v>781</v>
      </c>
      <c r="BQ91" s="593">
        <v>2</v>
      </c>
      <c r="BR91" s="593" t="s">
        <v>781</v>
      </c>
      <c r="BS91" s="593" t="s">
        <v>781</v>
      </c>
      <c r="BT91" s="593" t="s">
        <v>781</v>
      </c>
      <c r="BU91" s="593" t="s">
        <v>781</v>
      </c>
      <c r="BV91" s="593" t="s">
        <v>781</v>
      </c>
      <c r="BW91" s="593">
        <v>4</v>
      </c>
      <c r="BX91" s="549" t="s">
        <v>1346</v>
      </c>
      <c r="BY91" s="549" t="s">
        <v>126</v>
      </c>
      <c r="BZ91" s="549" t="s">
        <v>1347</v>
      </c>
      <c r="CA91" s="585" t="s">
        <v>1348</v>
      </c>
      <c r="CB91" s="549" t="s">
        <v>1346</v>
      </c>
      <c r="CC91" s="549" t="s">
        <v>781</v>
      </c>
      <c r="CD91" s="549" t="s">
        <v>781</v>
      </c>
      <c r="CE91" s="549" t="s">
        <v>781</v>
      </c>
      <c r="CF91" s="575" t="s">
        <v>781</v>
      </c>
      <c r="CG91" s="586" t="s">
        <v>781</v>
      </c>
    </row>
    <row r="92" spans="3:85" ht="33" customHeight="1" x14ac:dyDescent="0.25">
      <c r="C92" s="702"/>
      <c r="D92" s="863"/>
      <c r="E92" s="678" t="s">
        <v>1349</v>
      </c>
      <c r="F92" s="706" t="s">
        <v>1350</v>
      </c>
      <c r="G92" s="678" t="s">
        <v>1351</v>
      </c>
      <c r="H92" s="706" t="s">
        <v>1352</v>
      </c>
      <c r="I92" s="706" t="s">
        <v>1353</v>
      </c>
      <c r="J92" s="678" t="s">
        <v>425</v>
      </c>
      <c r="K92" s="678" t="s">
        <v>1354</v>
      </c>
      <c r="L92" s="678" t="s">
        <v>1042</v>
      </c>
      <c r="M92" s="678" t="s">
        <v>126</v>
      </c>
      <c r="N92" s="678">
        <v>100</v>
      </c>
      <c r="O92" s="678">
        <v>100</v>
      </c>
      <c r="P92" s="678">
        <v>100</v>
      </c>
      <c r="Q92" s="678" t="s">
        <v>1306</v>
      </c>
      <c r="R92" s="678">
        <v>100</v>
      </c>
      <c r="S92" s="678" t="s">
        <v>771</v>
      </c>
      <c r="T92" s="678" t="s">
        <v>771</v>
      </c>
      <c r="U92" s="678" t="s">
        <v>771</v>
      </c>
      <c r="V92" s="678" t="s">
        <v>771</v>
      </c>
      <c r="W92" s="678" t="s">
        <v>771</v>
      </c>
      <c r="X92" s="678" t="s">
        <v>771</v>
      </c>
      <c r="Y92" s="678" t="s">
        <v>771</v>
      </c>
      <c r="Z92" s="678" t="s">
        <v>771</v>
      </c>
      <c r="AA92" s="678" t="s">
        <v>771</v>
      </c>
      <c r="AB92" s="678" t="s">
        <v>771</v>
      </c>
      <c r="AC92" s="678" t="s">
        <v>771</v>
      </c>
      <c r="AD92" s="678" t="s">
        <v>771</v>
      </c>
      <c r="AE92" s="678" t="s">
        <v>569</v>
      </c>
      <c r="AF92" s="678" t="s">
        <v>1355</v>
      </c>
      <c r="AG92" s="678" t="s">
        <v>1356</v>
      </c>
      <c r="AH92" s="678" t="s">
        <v>1357</v>
      </c>
      <c r="AI92" s="705" t="s">
        <v>1358</v>
      </c>
      <c r="AJ92" s="678" t="s">
        <v>569</v>
      </c>
      <c r="AK92" s="678" t="s">
        <v>586</v>
      </c>
      <c r="AL92" s="678" t="s">
        <v>586</v>
      </c>
      <c r="AM92" s="678" t="s">
        <v>586</v>
      </c>
      <c r="AN92" s="678" t="s">
        <v>586</v>
      </c>
      <c r="AO92" s="678" t="s">
        <v>586</v>
      </c>
      <c r="AP92" s="678" t="s">
        <v>586</v>
      </c>
      <c r="AQ92" s="678" t="s">
        <v>586</v>
      </c>
      <c r="AR92" s="678" t="s">
        <v>586</v>
      </c>
      <c r="AS92" s="678" t="s">
        <v>586</v>
      </c>
      <c r="AT92" s="688" t="s">
        <v>8</v>
      </c>
      <c r="AU92" s="688" t="s">
        <v>1359</v>
      </c>
      <c r="AV92" s="688" t="s">
        <v>781</v>
      </c>
      <c r="AW92" s="688" t="s">
        <v>781</v>
      </c>
      <c r="AX92" s="688" t="s">
        <v>781</v>
      </c>
      <c r="AY92" s="688" t="s">
        <v>12</v>
      </c>
      <c r="AZ92" s="688" t="s">
        <v>1360</v>
      </c>
      <c r="BA92" s="678" t="s">
        <v>1361</v>
      </c>
      <c r="BB92" s="678" t="s">
        <v>1362</v>
      </c>
      <c r="BC92" s="688" t="s">
        <v>58</v>
      </c>
      <c r="BD92" s="706" t="s">
        <v>1363</v>
      </c>
      <c r="BE92" s="879" t="s">
        <v>1364</v>
      </c>
      <c r="BF92" s="547" t="s">
        <v>1365</v>
      </c>
      <c r="BG92" s="547" t="s">
        <v>1366</v>
      </c>
      <c r="BH92" s="521" t="s">
        <v>413</v>
      </c>
      <c r="BI92" s="546" t="s">
        <v>1367</v>
      </c>
      <c r="BJ92" s="547" t="s">
        <v>372</v>
      </c>
      <c r="BK92" s="593">
        <v>4</v>
      </c>
      <c r="BL92" s="593" t="s">
        <v>781</v>
      </c>
      <c r="BM92" s="593">
        <v>2</v>
      </c>
      <c r="BN92" s="593">
        <v>2</v>
      </c>
      <c r="BO92" s="593" t="s">
        <v>1368</v>
      </c>
      <c r="BP92" s="593">
        <v>3</v>
      </c>
      <c r="BQ92" s="593" t="s">
        <v>781</v>
      </c>
      <c r="BR92" s="593" t="s">
        <v>781</v>
      </c>
      <c r="BS92" s="593" t="s">
        <v>781</v>
      </c>
      <c r="BT92" s="593" t="s">
        <v>781</v>
      </c>
      <c r="BU92" s="593" t="s">
        <v>781</v>
      </c>
      <c r="BV92" s="593" t="s">
        <v>781</v>
      </c>
      <c r="BW92" s="593">
        <v>4</v>
      </c>
      <c r="BX92" s="550" t="s">
        <v>569</v>
      </c>
      <c r="BY92" s="550" t="s">
        <v>781</v>
      </c>
      <c r="BZ92" s="550" t="s">
        <v>1357</v>
      </c>
      <c r="CA92" s="551" t="s">
        <v>1369</v>
      </c>
      <c r="CB92" s="550" t="s">
        <v>569</v>
      </c>
      <c r="CC92" s="550" t="s">
        <v>586</v>
      </c>
      <c r="CD92" s="550" t="s">
        <v>1370</v>
      </c>
      <c r="CE92" s="550" t="s">
        <v>571</v>
      </c>
      <c r="CF92" s="552" t="s">
        <v>1371</v>
      </c>
      <c r="CG92" s="886" t="s">
        <v>1372</v>
      </c>
    </row>
    <row r="93" spans="3:85" ht="33" customHeight="1" x14ac:dyDescent="0.25">
      <c r="C93" s="702"/>
      <c r="D93" s="863"/>
      <c r="E93" s="678"/>
      <c r="F93" s="706"/>
      <c r="G93" s="678"/>
      <c r="H93" s="706"/>
      <c r="I93" s="706"/>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705"/>
      <c r="AJ93" s="678"/>
      <c r="AK93" s="678"/>
      <c r="AL93" s="678"/>
      <c r="AM93" s="678"/>
      <c r="AN93" s="678"/>
      <c r="AO93" s="678"/>
      <c r="AP93" s="678"/>
      <c r="AQ93" s="678"/>
      <c r="AR93" s="678"/>
      <c r="AS93" s="678"/>
      <c r="AT93" s="688"/>
      <c r="AU93" s="688"/>
      <c r="AV93" s="688"/>
      <c r="AW93" s="688"/>
      <c r="AX93" s="688"/>
      <c r="AY93" s="688"/>
      <c r="AZ93" s="688"/>
      <c r="BA93" s="688"/>
      <c r="BB93" s="688"/>
      <c r="BC93" s="688"/>
      <c r="BD93" s="706"/>
      <c r="BE93" s="879" t="s">
        <v>1373</v>
      </c>
      <c r="BF93" s="547" t="s">
        <v>580</v>
      </c>
      <c r="BG93" s="547" t="s">
        <v>1374</v>
      </c>
      <c r="BH93" s="521" t="s">
        <v>425</v>
      </c>
      <c r="BI93" s="547" t="s">
        <v>1375</v>
      </c>
      <c r="BJ93" s="548" t="s">
        <v>372</v>
      </c>
      <c r="BK93" s="593">
        <v>100</v>
      </c>
      <c r="BL93" s="593">
        <v>20</v>
      </c>
      <c r="BM93" s="593">
        <v>20</v>
      </c>
      <c r="BN93" s="593">
        <v>20</v>
      </c>
      <c r="BO93" s="593">
        <v>20</v>
      </c>
      <c r="BP93" s="593">
        <v>20</v>
      </c>
      <c r="BQ93" s="593">
        <v>40</v>
      </c>
      <c r="BR93" s="593">
        <v>40</v>
      </c>
      <c r="BS93" s="593">
        <v>40</v>
      </c>
      <c r="BT93" s="593">
        <v>60</v>
      </c>
      <c r="BU93" s="593">
        <v>60</v>
      </c>
      <c r="BV93" s="593">
        <v>80</v>
      </c>
      <c r="BW93" s="593">
        <v>100</v>
      </c>
      <c r="BX93" s="550" t="s">
        <v>569</v>
      </c>
      <c r="BY93" s="548" t="s">
        <v>1355</v>
      </c>
      <c r="BZ93" s="550" t="s">
        <v>1376</v>
      </c>
      <c r="CA93" s="550" t="s">
        <v>1377</v>
      </c>
      <c r="CB93" s="550" t="s">
        <v>569</v>
      </c>
      <c r="CC93" s="550" t="s">
        <v>586</v>
      </c>
      <c r="CD93" s="548" t="s">
        <v>781</v>
      </c>
      <c r="CE93" s="550" t="s">
        <v>781</v>
      </c>
      <c r="CF93" s="552" t="s">
        <v>781</v>
      </c>
      <c r="CG93" s="886" t="s">
        <v>781</v>
      </c>
    </row>
    <row r="94" spans="3:85" ht="33" customHeight="1" x14ac:dyDescent="0.25">
      <c r="C94" s="702"/>
      <c r="D94" s="863"/>
      <c r="E94" s="678"/>
      <c r="F94" s="706"/>
      <c r="G94" s="678"/>
      <c r="H94" s="706"/>
      <c r="I94" s="706"/>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8"/>
      <c r="AI94" s="705"/>
      <c r="AJ94" s="678"/>
      <c r="AK94" s="678"/>
      <c r="AL94" s="678"/>
      <c r="AM94" s="678"/>
      <c r="AN94" s="678"/>
      <c r="AO94" s="678"/>
      <c r="AP94" s="678"/>
      <c r="AQ94" s="678"/>
      <c r="AR94" s="678"/>
      <c r="AS94" s="678"/>
      <c r="AT94" s="688"/>
      <c r="AU94" s="688"/>
      <c r="AV94" s="688"/>
      <c r="AW94" s="688"/>
      <c r="AX94" s="688"/>
      <c r="AY94" s="688"/>
      <c r="AZ94" s="688"/>
      <c r="BA94" s="688"/>
      <c r="BB94" s="688"/>
      <c r="BC94" s="688"/>
      <c r="BD94" s="706"/>
      <c r="BE94" s="879" t="s">
        <v>1378</v>
      </c>
      <c r="BF94" s="547" t="s">
        <v>576</v>
      </c>
      <c r="BG94" s="547" t="s">
        <v>576</v>
      </c>
      <c r="BH94" s="521" t="s">
        <v>425</v>
      </c>
      <c r="BI94" s="547" t="s">
        <v>1379</v>
      </c>
      <c r="BJ94" s="548" t="s">
        <v>372</v>
      </c>
      <c r="BK94" s="593">
        <v>90</v>
      </c>
      <c r="BL94" s="593">
        <v>90</v>
      </c>
      <c r="BM94" s="593">
        <v>90</v>
      </c>
      <c r="BN94" s="593">
        <v>90</v>
      </c>
      <c r="BO94" s="593">
        <v>90</v>
      </c>
      <c r="BP94" s="593">
        <v>90</v>
      </c>
      <c r="BQ94" s="593">
        <v>90</v>
      </c>
      <c r="BR94" s="593">
        <v>90</v>
      </c>
      <c r="BS94" s="593">
        <v>90</v>
      </c>
      <c r="BT94" s="593">
        <v>90</v>
      </c>
      <c r="BU94" s="593">
        <v>90</v>
      </c>
      <c r="BV94" s="593">
        <v>90</v>
      </c>
      <c r="BW94" s="593">
        <v>90</v>
      </c>
      <c r="BX94" s="550" t="s">
        <v>569</v>
      </c>
      <c r="BY94" s="548" t="s">
        <v>1380</v>
      </c>
      <c r="BZ94" s="550" t="s">
        <v>1376</v>
      </c>
      <c r="CA94" s="550" t="s">
        <v>1377</v>
      </c>
      <c r="CB94" s="550" t="s">
        <v>569</v>
      </c>
      <c r="CC94" s="550" t="s">
        <v>586</v>
      </c>
      <c r="CD94" s="548" t="s">
        <v>781</v>
      </c>
      <c r="CE94" s="550" t="s">
        <v>781</v>
      </c>
      <c r="CF94" s="552" t="s">
        <v>1381</v>
      </c>
      <c r="CG94" s="886" t="s">
        <v>1382</v>
      </c>
    </row>
    <row r="95" spans="3:85" ht="33" customHeight="1" x14ac:dyDescent="0.25">
      <c r="C95" s="702"/>
      <c r="D95" s="863"/>
      <c r="E95" s="684" t="s">
        <v>1383</v>
      </c>
      <c r="F95" s="731" t="s">
        <v>1384</v>
      </c>
      <c r="G95" s="687" t="s">
        <v>1385</v>
      </c>
      <c r="H95" s="731" t="s">
        <v>1386</v>
      </c>
      <c r="I95" s="731" t="s">
        <v>1387</v>
      </c>
      <c r="J95" s="687" t="s">
        <v>425</v>
      </c>
      <c r="K95" s="687" t="s">
        <v>1388</v>
      </c>
      <c r="L95" s="687" t="s">
        <v>445</v>
      </c>
      <c r="M95" s="678">
        <v>0</v>
      </c>
      <c r="N95" s="678">
        <v>100</v>
      </c>
      <c r="O95" s="678" t="s">
        <v>126</v>
      </c>
      <c r="P95" s="678" t="s">
        <v>126</v>
      </c>
      <c r="Q95" s="707" t="s">
        <v>1306</v>
      </c>
      <c r="R95" s="732">
        <v>100</v>
      </c>
      <c r="S95" s="684" t="s">
        <v>771</v>
      </c>
      <c r="T95" s="684" t="s">
        <v>771</v>
      </c>
      <c r="U95" s="710">
        <v>40</v>
      </c>
      <c r="V95" s="684" t="s">
        <v>771</v>
      </c>
      <c r="W95" s="684" t="s">
        <v>771</v>
      </c>
      <c r="X95" s="710">
        <v>60</v>
      </c>
      <c r="Y95" s="684" t="s">
        <v>771</v>
      </c>
      <c r="Z95" s="684" t="s">
        <v>771</v>
      </c>
      <c r="AA95" s="710">
        <v>85</v>
      </c>
      <c r="AB95" s="684" t="s">
        <v>771</v>
      </c>
      <c r="AC95" s="684" t="s">
        <v>771</v>
      </c>
      <c r="AD95" s="684">
        <v>100</v>
      </c>
      <c r="AE95" s="687" t="s">
        <v>1389</v>
      </c>
      <c r="AF95" s="687" t="s">
        <v>126</v>
      </c>
      <c r="AG95" s="687" t="s">
        <v>1390</v>
      </c>
      <c r="AH95" s="687" t="s">
        <v>1391</v>
      </c>
      <c r="AI95" s="687" t="s">
        <v>1392</v>
      </c>
      <c r="AJ95" s="687" t="s">
        <v>1389</v>
      </c>
      <c r="AK95" s="687" t="s">
        <v>586</v>
      </c>
      <c r="AL95" s="687" t="s">
        <v>586</v>
      </c>
      <c r="AM95" s="687" t="s">
        <v>586</v>
      </c>
      <c r="AN95" s="687" t="s">
        <v>586</v>
      </c>
      <c r="AO95" s="687" t="s">
        <v>586</v>
      </c>
      <c r="AP95" s="687" t="s">
        <v>586</v>
      </c>
      <c r="AQ95" s="687" t="s">
        <v>586</v>
      </c>
      <c r="AR95" s="687" t="s">
        <v>586</v>
      </c>
      <c r="AS95" s="687" t="s">
        <v>586</v>
      </c>
      <c r="AT95" s="741" t="s">
        <v>8</v>
      </c>
      <c r="AU95" s="741" t="s">
        <v>338</v>
      </c>
      <c r="AV95" s="741" t="s">
        <v>52</v>
      </c>
      <c r="AW95" s="741" t="s">
        <v>82</v>
      </c>
      <c r="AX95" s="741" t="s">
        <v>103</v>
      </c>
      <c r="AY95" s="741" t="s">
        <v>44</v>
      </c>
      <c r="AZ95" s="741" t="s">
        <v>1393</v>
      </c>
      <c r="BA95" s="741" t="s">
        <v>1256</v>
      </c>
      <c r="BB95" s="687" t="s">
        <v>1394</v>
      </c>
      <c r="BC95" s="741" t="s">
        <v>18</v>
      </c>
      <c r="BD95" s="731" t="s">
        <v>1395</v>
      </c>
      <c r="BE95" s="879" t="s">
        <v>1396</v>
      </c>
      <c r="BF95" s="554" t="s">
        <v>1397</v>
      </c>
      <c r="BG95" s="554" t="s">
        <v>1398</v>
      </c>
      <c r="BH95" s="553" t="s">
        <v>413</v>
      </c>
      <c r="BI95" s="580" t="s">
        <v>1399</v>
      </c>
      <c r="BJ95" s="554" t="s">
        <v>445</v>
      </c>
      <c r="BK95" s="593">
        <v>18</v>
      </c>
      <c r="BL95" s="593"/>
      <c r="BM95" s="593"/>
      <c r="BN95" s="593">
        <v>9</v>
      </c>
      <c r="BO95" s="593"/>
      <c r="BP95" s="593"/>
      <c r="BQ95" s="593">
        <v>11</v>
      </c>
      <c r="BR95" s="593"/>
      <c r="BS95" s="593"/>
      <c r="BT95" s="593">
        <v>15</v>
      </c>
      <c r="BU95" s="593"/>
      <c r="BV95" s="593"/>
      <c r="BW95" s="593">
        <v>18</v>
      </c>
      <c r="BX95" s="549" t="s">
        <v>1389</v>
      </c>
      <c r="BY95" s="549" t="s">
        <v>126</v>
      </c>
      <c r="BZ95" s="549" t="s">
        <v>1391</v>
      </c>
      <c r="CA95" s="549" t="s">
        <v>1392</v>
      </c>
      <c r="CB95" s="549" t="s">
        <v>1389</v>
      </c>
      <c r="CC95" s="549" t="s">
        <v>772</v>
      </c>
      <c r="CD95" s="549" t="s">
        <v>1400</v>
      </c>
      <c r="CE95" s="549" t="s">
        <v>448</v>
      </c>
      <c r="CF95" s="575" t="s">
        <v>551</v>
      </c>
      <c r="CG95" s="586" t="s">
        <v>1401</v>
      </c>
    </row>
    <row r="96" spans="3:85" ht="33" customHeight="1" x14ac:dyDescent="0.25">
      <c r="C96" s="702"/>
      <c r="D96" s="863"/>
      <c r="E96" s="684"/>
      <c r="F96" s="731"/>
      <c r="G96" s="687"/>
      <c r="H96" s="731"/>
      <c r="I96" s="731"/>
      <c r="J96" s="687"/>
      <c r="K96" s="687"/>
      <c r="L96" s="687"/>
      <c r="M96" s="678"/>
      <c r="N96" s="678"/>
      <c r="O96" s="678"/>
      <c r="P96" s="678"/>
      <c r="Q96" s="707"/>
      <c r="R96" s="733"/>
      <c r="S96" s="684"/>
      <c r="T96" s="684"/>
      <c r="U96" s="710"/>
      <c r="V96" s="684"/>
      <c r="W96" s="684"/>
      <c r="X96" s="710"/>
      <c r="Y96" s="684"/>
      <c r="Z96" s="684"/>
      <c r="AA96" s="710"/>
      <c r="AB96" s="684"/>
      <c r="AC96" s="684"/>
      <c r="AD96" s="684"/>
      <c r="AE96" s="687" t="s">
        <v>1389</v>
      </c>
      <c r="AF96" s="687" t="s">
        <v>1402</v>
      </c>
      <c r="AG96" s="687" t="s">
        <v>1390</v>
      </c>
      <c r="AH96" s="687" t="s">
        <v>1391</v>
      </c>
      <c r="AI96" s="687" t="s">
        <v>1392</v>
      </c>
      <c r="AJ96" s="687" t="s">
        <v>1389</v>
      </c>
      <c r="AK96" s="687"/>
      <c r="AL96" s="687"/>
      <c r="AM96" s="687"/>
      <c r="AN96" s="687"/>
      <c r="AO96" s="687"/>
      <c r="AP96" s="687" t="s">
        <v>8</v>
      </c>
      <c r="AQ96" s="687"/>
      <c r="AR96" s="687"/>
      <c r="AS96" s="687"/>
      <c r="AT96" s="741" t="s">
        <v>8</v>
      </c>
      <c r="AU96" s="741" t="s">
        <v>338</v>
      </c>
      <c r="AV96" s="741" t="s">
        <v>52</v>
      </c>
      <c r="AW96" s="741" t="s">
        <v>82</v>
      </c>
      <c r="AX96" s="741" t="s">
        <v>103</v>
      </c>
      <c r="AY96" s="741" t="s">
        <v>44</v>
      </c>
      <c r="AZ96" s="741" t="s">
        <v>1393</v>
      </c>
      <c r="BA96" s="741" t="s">
        <v>1403</v>
      </c>
      <c r="BB96" s="741" t="s">
        <v>1404</v>
      </c>
      <c r="BC96" s="741" t="s">
        <v>18</v>
      </c>
      <c r="BD96" s="731" t="s">
        <v>75</v>
      </c>
      <c r="BE96" s="879" t="s">
        <v>1405</v>
      </c>
      <c r="BF96" s="554" t="s">
        <v>1406</v>
      </c>
      <c r="BG96" s="554" t="s">
        <v>1407</v>
      </c>
      <c r="BH96" s="553" t="s">
        <v>413</v>
      </c>
      <c r="BI96" s="580" t="s">
        <v>807</v>
      </c>
      <c r="BJ96" s="554" t="s">
        <v>1105</v>
      </c>
      <c r="BK96" s="593">
        <v>2</v>
      </c>
      <c r="BL96" s="593"/>
      <c r="BM96" s="593"/>
      <c r="BN96" s="593"/>
      <c r="BO96" s="593"/>
      <c r="BP96" s="593"/>
      <c r="BQ96" s="593">
        <v>1</v>
      </c>
      <c r="BR96" s="593"/>
      <c r="BS96" s="593"/>
      <c r="BT96" s="593"/>
      <c r="BU96" s="593"/>
      <c r="BV96" s="593"/>
      <c r="BW96" s="593">
        <v>2</v>
      </c>
      <c r="BX96" s="549" t="s">
        <v>1389</v>
      </c>
      <c r="BY96" s="549" t="s">
        <v>1402</v>
      </c>
      <c r="BZ96" s="549" t="s">
        <v>1391</v>
      </c>
      <c r="CA96" s="549" t="s">
        <v>1392</v>
      </c>
      <c r="CB96" s="549" t="s">
        <v>1389</v>
      </c>
      <c r="CC96" s="549" t="s">
        <v>772</v>
      </c>
      <c r="CD96" s="549" t="s">
        <v>1400</v>
      </c>
      <c r="CE96" s="549" t="s">
        <v>448</v>
      </c>
      <c r="CF96" s="575" t="s">
        <v>551</v>
      </c>
      <c r="CG96" s="586" t="s">
        <v>1408</v>
      </c>
    </row>
    <row r="97" spans="1:86" s="514" customFormat="1" ht="33" customHeight="1" x14ac:dyDescent="0.25">
      <c r="A97" s="520"/>
      <c r="B97" s="520"/>
      <c r="C97" s="702"/>
      <c r="D97" s="863"/>
      <c r="E97" s="684" t="s">
        <v>1409</v>
      </c>
      <c r="F97" s="742" t="s">
        <v>1410</v>
      </c>
      <c r="G97" s="684" t="s">
        <v>1411</v>
      </c>
      <c r="H97" s="742" t="s">
        <v>1412</v>
      </c>
      <c r="I97" s="742" t="s">
        <v>1413</v>
      </c>
      <c r="J97" s="684" t="s">
        <v>1050</v>
      </c>
      <c r="K97" s="684" t="s">
        <v>1414</v>
      </c>
      <c r="L97" s="684" t="s">
        <v>1042</v>
      </c>
      <c r="M97" s="684" t="s">
        <v>126</v>
      </c>
      <c r="N97" s="684">
        <v>80</v>
      </c>
      <c r="O97" s="684" t="s">
        <v>126</v>
      </c>
      <c r="P97" s="684" t="s">
        <v>126</v>
      </c>
      <c r="Q97" s="684" t="s">
        <v>1415</v>
      </c>
      <c r="R97" s="684">
        <v>80</v>
      </c>
      <c r="S97" s="684" t="s">
        <v>771</v>
      </c>
      <c r="T97" s="684" t="s">
        <v>771</v>
      </c>
      <c r="U97" s="710" t="s">
        <v>771</v>
      </c>
      <c r="V97" s="710" t="s">
        <v>771</v>
      </c>
      <c r="W97" s="710" t="s">
        <v>771</v>
      </c>
      <c r="X97" s="710" t="s">
        <v>771</v>
      </c>
      <c r="Y97" s="710" t="s">
        <v>771</v>
      </c>
      <c r="Z97" s="710" t="s">
        <v>771</v>
      </c>
      <c r="AA97" s="710" t="s">
        <v>771</v>
      </c>
      <c r="AB97" s="684" t="s">
        <v>771</v>
      </c>
      <c r="AC97" s="684" t="s">
        <v>771</v>
      </c>
      <c r="AD97" s="684">
        <v>80</v>
      </c>
      <c r="AE97" s="678" t="s">
        <v>1416</v>
      </c>
      <c r="AF97" s="678" t="s">
        <v>1417</v>
      </c>
      <c r="AG97" s="678" t="s">
        <v>1418</v>
      </c>
      <c r="AH97" s="678" t="s">
        <v>1419</v>
      </c>
      <c r="AI97" s="705" t="s">
        <v>1420</v>
      </c>
      <c r="AJ97" s="678" t="s">
        <v>1416</v>
      </c>
      <c r="AK97" s="678" t="s">
        <v>586</v>
      </c>
      <c r="AL97" s="678" t="s">
        <v>586</v>
      </c>
      <c r="AM97" s="678" t="s">
        <v>586</v>
      </c>
      <c r="AN97" s="678" t="s">
        <v>586</v>
      </c>
      <c r="AO97" s="678" t="s">
        <v>586</v>
      </c>
      <c r="AP97" s="678" t="s">
        <v>586</v>
      </c>
      <c r="AQ97" s="678" t="s">
        <v>586</v>
      </c>
      <c r="AR97" s="678" t="s">
        <v>586</v>
      </c>
      <c r="AS97" s="678" t="s">
        <v>586</v>
      </c>
      <c r="AT97" s="688" t="s">
        <v>586</v>
      </c>
      <c r="AU97" s="688" t="s">
        <v>17</v>
      </c>
      <c r="AV97" s="688" t="s">
        <v>17</v>
      </c>
      <c r="AW97" s="688" t="s">
        <v>17</v>
      </c>
      <c r="AX97" s="688" t="s">
        <v>17</v>
      </c>
      <c r="AY97" s="688" t="s">
        <v>17</v>
      </c>
      <c r="AZ97" s="688" t="s">
        <v>17</v>
      </c>
      <c r="BA97" s="678" t="s">
        <v>1421</v>
      </c>
      <c r="BB97" s="678" t="s">
        <v>1422</v>
      </c>
      <c r="BC97" s="688" t="s">
        <v>58</v>
      </c>
      <c r="BD97" s="706" t="s">
        <v>36</v>
      </c>
      <c r="BE97" s="879" t="s">
        <v>1423</v>
      </c>
      <c r="BF97" s="547" t="s">
        <v>1424</v>
      </c>
      <c r="BG97" s="547" t="s">
        <v>1425</v>
      </c>
      <c r="BH97" s="521" t="s">
        <v>425</v>
      </c>
      <c r="BI97" s="547" t="s">
        <v>1426</v>
      </c>
      <c r="BJ97" s="548" t="s">
        <v>445</v>
      </c>
      <c r="BK97" s="593">
        <v>90</v>
      </c>
      <c r="BL97" s="593">
        <v>0</v>
      </c>
      <c r="BM97" s="593">
        <v>0</v>
      </c>
      <c r="BN97" s="593">
        <v>80</v>
      </c>
      <c r="BO97" s="593">
        <v>0</v>
      </c>
      <c r="BP97" s="593">
        <v>0</v>
      </c>
      <c r="BQ97" s="593">
        <v>80</v>
      </c>
      <c r="BR97" s="593">
        <v>0</v>
      </c>
      <c r="BS97" s="593">
        <v>0</v>
      </c>
      <c r="BT97" s="593">
        <v>80</v>
      </c>
      <c r="BU97" s="593">
        <v>0</v>
      </c>
      <c r="BV97" s="593">
        <v>0</v>
      </c>
      <c r="BW97" s="593">
        <v>80</v>
      </c>
      <c r="BX97" s="550" t="s">
        <v>1416</v>
      </c>
      <c r="BY97" s="548" t="s">
        <v>1417</v>
      </c>
      <c r="BZ97" s="550" t="s">
        <v>1419</v>
      </c>
      <c r="CA97" s="551" t="s">
        <v>1420</v>
      </c>
      <c r="CB97" s="550" t="s">
        <v>1416</v>
      </c>
      <c r="CC97" s="550" t="s">
        <v>781</v>
      </c>
      <c r="CD97" s="548" t="s">
        <v>781</v>
      </c>
      <c r="CE97" s="550" t="s">
        <v>781</v>
      </c>
      <c r="CF97" s="552" t="s">
        <v>781</v>
      </c>
      <c r="CG97" s="886" t="s">
        <v>781</v>
      </c>
      <c r="CH97" s="513"/>
    </row>
    <row r="98" spans="1:86" s="514" customFormat="1" ht="33" customHeight="1" x14ac:dyDescent="0.25">
      <c r="A98" s="520"/>
      <c r="B98" s="520"/>
      <c r="C98" s="702"/>
      <c r="D98" s="863"/>
      <c r="E98" s="684"/>
      <c r="F98" s="742"/>
      <c r="G98" s="684"/>
      <c r="H98" s="742"/>
      <c r="I98" s="742"/>
      <c r="J98" s="684"/>
      <c r="K98" s="684"/>
      <c r="L98" s="684"/>
      <c r="M98" s="684"/>
      <c r="N98" s="684"/>
      <c r="O98" s="684"/>
      <c r="P98" s="684"/>
      <c r="Q98" s="684"/>
      <c r="R98" s="684"/>
      <c r="S98" s="684"/>
      <c r="T98" s="684"/>
      <c r="U98" s="710"/>
      <c r="V98" s="710"/>
      <c r="W98" s="710"/>
      <c r="X98" s="710"/>
      <c r="Y98" s="710"/>
      <c r="Z98" s="710"/>
      <c r="AA98" s="710"/>
      <c r="AB98" s="684"/>
      <c r="AC98" s="684"/>
      <c r="AD98" s="684"/>
      <c r="AE98" s="678"/>
      <c r="AF98" s="678"/>
      <c r="AG98" s="678"/>
      <c r="AH98" s="678"/>
      <c r="AI98" s="705"/>
      <c r="AJ98" s="678"/>
      <c r="AK98" s="678"/>
      <c r="AL98" s="678"/>
      <c r="AM98" s="678"/>
      <c r="AN98" s="678"/>
      <c r="AO98" s="678"/>
      <c r="AP98" s="678"/>
      <c r="AQ98" s="678"/>
      <c r="AR98" s="678"/>
      <c r="AS98" s="678"/>
      <c r="AT98" s="688"/>
      <c r="AU98" s="688"/>
      <c r="AV98" s="688"/>
      <c r="AW98" s="688"/>
      <c r="AX98" s="688"/>
      <c r="AY98" s="688"/>
      <c r="AZ98" s="688"/>
      <c r="BA98" s="688"/>
      <c r="BB98" s="688"/>
      <c r="BC98" s="688"/>
      <c r="BD98" s="706"/>
      <c r="BE98" s="879" t="s">
        <v>1427</v>
      </c>
      <c r="BF98" s="547" t="s">
        <v>1428</v>
      </c>
      <c r="BG98" s="547" t="s">
        <v>1429</v>
      </c>
      <c r="BH98" s="521" t="s">
        <v>425</v>
      </c>
      <c r="BI98" s="547" t="s">
        <v>1430</v>
      </c>
      <c r="BJ98" s="548" t="s">
        <v>445</v>
      </c>
      <c r="BK98" s="593">
        <v>80</v>
      </c>
      <c r="BL98" s="593">
        <v>0</v>
      </c>
      <c r="BM98" s="593">
        <v>0</v>
      </c>
      <c r="BN98" s="593">
        <v>80</v>
      </c>
      <c r="BO98" s="593">
        <v>0</v>
      </c>
      <c r="BP98" s="593">
        <v>0</v>
      </c>
      <c r="BQ98" s="593">
        <v>80</v>
      </c>
      <c r="BR98" s="593">
        <v>0</v>
      </c>
      <c r="BS98" s="593">
        <v>0</v>
      </c>
      <c r="BT98" s="593">
        <v>80</v>
      </c>
      <c r="BU98" s="593">
        <v>0</v>
      </c>
      <c r="BV98" s="593">
        <v>0</v>
      </c>
      <c r="BW98" s="593">
        <v>100</v>
      </c>
      <c r="BX98" s="550" t="s">
        <v>1416</v>
      </c>
      <c r="BY98" s="548" t="s">
        <v>1417</v>
      </c>
      <c r="BZ98" s="550" t="s">
        <v>1419</v>
      </c>
      <c r="CA98" s="551" t="s">
        <v>1420</v>
      </c>
      <c r="CB98" s="550" t="s">
        <v>1416</v>
      </c>
      <c r="CC98" s="550" t="s">
        <v>781</v>
      </c>
      <c r="CD98" s="548" t="s">
        <v>781</v>
      </c>
      <c r="CE98" s="550" t="s">
        <v>781</v>
      </c>
      <c r="CF98" s="552" t="s">
        <v>781</v>
      </c>
      <c r="CG98" s="886" t="s">
        <v>781</v>
      </c>
      <c r="CH98" s="513"/>
    </row>
    <row r="99" spans="1:86" s="514" customFormat="1" ht="33" customHeight="1" x14ac:dyDescent="0.25">
      <c r="A99" s="520"/>
      <c r="B99" s="520"/>
      <c r="C99" s="702"/>
      <c r="D99" s="863"/>
      <c r="E99" s="684"/>
      <c r="F99" s="742"/>
      <c r="G99" s="684"/>
      <c r="H99" s="742"/>
      <c r="I99" s="742"/>
      <c r="J99" s="684"/>
      <c r="K99" s="684"/>
      <c r="L99" s="684"/>
      <c r="M99" s="684"/>
      <c r="N99" s="684"/>
      <c r="O99" s="684"/>
      <c r="P99" s="684"/>
      <c r="Q99" s="684"/>
      <c r="R99" s="684"/>
      <c r="S99" s="684"/>
      <c r="T99" s="684"/>
      <c r="U99" s="710"/>
      <c r="V99" s="710"/>
      <c r="W99" s="710"/>
      <c r="X99" s="710"/>
      <c r="Y99" s="710"/>
      <c r="Z99" s="710"/>
      <c r="AA99" s="710"/>
      <c r="AB99" s="684"/>
      <c r="AC99" s="684"/>
      <c r="AD99" s="684"/>
      <c r="AE99" s="678"/>
      <c r="AF99" s="678"/>
      <c r="AG99" s="678"/>
      <c r="AH99" s="678"/>
      <c r="AI99" s="705"/>
      <c r="AJ99" s="678"/>
      <c r="AK99" s="678"/>
      <c r="AL99" s="678"/>
      <c r="AM99" s="678"/>
      <c r="AN99" s="678"/>
      <c r="AO99" s="678"/>
      <c r="AP99" s="678"/>
      <c r="AQ99" s="678"/>
      <c r="AR99" s="678"/>
      <c r="AS99" s="678"/>
      <c r="AT99" s="688"/>
      <c r="AU99" s="688"/>
      <c r="AV99" s="688"/>
      <c r="AW99" s="688"/>
      <c r="AX99" s="688"/>
      <c r="AY99" s="688"/>
      <c r="AZ99" s="688"/>
      <c r="BA99" s="688"/>
      <c r="BB99" s="688"/>
      <c r="BC99" s="688"/>
      <c r="BD99" s="706"/>
      <c r="BE99" s="879" t="s">
        <v>1431</v>
      </c>
      <c r="BF99" s="547" t="s">
        <v>1432</v>
      </c>
      <c r="BG99" s="547" t="s">
        <v>1433</v>
      </c>
      <c r="BH99" s="521" t="s">
        <v>425</v>
      </c>
      <c r="BI99" s="547" t="s">
        <v>1434</v>
      </c>
      <c r="BJ99" s="548" t="s">
        <v>445</v>
      </c>
      <c r="BK99" s="593">
        <v>80</v>
      </c>
      <c r="BL99" s="593">
        <v>0</v>
      </c>
      <c r="BM99" s="593">
        <v>0</v>
      </c>
      <c r="BN99" s="593">
        <v>80</v>
      </c>
      <c r="BO99" s="593">
        <v>0</v>
      </c>
      <c r="BP99" s="593">
        <v>0</v>
      </c>
      <c r="BQ99" s="593">
        <v>80</v>
      </c>
      <c r="BR99" s="593">
        <v>0</v>
      </c>
      <c r="BS99" s="593">
        <v>0</v>
      </c>
      <c r="BT99" s="593">
        <v>80</v>
      </c>
      <c r="BU99" s="593">
        <v>0</v>
      </c>
      <c r="BV99" s="593">
        <v>0</v>
      </c>
      <c r="BW99" s="593">
        <v>80</v>
      </c>
      <c r="BX99" s="550" t="s">
        <v>1416</v>
      </c>
      <c r="BY99" s="548" t="s">
        <v>1417</v>
      </c>
      <c r="BZ99" s="550" t="s">
        <v>1419</v>
      </c>
      <c r="CA99" s="551" t="s">
        <v>1420</v>
      </c>
      <c r="CB99" s="550" t="s">
        <v>1416</v>
      </c>
      <c r="CC99" s="550" t="s">
        <v>781</v>
      </c>
      <c r="CD99" s="548" t="s">
        <v>781</v>
      </c>
      <c r="CE99" s="550" t="s">
        <v>781</v>
      </c>
      <c r="CF99" s="552" t="s">
        <v>781</v>
      </c>
      <c r="CG99" s="886" t="s">
        <v>781</v>
      </c>
      <c r="CH99" s="513"/>
    </row>
    <row r="100" spans="1:86" ht="33" customHeight="1" x14ac:dyDescent="0.25">
      <c r="C100" s="702"/>
      <c r="D100" s="863"/>
      <c r="E100" s="707" t="s">
        <v>1435</v>
      </c>
      <c r="F100" s="870" t="s">
        <v>1436</v>
      </c>
      <c r="G100" s="707" t="s">
        <v>1437</v>
      </c>
      <c r="H100" s="706" t="s">
        <v>1438</v>
      </c>
      <c r="I100" s="706" t="s">
        <v>1439</v>
      </c>
      <c r="J100" s="678" t="s">
        <v>425</v>
      </c>
      <c r="K100" s="678" t="s">
        <v>1440</v>
      </c>
      <c r="L100" s="678" t="s">
        <v>1105</v>
      </c>
      <c r="M100" s="678">
        <v>80</v>
      </c>
      <c r="N100" s="678">
        <v>80</v>
      </c>
      <c r="O100" s="678">
        <v>100</v>
      </c>
      <c r="P100" s="678">
        <v>100</v>
      </c>
      <c r="Q100" s="678" t="s">
        <v>1441</v>
      </c>
      <c r="R100" s="678">
        <v>100</v>
      </c>
      <c r="S100" s="678"/>
      <c r="T100" s="678"/>
      <c r="U100" s="678"/>
      <c r="V100" s="678"/>
      <c r="W100" s="678"/>
      <c r="X100" s="678">
        <v>40</v>
      </c>
      <c r="Y100" s="678"/>
      <c r="Z100" s="678"/>
      <c r="AA100" s="678"/>
      <c r="AB100" s="678"/>
      <c r="AC100" s="678"/>
      <c r="AD100" s="678">
        <v>80</v>
      </c>
      <c r="AE100" s="678" t="s">
        <v>1442</v>
      </c>
      <c r="AF100" s="678" t="s">
        <v>1168</v>
      </c>
      <c r="AG100" s="678" t="s">
        <v>1443</v>
      </c>
      <c r="AH100" s="678" t="s">
        <v>1444</v>
      </c>
      <c r="AI100" s="678" t="s">
        <v>1445</v>
      </c>
      <c r="AJ100" s="678" t="s">
        <v>1442</v>
      </c>
      <c r="AK100" s="678" t="s">
        <v>781</v>
      </c>
      <c r="AL100" s="678" t="s">
        <v>781</v>
      </c>
      <c r="AM100" s="678" t="s">
        <v>781</v>
      </c>
      <c r="AN100" s="678" t="s">
        <v>781</v>
      </c>
      <c r="AO100" s="678" t="s">
        <v>781</v>
      </c>
      <c r="AP100" s="678" t="s">
        <v>781</v>
      </c>
      <c r="AQ100" s="678" t="s">
        <v>781</v>
      </c>
      <c r="AR100" s="678" t="s">
        <v>781</v>
      </c>
      <c r="AS100" s="678" t="s">
        <v>781</v>
      </c>
      <c r="AT100" s="678" t="s">
        <v>781</v>
      </c>
      <c r="AU100" s="678" t="s">
        <v>781</v>
      </c>
      <c r="AV100" s="678" t="s">
        <v>781</v>
      </c>
      <c r="AW100" s="678" t="s">
        <v>781</v>
      </c>
      <c r="AX100" s="678" t="s">
        <v>781</v>
      </c>
      <c r="AY100" s="678" t="s">
        <v>781</v>
      </c>
      <c r="AZ100" s="678" t="s">
        <v>781</v>
      </c>
      <c r="BA100" s="678" t="s">
        <v>1339</v>
      </c>
      <c r="BB100" s="678" t="s">
        <v>1446</v>
      </c>
      <c r="BC100" s="678" t="s">
        <v>126</v>
      </c>
      <c r="BD100" s="678" t="s">
        <v>1447</v>
      </c>
      <c r="BE100" s="879" t="s">
        <v>1448</v>
      </c>
      <c r="BF100" s="547" t="s">
        <v>587</v>
      </c>
      <c r="BG100" s="547" t="s">
        <v>1449</v>
      </c>
      <c r="BH100" s="521" t="s">
        <v>425</v>
      </c>
      <c r="BI100" s="547" t="s">
        <v>1450</v>
      </c>
      <c r="BJ100" s="548" t="s">
        <v>1288</v>
      </c>
      <c r="BK100" s="593">
        <v>80</v>
      </c>
      <c r="BL100" s="593">
        <v>0</v>
      </c>
      <c r="BM100" s="593">
        <v>0</v>
      </c>
      <c r="BN100" s="593">
        <v>0</v>
      </c>
      <c r="BO100" s="593">
        <v>80</v>
      </c>
      <c r="BP100" s="593">
        <v>0</v>
      </c>
      <c r="BQ100" s="593">
        <v>0</v>
      </c>
      <c r="BR100" s="593">
        <v>0</v>
      </c>
      <c r="BS100" s="593">
        <v>80</v>
      </c>
      <c r="BT100" s="593">
        <v>0</v>
      </c>
      <c r="BU100" s="593">
        <v>0</v>
      </c>
      <c r="BV100" s="593">
        <v>0</v>
      </c>
      <c r="BW100" s="593">
        <v>100</v>
      </c>
      <c r="BX100" s="550" t="s">
        <v>591</v>
      </c>
      <c r="BY100" s="548" t="s">
        <v>1451</v>
      </c>
      <c r="BZ100" s="550" t="s">
        <v>1452</v>
      </c>
      <c r="CA100" s="551" t="s">
        <v>1453</v>
      </c>
      <c r="CB100" s="550" t="s">
        <v>591</v>
      </c>
      <c r="CC100" s="550" t="s">
        <v>586</v>
      </c>
      <c r="CD100" s="548" t="s">
        <v>586</v>
      </c>
      <c r="CE100" s="550" t="s">
        <v>586</v>
      </c>
      <c r="CF100" s="552" t="s">
        <v>586</v>
      </c>
      <c r="CG100" s="886" t="s">
        <v>1454</v>
      </c>
      <c r="CH100" s="515"/>
    </row>
    <row r="101" spans="1:86" ht="33" customHeight="1" x14ac:dyDescent="0.25">
      <c r="C101" s="702"/>
      <c r="D101" s="863"/>
      <c r="E101" s="707"/>
      <c r="F101" s="870"/>
      <c r="G101" s="707"/>
      <c r="H101" s="706"/>
      <c r="I101" s="706"/>
      <c r="J101" s="678"/>
      <c r="K101" s="678"/>
      <c r="L101" s="678"/>
      <c r="M101" s="678"/>
      <c r="N101" s="678"/>
      <c r="O101" s="678"/>
      <c r="P101" s="678"/>
      <c r="Q101" s="678"/>
      <c r="R101" s="678"/>
      <c r="S101" s="678"/>
      <c r="T101" s="678"/>
      <c r="U101" s="678"/>
      <c r="V101" s="678"/>
      <c r="W101" s="678"/>
      <c r="X101" s="678"/>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8"/>
      <c r="AY101" s="678"/>
      <c r="AZ101" s="678"/>
      <c r="BA101" s="678"/>
      <c r="BB101" s="678"/>
      <c r="BC101" s="678"/>
      <c r="BD101" s="678"/>
      <c r="BE101" s="879" t="s">
        <v>1455</v>
      </c>
      <c r="BF101" s="547" t="s">
        <v>1456</v>
      </c>
      <c r="BG101" s="547" t="s">
        <v>1457</v>
      </c>
      <c r="BH101" s="521" t="s">
        <v>1458</v>
      </c>
      <c r="BI101" s="546" t="s">
        <v>589</v>
      </c>
      <c r="BJ101" s="547" t="s">
        <v>1459</v>
      </c>
      <c r="BK101" s="593">
        <v>2</v>
      </c>
      <c r="BL101" s="593" t="s">
        <v>781</v>
      </c>
      <c r="BM101" s="593" t="s">
        <v>781</v>
      </c>
      <c r="BN101" s="593" t="s">
        <v>781</v>
      </c>
      <c r="BO101" s="593" t="s">
        <v>781</v>
      </c>
      <c r="BP101" s="593" t="s">
        <v>781</v>
      </c>
      <c r="BQ101" s="593">
        <v>1</v>
      </c>
      <c r="BR101" s="593" t="s">
        <v>781</v>
      </c>
      <c r="BS101" s="593" t="s">
        <v>781</v>
      </c>
      <c r="BT101" s="593" t="s">
        <v>781</v>
      </c>
      <c r="BU101" s="593"/>
      <c r="BV101" s="593" t="s">
        <v>781</v>
      </c>
      <c r="BW101" s="593">
        <v>2</v>
      </c>
      <c r="BX101" s="550" t="s">
        <v>591</v>
      </c>
      <c r="BY101" s="550" t="s">
        <v>586</v>
      </c>
      <c r="BZ101" s="550" t="s">
        <v>1452</v>
      </c>
      <c r="CA101" s="551" t="s">
        <v>1453</v>
      </c>
      <c r="CB101" s="550" t="s">
        <v>591</v>
      </c>
      <c r="CC101" s="550" t="s">
        <v>586</v>
      </c>
      <c r="CD101" s="550" t="s">
        <v>586</v>
      </c>
      <c r="CE101" s="550" t="s">
        <v>586</v>
      </c>
      <c r="CF101" s="552" t="s">
        <v>586</v>
      </c>
      <c r="CG101" s="886" t="s">
        <v>1460</v>
      </c>
      <c r="CH101" s="515"/>
    </row>
    <row r="102" spans="1:86" ht="33" customHeight="1" x14ac:dyDescent="0.25">
      <c r="C102" s="702"/>
      <c r="D102" s="863"/>
      <c r="E102" s="707"/>
      <c r="F102" s="870"/>
      <c r="G102" s="707"/>
      <c r="H102" s="706"/>
      <c r="I102" s="706"/>
      <c r="J102" s="678"/>
      <c r="K102" s="678"/>
      <c r="L102" s="678"/>
      <c r="M102" s="678"/>
      <c r="N102" s="678"/>
      <c r="O102" s="678"/>
      <c r="P102" s="678"/>
      <c r="Q102" s="678"/>
      <c r="R102" s="678"/>
      <c r="S102" s="678"/>
      <c r="T102" s="678"/>
      <c r="U102" s="678"/>
      <c r="V102" s="678"/>
      <c r="W102" s="678"/>
      <c r="X102" s="678"/>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8"/>
      <c r="AY102" s="678"/>
      <c r="AZ102" s="678"/>
      <c r="BA102" s="678"/>
      <c r="BB102" s="678"/>
      <c r="BC102" s="678"/>
      <c r="BD102" s="678"/>
      <c r="BE102" s="879" t="s">
        <v>1461</v>
      </c>
      <c r="BF102" s="547" t="s">
        <v>597</v>
      </c>
      <c r="BG102" s="547" t="s">
        <v>1462</v>
      </c>
      <c r="BH102" s="521" t="s">
        <v>1458</v>
      </c>
      <c r="BI102" s="546" t="s">
        <v>589</v>
      </c>
      <c r="BJ102" s="539" t="s">
        <v>753</v>
      </c>
      <c r="BK102" s="593">
        <v>4</v>
      </c>
      <c r="BL102" s="593" t="s">
        <v>781</v>
      </c>
      <c r="BM102" s="593" t="s">
        <v>781</v>
      </c>
      <c r="BN102" s="593" t="s">
        <v>781</v>
      </c>
      <c r="BO102" s="593">
        <v>1</v>
      </c>
      <c r="BP102" s="593" t="s">
        <v>781</v>
      </c>
      <c r="BQ102" s="593" t="s">
        <v>781</v>
      </c>
      <c r="BR102" s="593">
        <v>2</v>
      </c>
      <c r="BS102" s="593" t="s">
        <v>781</v>
      </c>
      <c r="BT102" s="593" t="s">
        <v>781</v>
      </c>
      <c r="BU102" s="593">
        <v>3</v>
      </c>
      <c r="BV102" s="593" t="s">
        <v>781</v>
      </c>
      <c r="BW102" s="593">
        <v>4</v>
      </c>
      <c r="BX102" s="550" t="s">
        <v>591</v>
      </c>
      <c r="BY102" s="550" t="s">
        <v>586</v>
      </c>
      <c r="BZ102" s="550" t="s">
        <v>1463</v>
      </c>
      <c r="CA102" s="551" t="s">
        <v>1464</v>
      </c>
      <c r="CB102" s="550" t="s">
        <v>591</v>
      </c>
      <c r="CC102" s="550" t="s">
        <v>586</v>
      </c>
      <c r="CD102" s="550" t="s">
        <v>586</v>
      </c>
      <c r="CE102" s="550" t="s">
        <v>586</v>
      </c>
      <c r="CF102" s="552" t="s">
        <v>586</v>
      </c>
      <c r="CG102" s="886" t="s">
        <v>1465</v>
      </c>
      <c r="CH102" s="515"/>
    </row>
    <row r="103" spans="1:86" ht="33" customHeight="1" x14ac:dyDescent="0.25">
      <c r="C103" s="702"/>
      <c r="D103" s="863"/>
      <c r="E103" s="707"/>
      <c r="F103" s="870"/>
      <c r="G103" s="707"/>
      <c r="H103" s="706"/>
      <c r="I103" s="706"/>
      <c r="J103" s="678"/>
      <c r="K103" s="678"/>
      <c r="L103" s="678"/>
      <c r="M103" s="678"/>
      <c r="N103" s="678"/>
      <c r="O103" s="678"/>
      <c r="P103" s="678"/>
      <c r="Q103" s="678"/>
      <c r="R103" s="678"/>
      <c r="S103" s="678"/>
      <c r="T103" s="678"/>
      <c r="U103" s="678"/>
      <c r="V103" s="678"/>
      <c r="W103" s="678"/>
      <c r="X103" s="678"/>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8"/>
      <c r="AY103" s="678"/>
      <c r="AZ103" s="678"/>
      <c r="BA103" s="678"/>
      <c r="BB103" s="678"/>
      <c r="BC103" s="678"/>
      <c r="BD103" s="678"/>
      <c r="BE103" s="879" t="s">
        <v>1466</v>
      </c>
      <c r="BF103" s="547" t="s">
        <v>1467</v>
      </c>
      <c r="BG103" s="547" t="s">
        <v>1468</v>
      </c>
      <c r="BH103" s="521" t="s">
        <v>1050</v>
      </c>
      <c r="BI103" s="547" t="s">
        <v>1450</v>
      </c>
      <c r="BJ103" s="588" t="s">
        <v>753</v>
      </c>
      <c r="BK103" s="593">
        <v>80</v>
      </c>
      <c r="BL103" s="593">
        <v>0</v>
      </c>
      <c r="BM103" s="593">
        <v>0</v>
      </c>
      <c r="BN103" s="593">
        <v>0</v>
      </c>
      <c r="BO103" s="593">
        <v>100</v>
      </c>
      <c r="BP103" s="593">
        <v>0</v>
      </c>
      <c r="BQ103" s="593">
        <v>0</v>
      </c>
      <c r="BR103" s="593">
        <v>80</v>
      </c>
      <c r="BS103" s="593">
        <v>0</v>
      </c>
      <c r="BT103" s="593">
        <v>0</v>
      </c>
      <c r="BU103" s="593">
        <v>80</v>
      </c>
      <c r="BV103" s="593">
        <v>0</v>
      </c>
      <c r="BW103" s="593">
        <v>80</v>
      </c>
      <c r="BX103" s="550" t="s">
        <v>591</v>
      </c>
      <c r="BY103" s="548" t="s">
        <v>586</v>
      </c>
      <c r="BZ103" s="550" t="s">
        <v>1469</v>
      </c>
      <c r="CA103" s="587" t="s">
        <v>1470</v>
      </c>
      <c r="CB103" s="550" t="s">
        <v>591</v>
      </c>
      <c r="CC103" s="550" t="s">
        <v>586</v>
      </c>
      <c r="CD103" s="548" t="s">
        <v>586</v>
      </c>
      <c r="CE103" s="550" t="s">
        <v>586</v>
      </c>
      <c r="CF103" s="552" t="s">
        <v>586</v>
      </c>
      <c r="CG103" s="886" t="s">
        <v>1471</v>
      </c>
      <c r="CH103" s="515"/>
    </row>
    <row r="104" spans="1:86" ht="33" customHeight="1" x14ac:dyDescent="0.25">
      <c r="C104" s="702"/>
      <c r="D104" s="863"/>
      <c r="E104" s="707"/>
      <c r="F104" s="870"/>
      <c r="G104" s="707"/>
      <c r="H104" s="706"/>
      <c r="I104" s="706"/>
      <c r="J104" s="678"/>
      <c r="K104" s="678"/>
      <c r="L104" s="678"/>
      <c r="M104" s="678"/>
      <c r="N104" s="678"/>
      <c r="O104" s="678"/>
      <c r="P104" s="678"/>
      <c r="Q104" s="678"/>
      <c r="R104" s="678"/>
      <c r="S104" s="678"/>
      <c r="T104" s="678"/>
      <c r="U104" s="678"/>
      <c r="V104" s="678"/>
      <c r="W104" s="678"/>
      <c r="X104" s="678"/>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8"/>
      <c r="AY104" s="678"/>
      <c r="AZ104" s="678"/>
      <c r="BA104" s="678"/>
      <c r="BB104" s="678"/>
      <c r="BC104" s="678"/>
      <c r="BD104" s="678"/>
      <c r="BE104" s="879" t="s">
        <v>1472</v>
      </c>
      <c r="BF104" s="547" t="s">
        <v>609</v>
      </c>
      <c r="BG104" s="547" t="s">
        <v>1473</v>
      </c>
      <c r="BH104" s="521" t="s">
        <v>413</v>
      </c>
      <c r="BI104" s="547" t="s">
        <v>1287</v>
      </c>
      <c r="BJ104" s="588" t="s">
        <v>372</v>
      </c>
      <c r="BK104" s="593">
        <v>12</v>
      </c>
      <c r="BL104" s="593">
        <v>1</v>
      </c>
      <c r="BM104" s="593">
        <v>2</v>
      </c>
      <c r="BN104" s="593">
        <v>3</v>
      </c>
      <c r="BO104" s="593">
        <v>4</v>
      </c>
      <c r="BP104" s="593">
        <v>5</v>
      </c>
      <c r="BQ104" s="593">
        <v>6</v>
      </c>
      <c r="BR104" s="593">
        <v>7</v>
      </c>
      <c r="BS104" s="593">
        <v>8</v>
      </c>
      <c r="BT104" s="593">
        <v>9</v>
      </c>
      <c r="BU104" s="593">
        <v>10</v>
      </c>
      <c r="BV104" s="593">
        <v>11</v>
      </c>
      <c r="BW104" s="593">
        <v>12</v>
      </c>
      <c r="BX104" s="550" t="s">
        <v>591</v>
      </c>
      <c r="BY104" s="548" t="s">
        <v>586</v>
      </c>
      <c r="BZ104" s="550" t="s">
        <v>1474</v>
      </c>
      <c r="CA104" s="551" t="s">
        <v>1475</v>
      </c>
      <c r="CB104" s="550" t="s">
        <v>591</v>
      </c>
      <c r="CC104" s="550" t="s">
        <v>586</v>
      </c>
      <c r="CD104" s="548" t="s">
        <v>586</v>
      </c>
      <c r="CE104" s="550" t="s">
        <v>586</v>
      </c>
      <c r="CF104" s="552" t="s">
        <v>586</v>
      </c>
      <c r="CG104" s="886" t="s">
        <v>1360</v>
      </c>
      <c r="CH104" s="515"/>
    </row>
    <row r="105" spans="1:86" ht="33" customHeight="1" x14ac:dyDescent="0.25">
      <c r="C105" s="702"/>
      <c r="D105" s="863"/>
      <c r="E105" s="707"/>
      <c r="F105" s="870"/>
      <c r="G105" s="707"/>
      <c r="H105" s="706"/>
      <c r="I105" s="706"/>
      <c r="J105" s="678"/>
      <c r="K105" s="678"/>
      <c r="L105" s="678"/>
      <c r="M105" s="678"/>
      <c r="N105" s="678"/>
      <c r="O105" s="678"/>
      <c r="P105" s="678"/>
      <c r="Q105" s="678"/>
      <c r="R105" s="678"/>
      <c r="S105" s="678"/>
      <c r="T105" s="678"/>
      <c r="U105" s="678"/>
      <c r="V105" s="678"/>
      <c r="W105" s="678"/>
      <c r="X105" s="678"/>
      <c r="Y105" s="678"/>
      <c r="Z105" s="678"/>
      <c r="AA105" s="678"/>
      <c r="AB105" s="678"/>
      <c r="AC105" s="678"/>
      <c r="AD105" s="678"/>
      <c r="AE105" s="678"/>
      <c r="AF105" s="678"/>
      <c r="AG105" s="678"/>
      <c r="AH105" s="678"/>
      <c r="AI105" s="678"/>
      <c r="AJ105" s="678"/>
      <c r="AK105" s="678"/>
      <c r="AL105" s="678"/>
      <c r="AM105" s="678"/>
      <c r="AN105" s="678"/>
      <c r="AO105" s="678"/>
      <c r="AP105" s="678"/>
      <c r="AQ105" s="678"/>
      <c r="AR105" s="678"/>
      <c r="AS105" s="678"/>
      <c r="AT105" s="678"/>
      <c r="AU105" s="678"/>
      <c r="AV105" s="678"/>
      <c r="AW105" s="678"/>
      <c r="AX105" s="678"/>
      <c r="AY105" s="678"/>
      <c r="AZ105" s="678"/>
      <c r="BA105" s="678"/>
      <c r="BB105" s="678"/>
      <c r="BC105" s="678"/>
      <c r="BD105" s="678"/>
      <c r="BE105" s="879" t="s">
        <v>1476</v>
      </c>
      <c r="BF105" s="547" t="s">
        <v>1477</v>
      </c>
      <c r="BG105" s="547" t="s">
        <v>1478</v>
      </c>
      <c r="BH105" s="521" t="s">
        <v>413</v>
      </c>
      <c r="BI105" s="547" t="s">
        <v>1450</v>
      </c>
      <c r="BJ105" s="588" t="s">
        <v>445</v>
      </c>
      <c r="BK105" s="555">
        <v>4</v>
      </c>
      <c r="BL105" s="578">
        <v>0</v>
      </c>
      <c r="BM105" s="578">
        <v>0</v>
      </c>
      <c r="BN105" s="577">
        <v>1</v>
      </c>
      <c r="BO105" s="578">
        <v>0</v>
      </c>
      <c r="BP105" s="578">
        <v>0</v>
      </c>
      <c r="BQ105" s="577">
        <v>2</v>
      </c>
      <c r="BR105" s="578">
        <v>0</v>
      </c>
      <c r="BS105" s="578">
        <v>0</v>
      </c>
      <c r="BT105" s="577">
        <v>3</v>
      </c>
      <c r="BU105" s="578">
        <v>0</v>
      </c>
      <c r="BV105" s="578">
        <v>0</v>
      </c>
      <c r="BW105" s="577">
        <v>4</v>
      </c>
      <c r="BX105" s="550" t="s">
        <v>591</v>
      </c>
      <c r="BY105" s="548" t="s">
        <v>586</v>
      </c>
      <c r="BZ105" s="550" t="s">
        <v>1479</v>
      </c>
      <c r="CA105" s="551" t="s">
        <v>1480</v>
      </c>
      <c r="CB105" s="550" t="s">
        <v>591</v>
      </c>
      <c r="CC105" s="550" t="s">
        <v>586</v>
      </c>
      <c r="CD105" s="548" t="s">
        <v>586</v>
      </c>
      <c r="CE105" s="550" t="s">
        <v>586</v>
      </c>
      <c r="CF105" s="552" t="s">
        <v>586</v>
      </c>
      <c r="CG105" s="886" t="s">
        <v>1360</v>
      </c>
      <c r="CH105" s="515"/>
    </row>
    <row r="106" spans="1:86" ht="33" customHeight="1" x14ac:dyDescent="0.25">
      <c r="C106" s="702"/>
      <c r="D106" s="863"/>
      <c r="E106" s="610" t="s">
        <v>1481</v>
      </c>
      <c r="F106" s="619" t="s">
        <v>1482</v>
      </c>
      <c r="G106" s="610" t="s">
        <v>1483</v>
      </c>
      <c r="H106" s="619" t="s">
        <v>1482</v>
      </c>
      <c r="I106" s="619" t="s">
        <v>1484</v>
      </c>
      <c r="J106" s="608" t="s">
        <v>425</v>
      </c>
      <c r="K106" s="608" t="s">
        <v>1287</v>
      </c>
      <c r="L106" s="607" t="s">
        <v>1288</v>
      </c>
      <c r="M106" s="611">
        <v>75</v>
      </c>
      <c r="N106" s="611">
        <v>90</v>
      </c>
      <c r="O106" s="611" t="s">
        <v>586</v>
      </c>
      <c r="P106" s="611" t="s">
        <v>586</v>
      </c>
      <c r="Q106" s="608" t="s">
        <v>1306</v>
      </c>
      <c r="R106" s="611">
        <v>90</v>
      </c>
      <c r="S106" s="610"/>
      <c r="T106" s="610"/>
      <c r="U106" s="609"/>
      <c r="V106" s="605">
        <v>22</v>
      </c>
      <c r="W106" s="609"/>
      <c r="X106" s="609"/>
      <c r="Y106" s="609"/>
      <c r="Z106" s="609">
        <v>50</v>
      </c>
      <c r="AA106" s="609"/>
      <c r="AB106" s="610"/>
      <c r="AC106" s="610"/>
      <c r="AD106" s="610">
        <v>90</v>
      </c>
      <c r="AE106" s="608" t="s">
        <v>446</v>
      </c>
      <c r="AF106" s="608" t="s">
        <v>1485</v>
      </c>
      <c r="AG106" s="608" t="s">
        <v>1486</v>
      </c>
      <c r="AH106" s="608" t="s">
        <v>1218</v>
      </c>
      <c r="AI106" s="614" t="s">
        <v>1219</v>
      </c>
      <c r="AJ106" s="608"/>
      <c r="AK106" s="610" t="s">
        <v>586</v>
      </c>
      <c r="AL106" s="610" t="s">
        <v>586</v>
      </c>
      <c r="AM106" s="610" t="s">
        <v>586</v>
      </c>
      <c r="AN106" s="610" t="s">
        <v>586</v>
      </c>
      <c r="AO106" s="610" t="s">
        <v>586</v>
      </c>
      <c r="AP106" s="610" t="s">
        <v>586</v>
      </c>
      <c r="AQ106" s="610" t="s">
        <v>586</v>
      </c>
      <c r="AR106" s="610" t="s">
        <v>586</v>
      </c>
      <c r="AS106" s="610" t="s">
        <v>586</v>
      </c>
      <c r="AT106" s="583" t="s">
        <v>586</v>
      </c>
      <c r="AU106" s="583"/>
      <c r="AV106" s="583"/>
      <c r="AW106" s="583"/>
      <c r="AX106" s="583"/>
      <c r="AY106" s="583"/>
      <c r="AZ106" s="583"/>
      <c r="BA106" s="558" t="s">
        <v>1487</v>
      </c>
      <c r="BB106" s="558" t="s">
        <v>1488</v>
      </c>
      <c r="BC106" s="558" t="s">
        <v>1489</v>
      </c>
      <c r="BD106" s="565" t="s">
        <v>27</v>
      </c>
      <c r="BE106" s="561" t="s">
        <v>586</v>
      </c>
      <c r="BF106" s="561" t="s">
        <v>586</v>
      </c>
      <c r="BG106" s="561" t="s">
        <v>586</v>
      </c>
      <c r="BH106" s="561" t="s">
        <v>586</v>
      </c>
      <c r="BI106" s="561" t="s">
        <v>586</v>
      </c>
      <c r="BJ106" s="561" t="s">
        <v>586</v>
      </c>
      <c r="BK106" s="561" t="s">
        <v>586</v>
      </c>
      <c r="BL106" s="561" t="s">
        <v>586</v>
      </c>
      <c r="BM106" s="561" t="s">
        <v>586</v>
      </c>
      <c r="BN106" s="561" t="s">
        <v>586</v>
      </c>
      <c r="BO106" s="561" t="s">
        <v>586</v>
      </c>
      <c r="BP106" s="561" t="s">
        <v>586</v>
      </c>
      <c r="BQ106" s="561" t="s">
        <v>586</v>
      </c>
      <c r="BR106" s="562" t="s">
        <v>586</v>
      </c>
      <c r="BS106" s="562" t="s">
        <v>586</v>
      </c>
      <c r="BT106" s="562" t="s">
        <v>586</v>
      </c>
      <c r="BU106" s="562" t="s">
        <v>586</v>
      </c>
      <c r="BV106" s="562" t="s">
        <v>586</v>
      </c>
      <c r="BW106" s="562" t="s">
        <v>586</v>
      </c>
      <c r="BX106" s="563" t="s">
        <v>586</v>
      </c>
      <c r="BY106" s="563" t="s">
        <v>586</v>
      </c>
      <c r="BZ106" s="563" t="s">
        <v>586</v>
      </c>
      <c r="CA106" s="563" t="s">
        <v>586</v>
      </c>
      <c r="CB106" s="563" t="s">
        <v>586</v>
      </c>
      <c r="CC106" s="563" t="s">
        <v>586</v>
      </c>
      <c r="CD106" s="563" t="s">
        <v>586</v>
      </c>
      <c r="CE106" s="563" t="s">
        <v>586</v>
      </c>
      <c r="CF106" s="564" t="s">
        <v>586</v>
      </c>
      <c r="CG106" s="586" t="s">
        <v>1176</v>
      </c>
    </row>
    <row r="107" spans="1:86" ht="33" customHeight="1" x14ac:dyDescent="0.25">
      <c r="C107" s="702"/>
      <c r="D107" s="863"/>
      <c r="E107" s="610" t="s">
        <v>1490</v>
      </c>
      <c r="F107" s="619" t="s">
        <v>1491</v>
      </c>
      <c r="G107" s="610" t="s">
        <v>1492</v>
      </c>
      <c r="H107" s="619" t="s">
        <v>1493</v>
      </c>
      <c r="I107" s="589" t="s">
        <v>1494</v>
      </c>
      <c r="J107" s="607" t="s">
        <v>425</v>
      </c>
      <c r="K107" s="590" t="s">
        <v>1495</v>
      </c>
      <c r="L107" s="607" t="s">
        <v>1105</v>
      </c>
      <c r="M107" s="611">
        <v>0</v>
      </c>
      <c r="N107" s="611">
        <v>100</v>
      </c>
      <c r="O107" s="611">
        <v>100</v>
      </c>
      <c r="P107" s="611">
        <v>100</v>
      </c>
      <c r="Q107" s="608" t="s">
        <v>1306</v>
      </c>
      <c r="R107" s="611">
        <v>100</v>
      </c>
      <c r="S107" s="610">
        <v>0</v>
      </c>
      <c r="T107" s="610">
        <v>0</v>
      </c>
      <c r="U107" s="610">
        <v>0</v>
      </c>
      <c r="V107" s="610">
        <v>0</v>
      </c>
      <c r="W107" s="609">
        <v>0</v>
      </c>
      <c r="X107" s="609">
        <v>24</v>
      </c>
      <c r="Y107" s="609">
        <v>0</v>
      </c>
      <c r="Z107" s="609">
        <v>0</v>
      </c>
      <c r="AA107" s="609">
        <v>0</v>
      </c>
      <c r="AB107" s="609">
        <v>0</v>
      </c>
      <c r="AC107" s="609">
        <v>0</v>
      </c>
      <c r="AD107" s="609">
        <v>100</v>
      </c>
      <c r="AE107" s="608" t="s">
        <v>1496</v>
      </c>
      <c r="AF107" s="610" t="s">
        <v>1335</v>
      </c>
      <c r="AG107" s="608" t="s">
        <v>1497</v>
      </c>
      <c r="AH107" s="608" t="s">
        <v>1309</v>
      </c>
      <c r="AI107" s="614" t="s">
        <v>1310</v>
      </c>
      <c r="AJ107" s="607" t="s">
        <v>454</v>
      </c>
      <c r="AK107" s="607" t="s">
        <v>586</v>
      </c>
      <c r="AL107" s="607" t="s">
        <v>586</v>
      </c>
      <c r="AM107" s="607" t="s">
        <v>586</v>
      </c>
      <c r="AN107" s="607" t="s">
        <v>586</v>
      </c>
      <c r="AO107" s="607" t="s">
        <v>586</v>
      </c>
      <c r="AP107" s="607" t="s">
        <v>586</v>
      </c>
      <c r="AQ107" s="607" t="s">
        <v>586</v>
      </c>
      <c r="AR107" s="607" t="s">
        <v>586</v>
      </c>
      <c r="AS107" s="607" t="s">
        <v>586</v>
      </c>
      <c r="AT107" s="544" t="s">
        <v>586</v>
      </c>
      <c r="AU107" s="544" t="s">
        <v>126</v>
      </c>
      <c r="AV107" s="544" t="s">
        <v>126</v>
      </c>
      <c r="AW107" s="544" t="s">
        <v>126</v>
      </c>
      <c r="AX107" s="544" t="s">
        <v>126</v>
      </c>
      <c r="AY107" s="544" t="s">
        <v>44</v>
      </c>
      <c r="AZ107" s="544" t="s">
        <v>1293</v>
      </c>
      <c r="BA107" s="558" t="s">
        <v>1487</v>
      </c>
      <c r="BB107" s="558" t="s">
        <v>1498</v>
      </c>
      <c r="BC107" s="583" t="s">
        <v>1408</v>
      </c>
      <c r="BD107" s="565" t="s">
        <v>46</v>
      </c>
      <c r="BE107" s="561" t="s">
        <v>586</v>
      </c>
      <c r="BF107" s="561" t="s">
        <v>586</v>
      </c>
      <c r="BG107" s="561" t="s">
        <v>586</v>
      </c>
      <c r="BH107" s="561" t="s">
        <v>586</v>
      </c>
      <c r="BI107" s="561" t="s">
        <v>586</v>
      </c>
      <c r="BJ107" s="561" t="s">
        <v>586</v>
      </c>
      <c r="BK107" s="561" t="s">
        <v>586</v>
      </c>
      <c r="BL107" s="561" t="s">
        <v>586</v>
      </c>
      <c r="BM107" s="561" t="s">
        <v>586</v>
      </c>
      <c r="BN107" s="561" t="s">
        <v>586</v>
      </c>
      <c r="BO107" s="561" t="s">
        <v>586</v>
      </c>
      <c r="BP107" s="561" t="s">
        <v>586</v>
      </c>
      <c r="BQ107" s="561" t="s">
        <v>586</v>
      </c>
      <c r="BR107" s="562" t="s">
        <v>586</v>
      </c>
      <c r="BS107" s="562" t="s">
        <v>586</v>
      </c>
      <c r="BT107" s="562" t="s">
        <v>586</v>
      </c>
      <c r="BU107" s="562" t="s">
        <v>586</v>
      </c>
      <c r="BV107" s="562" t="s">
        <v>586</v>
      </c>
      <c r="BW107" s="562" t="s">
        <v>586</v>
      </c>
      <c r="BX107" s="563" t="s">
        <v>586</v>
      </c>
      <c r="BY107" s="563" t="s">
        <v>586</v>
      </c>
      <c r="BZ107" s="563" t="s">
        <v>586</v>
      </c>
      <c r="CA107" s="563" t="s">
        <v>586</v>
      </c>
      <c r="CB107" s="563" t="s">
        <v>586</v>
      </c>
      <c r="CC107" s="563" t="s">
        <v>586</v>
      </c>
      <c r="CD107" s="563" t="s">
        <v>586</v>
      </c>
      <c r="CE107" s="563" t="s">
        <v>586</v>
      </c>
      <c r="CF107" s="564" t="s">
        <v>586</v>
      </c>
      <c r="CG107" s="586"/>
    </row>
    <row r="108" spans="1:86" ht="33" customHeight="1" x14ac:dyDescent="0.25">
      <c r="C108" s="702"/>
      <c r="D108" s="863"/>
      <c r="E108" s="610" t="s">
        <v>1499</v>
      </c>
      <c r="F108" s="619" t="s">
        <v>1500</v>
      </c>
      <c r="G108" s="610" t="s">
        <v>1501</v>
      </c>
      <c r="H108" s="619" t="s">
        <v>1502</v>
      </c>
      <c r="I108" s="619" t="s">
        <v>1503</v>
      </c>
      <c r="J108" s="608" t="s">
        <v>1504</v>
      </c>
      <c r="K108" s="608" t="s">
        <v>1505</v>
      </c>
      <c r="L108" s="607" t="s">
        <v>445</v>
      </c>
      <c r="M108" s="611">
        <v>0</v>
      </c>
      <c r="N108" s="611">
        <v>90</v>
      </c>
      <c r="O108" s="611" t="s">
        <v>586</v>
      </c>
      <c r="P108" s="611" t="s">
        <v>586</v>
      </c>
      <c r="Q108" s="608" t="s">
        <v>1306</v>
      </c>
      <c r="R108" s="611">
        <v>90</v>
      </c>
      <c r="S108" s="610"/>
      <c r="T108" s="610"/>
      <c r="U108" s="609">
        <v>90</v>
      </c>
      <c r="V108" s="610"/>
      <c r="W108" s="610"/>
      <c r="X108" s="609">
        <v>90</v>
      </c>
      <c r="Y108" s="610"/>
      <c r="Z108" s="610"/>
      <c r="AA108" s="609">
        <v>90</v>
      </c>
      <c r="AB108" s="610"/>
      <c r="AC108" s="610"/>
      <c r="AD108" s="610">
        <v>90</v>
      </c>
      <c r="AE108" s="608" t="s">
        <v>1506</v>
      </c>
      <c r="AF108" s="608"/>
      <c r="AG108" s="608"/>
      <c r="AH108" s="608"/>
      <c r="AI108" s="615"/>
      <c r="AJ108" s="608"/>
      <c r="AK108" s="610" t="s">
        <v>586</v>
      </c>
      <c r="AL108" s="610" t="s">
        <v>586</v>
      </c>
      <c r="AM108" s="610" t="s">
        <v>586</v>
      </c>
      <c r="AN108" s="610" t="s">
        <v>586</v>
      </c>
      <c r="AO108" s="610" t="s">
        <v>586</v>
      </c>
      <c r="AP108" s="610" t="s">
        <v>586</v>
      </c>
      <c r="AQ108" s="610" t="s">
        <v>586</v>
      </c>
      <c r="AR108" s="610" t="s">
        <v>586</v>
      </c>
      <c r="AS108" s="610" t="s">
        <v>586</v>
      </c>
      <c r="AT108" s="583" t="s">
        <v>586</v>
      </c>
      <c r="AU108" s="583"/>
      <c r="AV108" s="583"/>
      <c r="AW108" s="583"/>
      <c r="AX108" s="583"/>
      <c r="AY108" s="583"/>
      <c r="AZ108" s="583"/>
      <c r="BA108" s="558" t="s">
        <v>1507</v>
      </c>
      <c r="BB108" s="558" t="s">
        <v>1422</v>
      </c>
      <c r="BC108" s="583" t="s">
        <v>58</v>
      </c>
      <c r="BD108" s="565" t="s">
        <v>36</v>
      </c>
      <c r="BE108" s="561" t="s">
        <v>586</v>
      </c>
      <c r="BF108" s="561" t="s">
        <v>586</v>
      </c>
      <c r="BG108" s="561" t="s">
        <v>586</v>
      </c>
      <c r="BH108" s="561" t="s">
        <v>586</v>
      </c>
      <c r="BI108" s="561" t="s">
        <v>586</v>
      </c>
      <c r="BJ108" s="561" t="s">
        <v>586</v>
      </c>
      <c r="BK108" s="561" t="s">
        <v>586</v>
      </c>
      <c r="BL108" s="561" t="s">
        <v>586</v>
      </c>
      <c r="BM108" s="561" t="s">
        <v>586</v>
      </c>
      <c r="BN108" s="561" t="s">
        <v>586</v>
      </c>
      <c r="BO108" s="561" t="s">
        <v>586</v>
      </c>
      <c r="BP108" s="561" t="s">
        <v>586</v>
      </c>
      <c r="BQ108" s="561" t="s">
        <v>586</v>
      </c>
      <c r="BR108" s="562" t="s">
        <v>586</v>
      </c>
      <c r="BS108" s="562" t="s">
        <v>586</v>
      </c>
      <c r="BT108" s="562" t="s">
        <v>586</v>
      </c>
      <c r="BU108" s="562" t="s">
        <v>586</v>
      </c>
      <c r="BV108" s="562" t="s">
        <v>586</v>
      </c>
      <c r="BW108" s="562" t="s">
        <v>586</v>
      </c>
      <c r="BX108" s="563" t="s">
        <v>586</v>
      </c>
      <c r="BY108" s="563" t="s">
        <v>586</v>
      </c>
      <c r="BZ108" s="563" t="s">
        <v>586</v>
      </c>
      <c r="CA108" s="563" t="s">
        <v>586</v>
      </c>
      <c r="CB108" s="563" t="s">
        <v>586</v>
      </c>
      <c r="CC108" s="563" t="s">
        <v>586</v>
      </c>
      <c r="CD108" s="563" t="s">
        <v>586</v>
      </c>
      <c r="CE108" s="563" t="s">
        <v>586</v>
      </c>
      <c r="CF108" s="564" t="s">
        <v>586</v>
      </c>
      <c r="CG108" s="586"/>
    </row>
    <row r="109" spans="1:86" ht="33" customHeight="1" x14ac:dyDescent="0.25">
      <c r="C109" s="702"/>
      <c r="D109" s="863"/>
      <c r="E109" s="607" t="s">
        <v>1508</v>
      </c>
      <c r="F109" s="618" t="s">
        <v>1509</v>
      </c>
      <c r="G109" s="607" t="s">
        <v>1510</v>
      </c>
      <c r="H109" s="618" t="s">
        <v>1511</v>
      </c>
      <c r="I109" s="618" t="s">
        <v>1512</v>
      </c>
      <c r="J109" s="607" t="s">
        <v>425</v>
      </c>
      <c r="K109" s="607" t="s">
        <v>1513</v>
      </c>
      <c r="L109" s="607" t="s">
        <v>445</v>
      </c>
      <c r="M109" s="611">
        <v>0</v>
      </c>
      <c r="N109" s="611">
        <v>90</v>
      </c>
      <c r="O109" s="611">
        <v>90</v>
      </c>
      <c r="P109" s="611">
        <v>90</v>
      </c>
      <c r="Q109" s="607" t="s">
        <v>1441</v>
      </c>
      <c r="R109" s="607" t="s">
        <v>586</v>
      </c>
      <c r="S109" s="610"/>
      <c r="T109" s="610"/>
      <c r="U109" s="609">
        <v>90</v>
      </c>
      <c r="V109" s="610"/>
      <c r="W109" s="610"/>
      <c r="X109" s="609">
        <v>90</v>
      </c>
      <c r="Y109" s="610"/>
      <c r="Z109" s="610"/>
      <c r="AA109" s="613">
        <v>0.9</v>
      </c>
      <c r="AB109" s="610"/>
      <c r="AC109" s="610"/>
      <c r="AD109" s="609">
        <v>90</v>
      </c>
      <c r="AE109" s="607" t="s">
        <v>722</v>
      </c>
      <c r="AF109" s="607" t="s">
        <v>126</v>
      </c>
      <c r="AG109" s="607" t="s">
        <v>1514</v>
      </c>
      <c r="AH109" s="607" t="s">
        <v>1515</v>
      </c>
      <c r="AI109" s="612" t="s">
        <v>1516</v>
      </c>
      <c r="AJ109" s="607" t="s">
        <v>722</v>
      </c>
      <c r="AK109" s="607" t="s">
        <v>586</v>
      </c>
      <c r="AL109" s="607" t="s">
        <v>586</v>
      </c>
      <c r="AM109" s="607" t="s">
        <v>586</v>
      </c>
      <c r="AN109" s="607" t="s">
        <v>586</v>
      </c>
      <c r="AO109" s="607" t="s">
        <v>586</v>
      </c>
      <c r="AP109" s="607" t="s">
        <v>586</v>
      </c>
      <c r="AQ109" s="607" t="s">
        <v>586</v>
      </c>
      <c r="AR109" s="607" t="s">
        <v>586</v>
      </c>
      <c r="AS109" s="607" t="s">
        <v>586</v>
      </c>
      <c r="AT109" s="544" t="s">
        <v>586</v>
      </c>
      <c r="AU109" s="544" t="s">
        <v>781</v>
      </c>
      <c r="AV109" s="544" t="s">
        <v>781</v>
      </c>
      <c r="AW109" s="544" t="s">
        <v>781</v>
      </c>
      <c r="AX109" s="544" t="s">
        <v>781</v>
      </c>
      <c r="AY109" s="544" t="s">
        <v>781</v>
      </c>
      <c r="AZ109" s="544" t="s">
        <v>781</v>
      </c>
      <c r="BA109" s="544" t="s">
        <v>1517</v>
      </c>
      <c r="BB109" s="541" t="s">
        <v>1518</v>
      </c>
      <c r="BC109" s="544" t="s">
        <v>1519</v>
      </c>
      <c r="BD109" s="543" t="s">
        <v>1520</v>
      </c>
      <c r="BE109" s="561" t="s">
        <v>586</v>
      </c>
      <c r="BF109" s="561" t="s">
        <v>586</v>
      </c>
      <c r="BG109" s="561" t="s">
        <v>586</v>
      </c>
      <c r="BH109" s="561" t="s">
        <v>586</v>
      </c>
      <c r="BI109" s="561" t="s">
        <v>586</v>
      </c>
      <c r="BJ109" s="561" t="s">
        <v>586</v>
      </c>
      <c r="BK109" s="561" t="s">
        <v>586</v>
      </c>
      <c r="BL109" s="561" t="s">
        <v>586</v>
      </c>
      <c r="BM109" s="561" t="s">
        <v>586</v>
      </c>
      <c r="BN109" s="561" t="s">
        <v>586</v>
      </c>
      <c r="BO109" s="561" t="s">
        <v>586</v>
      </c>
      <c r="BP109" s="561" t="s">
        <v>586</v>
      </c>
      <c r="BQ109" s="561" t="s">
        <v>586</v>
      </c>
      <c r="BR109" s="562" t="s">
        <v>586</v>
      </c>
      <c r="BS109" s="562" t="s">
        <v>586</v>
      </c>
      <c r="BT109" s="562" t="s">
        <v>586</v>
      </c>
      <c r="BU109" s="562" t="s">
        <v>586</v>
      </c>
      <c r="BV109" s="562" t="s">
        <v>586</v>
      </c>
      <c r="BW109" s="562" t="s">
        <v>586</v>
      </c>
      <c r="BX109" s="563" t="s">
        <v>586</v>
      </c>
      <c r="BY109" s="563" t="s">
        <v>586</v>
      </c>
      <c r="BZ109" s="563" t="s">
        <v>586</v>
      </c>
      <c r="CA109" s="563" t="s">
        <v>586</v>
      </c>
      <c r="CB109" s="563" t="s">
        <v>586</v>
      </c>
      <c r="CC109" s="563" t="s">
        <v>586</v>
      </c>
      <c r="CD109" s="563" t="s">
        <v>586</v>
      </c>
      <c r="CE109" s="563" t="s">
        <v>586</v>
      </c>
      <c r="CF109" s="564" t="s">
        <v>586</v>
      </c>
      <c r="CG109" s="886" t="s">
        <v>781</v>
      </c>
      <c r="CH109" s="515"/>
    </row>
    <row r="110" spans="1:86" ht="33" customHeight="1" x14ac:dyDescent="0.25">
      <c r="C110" s="702"/>
      <c r="D110" s="863"/>
      <c r="E110" s="607" t="s">
        <v>1521</v>
      </c>
      <c r="F110" s="618" t="s">
        <v>1522</v>
      </c>
      <c r="G110" s="607" t="s">
        <v>1523</v>
      </c>
      <c r="H110" s="618" t="s">
        <v>1524</v>
      </c>
      <c r="I110" s="618" t="s">
        <v>1525</v>
      </c>
      <c r="J110" s="607" t="s">
        <v>425</v>
      </c>
      <c r="K110" s="607" t="s">
        <v>1524</v>
      </c>
      <c r="L110" s="607" t="s">
        <v>445</v>
      </c>
      <c r="M110" s="611">
        <v>0</v>
      </c>
      <c r="N110" s="611">
        <v>95</v>
      </c>
      <c r="O110" s="611">
        <v>95</v>
      </c>
      <c r="P110" s="611">
        <v>95</v>
      </c>
      <c r="Q110" s="607" t="s">
        <v>1441</v>
      </c>
      <c r="R110" s="611">
        <v>95</v>
      </c>
      <c r="S110" s="610"/>
      <c r="T110" s="610"/>
      <c r="U110" s="610">
        <v>95</v>
      </c>
      <c r="V110" s="613"/>
      <c r="W110" s="613"/>
      <c r="X110" s="610">
        <v>95</v>
      </c>
      <c r="Y110" s="613"/>
      <c r="Z110" s="613"/>
      <c r="AA110" s="610">
        <v>95</v>
      </c>
      <c r="AB110" s="607"/>
      <c r="AC110" s="607"/>
      <c r="AD110" s="610">
        <v>95</v>
      </c>
      <c r="AE110" s="607" t="s">
        <v>722</v>
      </c>
      <c r="AF110" s="607" t="s">
        <v>126</v>
      </c>
      <c r="AG110" s="607" t="s">
        <v>1526</v>
      </c>
      <c r="AH110" s="607" t="s">
        <v>1527</v>
      </c>
      <c r="AI110" s="612" t="s">
        <v>1528</v>
      </c>
      <c r="AJ110" s="607" t="s">
        <v>722</v>
      </c>
      <c r="AK110" s="607" t="s">
        <v>586</v>
      </c>
      <c r="AL110" s="607" t="s">
        <v>586</v>
      </c>
      <c r="AM110" s="607" t="s">
        <v>586</v>
      </c>
      <c r="AN110" s="607" t="s">
        <v>586</v>
      </c>
      <c r="AO110" s="607" t="s">
        <v>586</v>
      </c>
      <c r="AP110" s="607" t="s">
        <v>586</v>
      </c>
      <c r="AQ110" s="607" t="s">
        <v>586</v>
      </c>
      <c r="AR110" s="607" t="s">
        <v>586</v>
      </c>
      <c r="AS110" s="607" t="s">
        <v>586</v>
      </c>
      <c r="AT110" s="544" t="s">
        <v>586</v>
      </c>
      <c r="AU110" s="544" t="s">
        <v>781</v>
      </c>
      <c r="AV110" s="544" t="s">
        <v>781</v>
      </c>
      <c r="AW110" s="544" t="s">
        <v>781</v>
      </c>
      <c r="AX110" s="544" t="s">
        <v>781</v>
      </c>
      <c r="AY110" s="544" t="s">
        <v>781</v>
      </c>
      <c r="AZ110" s="544" t="s">
        <v>781</v>
      </c>
      <c r="BA110" s="544" t="s">
        <v>1517</v>
      </c>
      <c r="BB110" s="541" t="s">
        <v>1518</v>
      </c>
      <c r="BC110" s="544" t="s">
        <v>969</v>
      </c>
      <c r="BD110" s="543" t="s">
        <v>1520</v>
      </c>
      <c r="BE110" s="879" t="s">
        <v>1529</v>
      </c>
      <c r="BF110" s="547" t="s">
        <v>1530</v>
      </c>
      <c r="BG110" s="547" t="s">
        <v>1531</v>
      </c>
      <c r="BH110" s="521" t="s">
        <v>413</v>
      </c>
      <c r="BI110" s="546" t="s">
        <v>1532</v>
      </c>
      <c r="BJ110" s="547" t="s">
        <v>155</v>
      </c>
      <c r="BK110" s="548">
        <v>2</v>
      </c>
      <c r="BL110" s="577" t="s">
        <v>781</v>
      </c>
      <c r="BM110" s="577" t="s">
        <v>781</v>
      </c>
      <c r="BN110" s="577" t="s">
        <v>781</v>
      </c>
      <c r="BO110" s="577" t="s">
        <v>781</v>
      </c>
      <c r="BP110" s="577" t="s">
        <v>781</v>
      </c>
      <c r="BQ110" s="577">
        <v>1</v>
      </c>
      <c r="BR110" s="577" t="s">
        <v>781</v>
      </c>
      <c r="BS110" s="577" t="s">
        <v>781</v>
      </c>
      <c r="BT110" s="577" t="s">
        <v>781</v>
      </c>
      <c r="BU110" s="577" t="s">
        <v>781</v>
      </c>
      <c r="BV110" s="577" t="s">
        <v>781</v>
      </c>
      <c r="BW110" s="577">
        <v>1</v>
      </c>
      <c r="BX110" s="550" t="s">
        <v>1533</v>
      </c>
      <c r="BY110" s="550" t="s">
        <v>126</v>
      </c>
      <c r="BZ110" s="550" t="s">
        <v>1527</v>
      </c>
      <c r="CA110" s="550" t="s">
        <v>1528</v>
      </c>
      <c r="CB110" s="550" t="s">
        <v>1533</v>
      </c>
      <c r="CC110" s="550" t="s">
        <v>781</v>
      </c>
      <c r="CD110" s="550" t="s">
        <v>781</v>
      </c>
      <c r="CE110" s="550" t="s">
        <v>781</v>
      </c>
      <c r="CF110" s="552" t="s">
        <v>781</v>
      </c>
      <c r="CG110" s="886" t="s">
        <v>781</v>
      </c>
      <c r="CH110" s="515"/>
    </row>
    <row r="111" spans="1:86" ht="33" customHeight="1" x14ac:dyDescent="0.25">
      <c r="C111" s="702"/>
      <c r="D111" s="863"/>
      <c r="E111" s="607" t="s">
        <v>1534</v>
      </c>
      <c r="F111" s="618" t="s">
        <v>1535</v>
      </c>
      <c r="G111" s="607" t="s">
        <v>1536</v>
      </c>
      <c r="H111" s="618" t="s">
        <v>1535</v>
      </c>
      <c r="I111" s="618" t="s">
        <v>1537</v>
      </c>
      <c r="J111" s="607" t="s">
        <v>425</v>
      </c>
      <c r="K111" s="607" t="s">
        <v>1538</v>
      </c>
      <c r="L111" s="607" t="s">
        <v>445</v>
      </c>
      <c r="M111" s="611">
        <v>0</v>
      </c>
      <c r="N111" s="611">
        <v>95</v>
      </c>
      <c r="O111" s="611">
        <v>95</v>
      </c>
      <c r="P111" s="611">
        <v>95</v>
      </c>
      <c r="Q111" s="607" t="s">
        <v>1441</v>
      </c>
      <c r="R111" s="607" t="s">
        <v>586</v>
      </c>
      <c r="S111" s="610"/>
      <c r="T111" s="610"/>
      <c r="U111" s="610">
        <v>95</v>
      </c>
      <c r="V111" s="613"/>
      <c r="W111" s="613"/>
      <c r="X111" s="610">
        <v>95</v>
      </c>
      <c r="Y111" s="613"/>
      <c r="Z111" s="613"/>
      <c r="AA111" s="610">
        <v>95</v>
      </c>
      <c r="AB111" s="607"/>
      <c r="AC111" s="607"/>
      <c r="AD111" s="610">
        <v>95</v>
      </c>
      <c r="AE111" s="607" t="s">
        <v>722</v>
      </c>
      <c r="AF111" s="607" t="s">
        <v>126</v>
      </c>
      <c r="AG111" s="607" t="s">
        <v>1514</v>
      </c>
      <c r="AH111" s="607" t="s">
        <v>1539</v>
      </c>
      <c r="AI111" s="612" t="s">
        <v>1540</v>
      </c>
      <c r="AJ111" s="607" t="s">
        <v>722</v>
      </c>
      <c r="AK111" s="607" t="s">
        <v>586</v>
      </c>
      <c r="AL111" s="607" t="s">
        <v>586</v>
      </c>
      <c r="AM111" s="607" t="s">
        <v>586</v>
      </c>
      <c r="AN111" s="607" t="s">
        <v>586</v>
      </c>
      <c r="AO111" s="607" t="s">
        <v>586</v>
      </c>
      <c r="AP111" s="607" t="s">
        <v>586</v>
      </c>
      <c r="AQ111" s="607" t="s">
        <v>586</v>
      </c>
      <c r="AR111" s="607" t="s">
        <v>586</v>
      </c>
      <c r="AS111" s="607" t="s">
        <v>586</v>
      </c>
      <c r="AT111" s="544" t="s">
        <v>586</v>
      </c>
      <c r="AU111" s="544" t="s">
        <v>781</v>
      </c>
      <c r="AV111" s="544" t="s">
        <v>781</v>
      </c>
      <c r="AW111" s="544" t="s">
        <v>781</v>
      </c>
      <c r="AX111" s="544" t="s">
        <v>781</v>
      </c>
      <c r="AY111" s="544" t="s">
        <v>781</v>
      </c>
      <c r="AZ111" s="544" t="s">
        <v>781</v>
      </c>
      <c r="BA111" s="544" t="s">
        <v>1517</v>
      </c>
      <c r="BB111" s="541" t="s">
        <v>1518</v>
      </c>
      <c r="BC111" s="544" t="s">
        <v>969</v>
      </c>
      <c r="BD111" s="543" t="s">
        <v>1520</v>
      </c>
      <c r="BE111" s="879" t="s">
        <v>1541</v>
      </c>
      <c r="BF111" s="547" t="s">
        <v>1542</v>
      </c>
      <c r="BG111" s="547" t="s">
        <v>1543</v>
      </c>
      <c r="BH111" s="521" t="s">
        <v>413</v>
      </c>
      <c r="BI111" s="546" t="s">
        <v>1544</v>
      </c>
      <c r="BJ111" s="547" t="s">
        <v>155</v>
      </c>
      <c r="BK111" s="548">
        <v>2</v>
      </c>
      <c r="BL111" s="577" t="s">
        <v>781</v>
      </c>
      <c r="BM111" s="577" t="s">
        <v>781</v>
      </c>
      <c r="BN111" s="577" t="s">
        <v>781</v>
      </c>
      <c r="BO111" s="577" t="s">
        <v>781</v>
      </c>
      <c r="BP111" s="577" t="s">
        <v>781</v>
      </c>
      <c r="BQ111" s="577">
        <v>1</v>
      </c>
      <c r="BR111" s="577" t="s">
        <v>781</v>
      </c>
      <c r="BS111" s="577" t="s">
        <v>781</v>
      </c>
      <c r="BT111" s="577" t="s">
        <v>781</v>
      </c>
      <c r="BU111" s="577" t="s">
        <v>781</v>
      </c>
      <c r="BV111" s="577" t="s">
        <v>781</v>
      </c>
      <c r="BW111" s="577">
        <v>1</v>
      </c>
      <c r="BX111" s="550" t="s">
        <v>1533</v>
      </c>
      <c r="BY111" s="550" t="s">
        <v>126</v>
      </c>
      <c r="BZ111" s="550" t="s">
        <v>1539</v>
      </c>
      <c r="CA111" s="550" t="s">
        <v>1540</v>
      </c>
      <c r="CB111" s="550" t="s">
        <v>1533</v>
      </c>
      <c r="CC111" s="550" t="s">
        <v>781</v>
      </c>
      <c r="CD111" s="550" t="s">
        <v>781</v>
      </c>
      <c r="CE111" s="550" t="s">
        <v>781</v>
      </c>
      <c r="CF111" s="552" t="s">
        <v>781</v>
      </c>
      <c r="CG111" s="886" t="s">
        <v>781</v>
      </c>
      <c r="CH111" s="515"/>
    </row>
    <row r="112" spans="1:86" ht="33" customHeight="1" x14ac:dyDescent="0.25">
      <c r="C112" s="702"/>
      <c r="D112" s="863"/>
      <c r="E112" s="678" t="s">
        <v>1545</v>
      </c>
      <c r="F112" s="706" t="s">
        <v>1546</v>
      </c>
      <c r="G112" s="678" t="s">
        <v>1547</v>
      </c>
      <c r="H112" s="706" t="s">
        <v>1548</v>
      </c>
      <c r="I112" s="706" t="s">
        <v>1549</v>
      </c>
      <c r="J112" s="678" t="s">
        <v>425</v>
      </c>
      <c r="K112" s="678" t="s">
        <v>1550</v>
      </c>
      <c r="L112" s="678" t="s">
        <v>372</v>
      </c>
      <c r="M112" s="678">
        <v>97</v>
      </c>
      <c r="N112" s="678">
        <v>97</v>
      </c>
      <c r="O112" s="678" t="s">
        <v>586</v>
      </c>
      <c r="P112" s="678" t="s">
        <v>586</v>
      </c>
      <c r="Q112" s="678" t="s">
        <v>1551</v>
      </c>
      <c r="R112" s="678">
        <v>97</v>
      </c>
      <c r="S112" s="678">
        <v>0</v>
      </c>
      <c r="T112" s="678">
        <v>0</v>
      </c>
      <c r="U112" s="710">
        <v>97</v>
      </c>
      <c r="V112" s="710">
        <v>97</v>
      </c>
      <c r="W112" s="710">
        <v>97</v>
      </c>
      <c r="X112" s="710">
        <v>97</v>
      </c>
      <c r="Y112" s="710">
        <v>97</v>
      </c>
      <c r="Z112" s="710">
        <v>97</v>
      </c>
      <c r="AA112" s="710">
        <v>97</v>
      </c>
      <c r="AB112" s="710">
        <v>97</v>
      </c>
      <c r="AC112" s="710">
        <v>97</v>
      </c>
      <c r="AD112" s="710">
        <v>97</v>
      </c>
      <c r="AE112" s="678" t="s">
        <v>722</v>
      </c>
      <c r="AF112" s="678" t="s">
        <v>126</v>
      </c>
      <c r="AG112" s="678" t="s">
        <v>1552</v>
      </c>
      <c r="AH112" s="678" t="s">
        <v>1553</v>
      </c>
      <c r="AI112" s="705" t="s">
        <v>1554</v>
      </c>
      <c r="AJ112" s="678" t="s">
        <v>722</v>
      </c>
      <c r="AK112" s="678" t="s">
        <v>586</v>
      </c>
      <c r="AL112" s="678" t="s">
        <v>586</v>
      </c>
      <c r="AM112" s="678" t="s">
        <v>586</v>
      </c>
      <c r="AN112" s="678" t="s">
        <v>586</v>
      </c>
      <c r="AO112" s="678" t="s">
        <v>586</v>
      </c>
      <c r="AP112" s="678" t="s">
        <v>586</v>
      </c>
      <c r="AQ112" s="678" t="s">
        <v>586</v>
      </c>
      <c r="AR112" s="678" t="s">
        <v>586</v>
      </c>
      <c r="AS112" s="678" t="s">
        <v>586</v>
      </c>
      <c r="AT112" s="688" t="s">
        <v>586</v>
      </c>
      <c r="AU112" s="688" t="s">
        <v>781</v>
      </c>
      <c r="AV112" s="688" t="s">
        <v>781</v>
      </c>
      <c r="AW112" s="688" t="s">
        <v>781</v>
      </c>
      <c r="AX112" s="688" t="s">
        <v>781</v>
      </c>
      <c r="AY112" s="688" t="s">
        <v>781</v>
      </c>
      <c r="AZ112" s="688" t="s">
        <v>781</v>
      </c>
      <c r="BA112" s="688" t="s">
        <v>1517</v>
      </c>
      <c r="BB112" s="678" t="s">
        <v>1518</v>
      </c>
      <c r="BC112" s="688" t="s">
        <v>126</v>
      </c>
      <c r="BD112" s="706" t="s">
        <v>1520</v>
      </c>
      <c r="BE112" s="879" t="s">
        <v>1555</v>
      </c>
      <c r="BF112" s="547" t="s">
        <v>1556</v>
      </c>
      <c r="BG112" s="547" t="s">
        <v>1557</v>
      </c>
      <c r="BH112" s="521" t="s">
        <v>425</v>
      </c>
      <c r="BI112" s="547" t="s">
        <v>1558</v>
      </c>
      <c r="BJ112" s="548" t="s">
        <v>770</v>
      </c>
      <c r="BK112" s="593">
        <v>97</v>
      </c>
      <c r="BL112" s="593">
        <v>0</v>
      </c>
      <c r="BM112" s="593">
        <v>0</v>
      </c>
      <c r="BN112" s="593">
        <v>0</v>
      </c>
      <c r="BO112" s="593">
        <v>0</v>
      </c>
      <c r="BP112" s="593">
        <v>0</v>
      </c>
      <c r="BQ112" s="593">
        <v>0</v>
      </c>
      <c r="BR112" s="593">
        <v>0</v>
      </c>
      <c r="BS112" s="593">
        <v>0</v>
      </c>
      <c r="BT112" s="593">
        <v>0</v>
      </c>
      <c r="BU112" s="593">
        <v>0</v>
      </c>
      <c r="BV112" s="593">
        <v>0</v>
      </c>
      <c r="BW112" s="593">
        <v>97</v>
      </c>
      <c r="BX112" s="550" t="s">
        <v>1533</v>
      </c>
      <c r="BY112" s="548" t="s">
        <v>126</v>
      </c>
      <c r="BZ112" s="550" t="s">
        <v>1553</v>
      </c>
      <c r="CA112" s="550" t="s">
        <v>1554</v>
      </c>
      <c r="CB112" s="550" t="s">
        <v>1533</v>
      </c>
      <c r="CC112" s="550" t="s">
        <v>781</v>
      </c>
      <c r="CD112" s="548" t="s">
        <v>781</v>
      </c>
      <c r="CE112" s="550" t="s">
        <v>781</v>
      </c>
      <c r="CF112" s="552" t="s">
        <v>781</v>
      </c>
      <c r="CG112" s="886" t="s">
        <v>781</v>
      </c>
      <c r="CH112" s="515"/>
    </row>
    <row r="113" spans="3:86" ht="33" customHeight="1" x14ac:dyDescent="0.25">
      <c r="C113" s="702"/>
      <c r="D113" s="863"/>
      <c r="E113" s="678"/>
      <c r="F113" s="706"/>
      <c r="G113" s="678"/>
      <c r="H113" s="706"/>
      <c r="I113" s="706"/>
      <c r="J113" s="678"/>
      <c r="K113" s="678"/>
      <c r="L113" s="678"/>
      <c r="M113" s="678"/>
      <c r="N113" s="678"/>
      <c r="O113" s="678"/>
      <c r="P113" s="678"/>
      <c r="Q113" s="678"/>
      <c r="R113" s="678"/>
      <c r="S113" s="678"/>
      <c r="T113" s="678"/>
      <c r="U113" s="710"/>
      <c r="V113" s="710"/>
      <c r="W113" s="710"/>
      <c r="X113" s="710"/>
      <c r="Y113" s="710"/>
      <c r="Z113" s="710"/>
      <c r="AA113" s="710"/>
      <c r="AB113" s="710"/>
      <c r="AC113" s="710"/>
      <c r="AD113" s="710"/>
      <c r="AE113" s="678"/>
      <c r="AF113" s="678"/>
      <c r="AG113" s="678"/>
      <c r="AH113" s="678"/>
      <c r="AI113" s="705"/>
      <c r="AJ113" s="678"/>
      <c r="AK113" s="678"/>
      <c r="AL113" s="678"/>
      <c r="AM113" s="678"/>
      <c r="AN113" s="678"/>
      <c r="AO113" s="678"/>
      <c r="AP113" s="678"/>
      <c r="AQ113" s="678"/>
      <c r="AR113" s="678"/>
      <c r="AS113" s="678"/>
      <c r="AT113" s="688"/>
      <c r="AU113" s="688"/>
      <c r="AV113" s="688"/>
      <c r="AW113" s="688"/>
      <c r="AX113" s="688"/>
      <c r="AY113" s="688"/>
      <c r="AZ113" s="688"/>
      <c r="BA113" s="688"/>
      <c r="BB113" s="678"/>
      <c r="BC113" s="688"/>
      <c r="BD113" s="706"/>
      <c r="BE113" s="879" t="s">
        <v>1559</v>
      </c>
      <c r="BF113" s="547" t="s">
        <v>1560</v>
      </c>
      <c r="BG113" s="547" t="s">
        <v>1557</v>
      </c>
      <c r="BH113" s="521" t="s">
        <v>425</v>
      </c>
      <c r="BI113" s="547" t="s">
        <v>1558</v>
      </c>
      <c r="BJ113" s="548" t="s">
        <v>372</v>
      </c>
      <c r="BK113" s="593">
        <v>97</v>
      </c>
      <c r="BL113" s="593">
        <v>0</v>
      </c>
      <c r="BM113" s="593">
        <v>0</v>
      </c>
      <c r="BN113" s="593">
        <v>0</v>
      </c>
      <c r="BO113" s="593">
        <v>0</v>
      </c>
      <c r="BP113" s="593">
        <v>0</v>
      </c>
      <c r="BQ113" s="593">
        <v>0</v>
      </c>
      <c r="BR113" s="593">
        <v>0</v>
      </c>
      <c r="BS113" s="593">
        <v>0</v>
      </c>
      <c r="BT113" s="593">
        <v>0</v>
      </c>
      <c r="BU113" s="593">
        <v>0</v>
      </c>
      <c r="BV113" s="593">
        <v>0</v>
      </c>
      <c r="BW113" s="593">
        <v>97</v>
      </c>
      <c r="BX113" s="550" t="s">
        <v>1533</v>
      </c>
      <c r="BY113" s="548" t="s">
        <v>126</v>
      </c>
      <c r="BZ113" s="550" t="s">
        <v>1553</v>
      </c>
      <c r="CA113" s="550" t="s">
        <v>1554</v>
      </c>
      <c r="CB113" s="550" t="s">
        <v>1533</v>
      </c>
      <c r="CC113" s="550" t="s">
        <v>781</v>
      </c>
      <c r="CD113" s="548" t="s">
        <v>781</v>
      </c>
      <c r="CE113" s="550" t="s">
        <v>781</v>
      </c>
      <c r="CF113" s="552" t="s">
        <v>781</v>
      </c>
      <c r="CG113" s="586" t="s">
        <v>781</v>
      </c>
      <c r="CH113" s="515"/>
    </row>
    <row r="114" spans="3:86" ht="33" customHeight="1" x14ac:dyDescent="0.25">
      <c r="C114" s="702"/>
      <c r="D114" s="863"/>
      <c r="E114" s="678"/>
      <c r="F114" s="706"/>
      <c r="G114" s="678"/>
      <c r="H114" s="706"/>
      <c r="I114" s="706"/>
      <c r="J114" s="678"/>
      <c r="K114" s="678"/>
      <c r="L114" s="678"/>
      <c r="M114" s="678"/>
      <c r="N114" s="678"/>
      <c r="O114" s="678"/>
      <c r="P114" s="678"/>
      <c r="Q114" s="678"/>
      <c r="R114" s="678"/>
      <c r="S114" s="678"/>
      <c r="T114" s="678"/>
      <c r="U114" s="710"/>
      <c r="V114" s="710"/>
      <c r="W114" s="710"/>
      <c r="X114" s="710"/>
      <c r="Y114" s="710"/>
      <c r="Z114" s="710"/>
      <c r="AA114" s="710"/>
      <c r="AB114" s="710"/>
      <c r="AC114" s="710"/>
      <c r="AD114" s="710"/>
      <c r="AE114" s="678"/>
      <c r="AF114" s="678"/>
      <c r="AG114" s="678"/>
      <c r="AH114" s="678"/>
      <c r="AI114" s="705"/>
      <c r="AJ114" s="678"/>
      <c r="AK114" s="678"/>
      <c r="AL114" s="678"/>
      <c r="AM114" s="678"/>
      <c r="AN114" s="678"/>
      <c r="AO114" s="678"/>
      <c r="AP114" s="678"/>
      <c r="AQ114" s="678"/>
      <c r="AR114" s="678"/>
      <c r="AS114" s="678"/>
      <c r="AT114" s="688"/>
      <c r="AU114" s="688"/>
      <c r="AV114" s="688"/>
      <c r="AW114" s="688"/>
      <c r="AX114" s="688"/>
      <c r="AY114" s="688"/>
      <c r="AZ114" s="688"/>
      <c r="BA114" s="688"/>
      <c r="BB114" s="678"/>
      <c r="BC114" s="688"/>
      <c r="BD114" s="706"/>
      <c r="BE114" s="879" t="s">
        <v>1561</v>
      </c>
      <c r="BF114" s="547" t="s">
        <v>1562</v>
      </c>
      <c r="BG114" s="547" t="s">
        <v>1557</v>
      </c>
      <c r="BH114" s="521" t="s">
        <v>425</v>
      </c>
      <c r="BI114" s="547" t="s">
        <v>1558</v>
      </c>
      <c r="BJ114" s="548" t="s">
        <v>770</v>
      </c>
      <c r="BK114" s="593">
        <v>97</v>
      </c>
      <c r="BL114" s="593">
        <v>0</v>
      </c>
      <c r="BM114" s="593">
        <v>0</v>
      </c>
      <c r="BN114" s="593">
        <v>0</v>
      </c>
      <c r="BO114" s="593">
        <v>0</v>
      </c>
      <c r="BP114" s="593">
        <v>0</v>
      </c>
      <c r="BQ114" s="593">
        <v>0</v>
      </c>
      <c r="BR114" s="593">
        <v>0</v>
      </c>
      <c r="BS114" s="593">
        <v>0</v>
      </c>
      <c r="BT114" s="593">
        <v>0</v>
      </c>
      <c r="BU114" s="593">
        <v>0</v>
      </c>
      <c r="BV114" s="593">
        <v>0</v>
      </c>
      <c r="BW114" s="593">
        <v>100</v>
      </c>
      <c r="BX114" s="550" t="s">
        <v>1533</v>
      </c>
      <c r="BY114" s="548" t="s">
        <v>126</v>
      </c>
      <c r="BZ114" s="550" t="s">
        <v>1553</v>
      </c>
      <c r="CA114" s="550" t="s">
        <v>1554</v>
      </c>
      <c r="CB114" s="550" t="s">
        <v>1533</v>
      </c>
      <c r="CC114" s="550" t="s">
        <v>781</v>
      </c>
      <c r="CD114" s="548" t="s">
        <v>781</v>
      </c>
      <c r="CE114" s="550" t="s">
        <v>781</v>
      </c>
      <c r="CF114" s="552" t="s">
        <v>781</v>
      </c>
      <c r="CG114" s="586" t="s">
        <v>781</v>
      </c>
      <c r="CH114" s="515"/>
    </row>
    <row r="115" spans="3:86" ht="33" customHeight="1" x14ac:dyDescent="0.25">
      <c r="C115" s="702"/>
      <c r="D115" s="863"/>
      <c r="E115" s="684" t="s">
        <v>1563</v>
      </c>
      <c r="F115" s="742" t="s">
        <v>1564</v>
      </c>
      <c r="G115" s="684" t="s">
        <v>1565</v>
      </c>
      <c r="H115" s="742" t="s">
        <v>1566</v>
      </c>
      <c r="I115" s="731" t="s">
        <v>1567</v>
      </c>
      <c r="J115" s="743" t="s">
        <v>1568</v>
      </c>
      <c r="K115" s="687" t="s">
        <v>1569</v>
      </c>
      <c r="L115" s="687" t="s">
        <v>445</v>
      </c>
      <c r="M115" s="683">
        <v>205000</v>
      </c>
      <c r="N115" s="683">
        <v>250000</v>
      </c>
      <c r="O115" s="683">
        <v>275000</v>
      </c>
      <c r="P115" s="683">
        <v>300000</v>
      </c>
      <c r="Q115" s="687" t="s">
        <v>914</v>
      </c>
      <c r="R115" s="687"/>
      <c r="S115" s="682"/>
      <c r="T115" s="682"/>
      <c r="U115" s="679">
        <v>62500</v>
      </c>
      <c r="V115" s="679"/>
      <c r="W115" s="679"/>
      <c r="X115" s="679">
        <v>125000</v>
      </c>
      <c r="Y115" s="679"/>
      <c r="Z115" s="679"/>
      <c r="AA115" s="679">
        <v>187500</v>
      </c>
      <c r="AB115" s="679"/>
      <c r="AC115" s="679"/>
      <c r="AD115" s="679">
        <v>250000</v>
      </c>
      <c r="AE115" s="687" t="s">
        <v>627</v>
      </c>
      <c r="AF115" s="687" t="s">
        <v>1570</v>
      </c>
      <c r="AG115" s="687" t="s">
        <v>1571</v>
      </c>
      <c r="AH115" s="687" t="s">
        <v>1572</v>
      </c>
      <c r="AI115" s="744" t="s">
        <v>1573</v>
      </c>
      <c r="AJ115" s="687" t="s">
        <v>627</v>
      </c>
      <c r="AK115" s="687"/>
      <c r="AL115" s="687"/>
      <c r="AM115" s="687"/>
      <c r="AN115" s="687"/>
      <c r="AO115" s="687"/>
      <c r="AP115" s="687"/>
      <c r="AQ115" s="687"/>
      <c r="AR115" s="687"/>
      <c r="AS115" s="687"/>
      <c r="AT115" s="687"/>
      <c r="AU115" s="687"/>
      <c r="AV115" s="687"/>
      <c r="AW115" s="687"/>
      <c r="AX115" s="687"/>
      <c r="AY115" s="687"/>
      <c r="AZ115" s="687"/>
      <c r="BA115" s="687" t="s">
        <v>1487</v>
      </c>
      <c r="BB115" s="687" t="s">
        <v>1488</v>
      </c>
      <c r="BC115" s="687" t="s">
        <v>764</v>
      </c>
      <c r="BD115" s="687" t="s">
        <v>85</v>
      </c>
      <c r="BE115" s="879" t="s">
        <v>1574</v>
      </c>
      <c r="BF115" s="554" t="s">
        <v>1575</v>
      </c>
      <c r="BG115" s="554" t="s">
        <v>1567</v>
      </c>
      <c r="BH115" s="580" t="s">
        <v>1576</v>
      </c>
      <c r="BI115" s="580" t="s">
        <v>1577</v>
      </c>
      <c r="BJ115" s="554" t="s">
        <v>372</v>
      </c>
      <c r="BK115" s="593">
        <v>250000</v>
      </c>
      <c r="BL115" s="593">
        <v>20833</v>
      </c>
      <c r="BM115" s="593">
        <v>41667</v>
      </c>
      <c r="BN115" s="593">
        <v>62500</v>
      </c>
      <c r="BO115" s="593">
        <v>83333</v>
      </c>
      <c r="BP115" s="593">
        <v>104167</v>
      </c>
      <c r="BQ115" s="593">
        <v>125000</v>
      </c>
      <c r="BR115" s="593">
        <v>145833</v>
      </c>
      <c r="BS115" s="593">
        <v>166667</v>
      </c>
      <c r="BT115" s="593">
        <v>187500</v>
      </c>
      <c r="BU115" s="593">
        <v>208333</v>
      </c>
      <c r="BV115" s="593">
        <v>229167</v>
      </c>
      <c r="BW115" s="593">
        <v>250000</v>
      </c>
      <c r="BX115" s="555" t="s">
        <v>85</v>
      </c>
      <c r="BY115" s="550" t="s">
        <v>126</v>
      </c>
      <c r="BZ115" s="555" t="s">
        <v>1572</v>
      </c>
      <c r="CA115" s="555" t="s">
        <v>1573</v>
      </c>
      <c r="CB115" s="555" t="s">
        <v>1578</v>
      </c>
      <c r="CC115" s="555"/>
      <c r="CD115" s="555"/>
      <c r="CE115" s="555"/>
      <c r="CF115" s="554"/>
      <c r="CG115" s="586"/>
    </row>
    <row r="116" spans="3:86" ht="33" customHeight="1" x14ac:dyDescent="0.25">
      <c r="C116" s="702"/>
      <c r="D116" s="863"/>
      <c r="E116" s="684"/>
      <c r="F116" s="742"/>
      <c r="G116" s="684"/>
      <c r="H116" s="742"/>
      <c r="I116" s="731"/>
      <c r="J116" s="743"/>
      <c r="K116" s="687"/>
      <c r="L116" s="687"/>
      <c r="M116" s="683"/>
      <c r="N116" s="683"/>
      <c r="O116" s="683"/>
      <c r="P116" s="683"/>
      <c r="Q116" s="687" t="s">
        <v>914</v>
      </c>
      <c r="R116" s="687"/>
      <c r="S116" s="682"/>
      <c r="T116" s="682"/>
      <c r="U116" s="681"/>
      <c r="V116" s="681"/>
      <c r="W116" s="681"/>
      <c r="X116" s="681"/>
      <c r="Y116" s="681"/>
      <c r="Z116" s="681"/>
      <c r="AA116" s="681"/>
      <c r="AB116" s="681"/>
      <c r="AC116" s="681"/>
      <c r="AD116" s="681"/>
      <c r="AE116" s="687"/>
      <c r="AF116" s="687"/>
      <c r="AG116" s="687"/>
      <c r="AH116" s="687"/>
      <c r="AI116" s="745"/>
      <c r="AJ116" s="687"/>
      <c r="AK116" s="687"/>
      <c r="AL116" s="687"/>
      <c r="AM116" s="687"/>
      <c r="AN116" s="687"/>
      <c r="AO116" s="687"/>
      <c r="AP116" s="687"/>
      <c r="AQ116" s="687"/>
      <c r="AR116" s="687"/>
      <c r="AS116" s="687"/>
      <c r="AT116" s="687"/>
      <c r="AU116" s="687"/>
      <c r="AV116" s="687"/>
      <c r="AW116" s="687"/>
      <c r="AX116" s="687"/>
      <c r="AY116" s="687"/>
      <c r="AZ116" s="687"/>
      <c r="BA116" s="687" t="s">
        <v>1487</v>
      </c>
      <c r="BB116" s="687" t="s">
        <v>1488</v>
      </c>
      <c r="BC116" s="687" t="s">
        <v>764</v>
      </c>
      <c r="BD116" s="687" t="s">
        <v>85</v>
      </c>
      <c r="BE116" s="879" t="s">
        <v>1579</v>
      </c>
      <c r="BF116" s="554" t="s">
        <v>1580</v>
      </c>
      <c r="BG116" s="554" t="s">
        <v>1581</v>
      </c>
      <c r="BH116" s="580" t="s">
        <v>1568</v>
      </c>
      <c r="BI116" s="580" t="s">
        <v>1577</v>
      </c>
      <c r="BJ116" s="554" t="s">
        <v>372</v>
      </c>
      <c r="BK116" s="593">
        <v>10000000</v>
      </c>
      <c r="BL116" s="593">
        <v>833333</v>
      </c>
      <c r="BM116" s="593">
        <v>1666667</v>
      </c>
      <c r="BN116" s="593">
        <v>2500000</v>
      </c>
      <c r="BO116" s="593">
        <v>3333333</v>
      </c>
      <c r="BP116" s="593">
        <v>4166667</v>
      </c>
      <c r="BQ116" s="593">
        <v>5000000</v>
      </c>
      <c r="BR116" s="593">
        <v>5833333</v>
      </c>
      <c r="BS116" s="593">
        <v>6666667</v>
      </c>
      <c r="BT116" s="593">
        <v>7500000</v>
      </c>
      <c r="BU116" s="593">
        <v>8333333</v>
      </c>
      <c r="BV116" s="593">
        <v>9166667</v>
      </c>
      <c r="BW116" s="593">
        <v>10000000</v>
      </c>
      <c r="BX116" s="555" t="s">
        <v>85</v>
      </c>
      <c r="BY116" s="550" t="s">
        <v>126</v>
      </c>
      <c r="BZ116" s="555" t="s">
        <v>1572</v>
      </c>
      <c r="CA116" s="555" t="s">
        <v>1573</v>
      </c>
      <c r="CB116" s="555" t="s">
        <v>1578</v>
      </c>
      <c r="CC116" s="555"/>
      <c r="CD116" s="555"/>
      <c r="CE116" s="555"/>
      <c r="CF116" s="554"/>
      <c r="CG116" s="586"/>
    </row>
    <row r="117" spans="3:86" ht="33" customHeight="1" x14ac:dyDescent="0.25">
      <c r="C117" s="702"/>
      <c r="D117" s="863"/>
      <c r="E117" s="684"/>
      <c r="F117" s="742"/>
      <c r="G117" s="684" t="s">
        <v>1582</v>
      </c>
      <c r="H117" s="742" t="s">
        <v>1583</v>
      </c>
      <c r="I117" s="731" t="s">
        <v>1584</v>
      </c>
      <c r="J117" s="743" t="s">
        <v>1585</v>
      </c>
      <c r="K117" s="687" t="s">
        <v>1586</v>
      </c>
      <c r="L117" s="687" t="s">
        <v>445</v>
      </c>
      <c r="M117" s="684">
        <v>600</v>
      </c>
      <c r="N117" s="684">
        <v>700</v>
      </c>
      <c r="O117" s="684">
        <v>800</v>
      </c>
      <c r="P117" s="684">
        <v>900</v>
      </c>
      <c r="Q117" s="687" t="s">
        <v>914</v>
      </c>
      <c r="R117" s="687"/>
      <c r="S117" s="682"/>
      <c r="T117" s="682"/>
      <c r="U117" s="679">
        <v>175</v>
      </c>
      <c r="V117" s="679"/>
      <c r="W117" s="679"/>
      <c r="X117" s="679">
        <v>350</v>
      </c>
      <c r="Y117" s="679"/>
      <c r="Z117" s="679"/>
      <c r="AA117" s="679">
        <v>525</v>
      </c>
      <c r="AB117" s="679"/>
      <c r="AC117" s="679"/>
      <c r="AD117" s="679">
        <v>700</v>
      </c>
      <c r="AE117" s="687" t="s">
        <v>627</v>
      </c>
      <c r="AF117" s="687" t="s">
        <v>1570</v>
      </c>
      <c r="AG117" s="687" t="s">
        <v>1571</v>
      </c>
      <c r="AH117" s="687" t="s">
        <v>1572</v>
      </c>
      <c r="AI117" s="745" t="s">
        <v>1573</v>
      </c>
      <c r="AJ117" s="687" t="s">
        <v>627</v>
      </c>
      <c r="AK117" s="687"/>
      <c r="AL117" s="687"/>
      <c r="AM117" s="687"/>
      <c r="AN117" s="687"/>
      <c r="AO117" s="687"/>
      <c r="AP117" s="687"/>
      <c r="AQ117" s="687"/>
      <c r="AR117" s="687"/>
      <c r="AS117" s="687"/>
      <c r="AT117" s="687"/>
      <c r="AU117" s="687"/>
      <c r="AV117" s="687"/>
      <c r="AW117" s="687"/>
      <c r="AX117" s="687"/>
      <c r="AY117" s="687"/>
      <c r="AZ117" s="687"/>
      <c r="BA117" s="687" t="s">
        <v>1487</v>
      </c>
      <c r="BB117" s="687" t="s">
        <v>1488</v>
      </c>
      <c r="BC117" s="687" t="s">
        <v>764</v>
      </c>
      <c r="BD117" s="687" t="s">
        <v>85</v>
      </c>
      <c r="BE117" s="879" t="s">
        <v>1587</v>
      </c>
      <c r="BF117" s="554" t="s">
        <v>1588</v>
      </c>
      <c r="BG117" s="554" t="s">
        <v>1589</v>
      </c>
      <c r="BH117" s="580" t="s">
        <v>1585</v>
      </c>
      <c r="BI117" s="580" t="s">
        <v>1590</v>
      </c>
      <c r="BJ117" s="554" t="s">
        <v>372</v>
      </c>
      <c r="BK117" s="593">
        <v>600</v>
      </c>
      <c r="BL117" s="593">
        <v>50</v>
      </c>
      <c r="BM117" s="593">
        <v>100</v>
      </c>
      <c r="BN117" s="593">
        <v>150</v>
      </c>
      <c r="BO117" s="593">
        <v>200</v>
      </c>
      <c r="BP117" s="593">
        <v>250</v>
      </c>
      <c r="BQ117" s="593">
        <v>300</v>
      </c>
      <c r="BR117" s="593">
        <v>350</v>
      </c>
      <c r="BS117" s="593">
        <v>400</v>
      </c>
      <c r="BT117" s="593">
        <v>450</v>
      </c>
      <c r="BU117" s="593">
        <v>500</v>
      </c>
      <c r="BV117" s="593">
        <v>550</v>
      </c>
      <c r="BW117" s="593">
        <v>600</v>
      </c>
      <c r="BX117" s="555" t="s">
        <v>85</v>
      </c>
      <c r="BY117" s="550" t="s">
        <v>126</v>
      </c>
      <c r="BZ117" s="555" t="s">
        <v>1572</v>
      </c>
      <c r="CA117" s="555" t="s">
        <v>1573</v>
      </c>
      <c r="CB117" s="555" t="s">
        <v>1578</v>
      </c>
      <c r="CC117" s="555"/>
      <c r="CD117" s="555"/>
      <c r="CE117" s="555"/>
      <c r="CF117" s="554"/>
      <c r="CG117" s="586"/>
    </row>
    <row r="118" spans="3:86" ht="33" customHeight="1" x14ac:dyDescent="0.25">
      <c r="C118" s="702"/>
      <c r="D118" s="863"/>
      <c r="E118" s="684"/>
      <c r="F118" s="742"/>
      <c r="G118" s="684"/>
      <c r="H118" s="742"/>
      <c r="I118" s="731"/>
      <c r="J118" s="743"/>
      <c r="K118" s="687"/>
      <c r="L118" s="687"/>
      <c r="M118" s="684"/>
      <c r="N118" s="684"/>
      <c r="O118" s="684"/>
      <c r="P118" s="684"/>
      <c r="Q118" s="687"/>
      <c r="R118" s="687"/>
      <c r="S118" s="682"/>
      <c r="T118" s="682"/>
      <c r="U118" s="680"/>
      <c r="V118" s="680"/>
      <c r="W118" s="680"/>
      <c r="X118" s="680"/>
      <c r="Y118" s="680"/>
      <c r="Z118" s="680"/>
      <c r="AA118" s="680"/>
      <c r="AB118" s="680"/>
      <c r="AC118" s="680"/>
      <c r="AD118" s="680"/>
      <c r="AE118" s="687"/>
      <c r="AF118" s="687"/>
      <c r="AG118" s="687"/>
      <c r="AH118" s="687"/>
      <c r="AI118" s="745"/>
      <c r="AJ118" s="687"/>
      <c r="AK118" s="687"/>
      <c r="AL118" s="687"/>
      <c r="AM118" s="687"/>
      <c r="AN118" s="687"/>
      <c r="AO118" s="687"/>
      <c r="AP118" s="687"/>
      <c r="AQ118" s="687"/>
      <c r="AR118" s="687"/>
      <c r="AS118" s="687"/>
      <c r="AT118" s="687"/>
      <c r="AU118" s="687"/>
      <c r="AV118" s="687"/>
      <c r="AW118" s="687"/>
      <c r="AX118" s="687"/>
      <c r="AY118" s="687"/>
      <c r="AZ118" s="687"/>
      <c r="BA118" s="687" t="s">
        <v>1487</v>
      </c>
      <c r="BB118" s="687" t="s">
        <v>1488</v>
      </c>
      <c r="BC118" s="687" t="s">
        <v>764</v>
      </c>
      <c r="BD118" s="687" t="s">
        <v>85</v>
      </c>
      <c r="BE118" s="879" t="s">
        <v>1591</v>
      </c>
      <c r="BF118" s="554" t="s">
        <v>1592</v>
      </c>
      <c r="BG118" s="554" t="s">
        <v>1593</v>
      </c>
      <c r="BH118" s="580" t="s">
        <v>1594</v>
      </c>
      <c r="BI118" s="580" t="s">
        <v>1595</v>
      </c>
      <c r="BJ118" s="554" t="s">
        <v>372</v>
      </c>
      <c r="BK118" s="593">
        <v>320</v>
      </c>
      <c r="BL118" s="593">
        <v>27</v>
      </c>
      <c r="BM118" s="593">
        <v>53</v>
      </c>
      <c r="BN118" s="593">
        <v>80</v>
      </c>
      <c r="BO118" s="593">
        <v>107</v>
      </c>
      <c r="BP118" s="593">
        <v>133</v>
      </c>
      <c r="BQ118" s="593">
        <v>160</v>
      </c>
      <c r="BR118" s="593">
        <v>187</v>
      </c>
      <c r="BS118" s="593">
        <v>213</v>
      </c>
      <c r="BT118" s="593">
        <v>240</v>
      </c>
      <c r="BU118" s="593">
        <v>267</v>
      </c>
      <c r="BV118" s="593">
        <v>293</v>
      </c>
      <c r="BW118" s="593">
        <v>320</v>
      </c>
      <c r="BX118" s="555" t="s">
        <v>85</v>
      </c>
      <c r="BY118" s="550" t="s">
        <v>126</v>
      </c>
      <c r="BZ118" s="555" t="s">
        <v>1572</v>
      </c>
      <c r="CA118" s="555" t="s">
        <v>1573</v>
      </c>
      <c r="CB118" s="555" t="s">
        <v>1578</v>
      </c>
      <c r="CC118" s="555"/>
      <c r="CD118" s="555"/>
      <c r="CE118" s="555"/>
      <c r="CF118" s="554"/>
      <c r="CG118" s="586"/>
    </row>
    <row r="119" spans="3:86" ht="33" customHeight="1" x14ac:dyDescent="0.25">
      <c r="C119" s="702"/>
      <c r="D119" s="863"/>
      <c r="E119" s="684"/>
      <c r="F119" s="742"/>
      <c r="G119" s="684"/>
      <c r="H119" s="742"/>
      <c r="I119" s="731"/>
      <c r="J119" s="743"/>
      <c r="K119" s="687"/>
      <c r="L119" s="687"/>
      <c r="M119" s="684"/>
      <c r="N119" s="684"/>
      <c r="O119" s="684"/>
      <c r="P119" s="684"/>
      <c r="Q119" s="687"/>
      <c r="R119" s="687"/>
      <c r="S119" s="682"/>
      <c r="T119" s="682"/>
      <c r="U119" s="681"/>
      <c r="V119" s="681"/>
      <c r="W119" s="681"/>
      <c r="X119" s="681"/>
      <c r="Y119" s="681"/>
      <c r="Z119" s="681"/>
      <c r="AA119" s="681"/>
      <c r="AB119" s="681"/>
      <c r="AC119" s="681"/>
      <c r="AD119" s="681"/>
      <c r="AE119" s="687"/>
      <c r="AF119" s="687"/>
      <c r="AG119" s="687"/>
      <c r="AH119" s="687"/>
      <c r="AI119" s="745"/>
      <c r="AJ119" s="687"/>
      <c r="AK119" s="687"/>
      <c r="AL119" s="687"/>
      <c r="AM119" s="687"/>
      <c r="AN119" s="687"/>
      <c r="AO119" s="687"/>
      <c r="AP119" s="687"/>
      <c r="AQ119" s="687"/>
      <c r="AR119" s="687"/>
      <c r="AS119" s="687"/>
      <c r="AT119" s="687"/>
      <c r="AU119" s="687"/>
      <c r="AV119" s="687"/>
      <c r="AW119" s="687"/>
      <c r="AX119" s="687"/>
      <c r="AY119" s="687"/>
      <c r="AZ119" s="687"/>
      <c r="BA119" s="687" t="s">
        <v>1487</v>
      </c>
      <c r="BB119" s="687" t="s">
        <v>1488</v>
      </c>
      <c r="BC119" s="687" t="s">
        <v>764</v>
      </c>
      <c r="BD119" s="687" t="s">
        <v>85</v>
      </c>
      <c r="BE119" s="879" t="s">
        <v>1596</v>
      </c>
      <c r="BF119" s="554" t="s">
        <v>1597</v>
      </c>
      <c r="BG119" s="554" t="s">
        <v>1581</v>
      </c>
      <c r="BH119" s="580" t="s">
        <v>1568</v>
      </c>
      <c r="BI119" s="580" t="s">
        <v>1577</v>
      </c>
      <c r="BJ119" s="554" t="s">
        <v>372</v>
      </c>
      <c r="BK119" s="593">
        <v>15000000</v>
      </c>
      <c r="BL119" s="593">
        <v>1250000</v>
      </c>
      <c r="BM119" s="593">
        <v>2500000</v>
      </c>
      <c r="BN119" s="593">
        <v>3750000</v>
      </c>
      <c r="BO119" s="593">
        <v>5000000</v>
      </c>
      <c r="BP119" s="593">
        <v>6250000</v>
      </c>
      <c r="BQ119" s="593">
        <v>7500000</v>
      </c>
      <c r="BR119" s="593">
        <v>8750000</v>
      </c>
      <c r="BS119" s="593">
        <v>10000000</v>
      </c>
      <c r="BT119" s="593">
        <v>11250000</v>
      </c>
      <c r="BU119" s="593">
        <v>12500000</v>
      </c>
      <c r="BV119" s="593">
        <v>13750000</v>
      </c>
      <c r="BW119" s="593">
        <v>15000000</v>
      </c>
      <c r="BX119" s="555" t="s">
        <v>85</v>
      </c>
      <c r="BY119" s="550" t="s">
        <v>126</v>
      </c>
      <c r="BZ119" s="555" t="s">
        <v>1572</v>
      </c>
      <c r="CA119" s="555" t="s">
        <v>1573</v>
      </c>
      <c r="CB119" s="555" t="s">
        <v>1578</v>
      </c>
      <c r="CC119" s="555"/>
      <c r="CD119" s="555"/>
      <c r="CE119" s="555"/>
      <c r="CF119" s="554"/>
      <c r="CG119" s="586"/>
    </row>
    <row r="120" spans="3:86" ht="33" customHeight="1" x14ac:dyDescent="0.25">
      <c r="C120" s="702"/>
      <c r="D120" s="863"/>
      <c r="E120" s="684"/>
      <c r="F120" s="742"/>
      <c r="G120" s="610" t="s">
        <v>1598</v>
      </c>
      <c r="H120" s="619" t="s">
        <v>1599</v>
      </c>
      <c r="I120" s="619" t="s">
        <v>1600</v>
      </c>
      <c r="J120" s="608" t="s">
        <v>1601</v>
      </c>
      <c r="K120" s="608" t="s">
        <v>1602</v>
      </c>
      <c r="L120" s="608" t="s">
        <v>445</v>
      </c>
      <c r="M120" s="611">
        <v>800</v>
      </c>
      <c r="N120" s="611">
        <v>1000</v>
      </c>
      <c r="O120" s="611">
        <v>1200</v>
      </c>
      <c r="P120" s="611">
        <v>1400</v>
      </c>
      <c r="Q120" s="608" t="s">
        <v>1415</v>
      </c>
      <c r="R120" s="608"/>
      <c r="S120" s="608"/>
      <c r="T120" s="608"/>
      <c r="U120" s="609">
        <v>250</v>
      </c>
      <c r="V120" s="609"/>
      <c r="W120" s="609"/>
      <c r="X120" s="609">
        <v>500</v>
      </c>
      <c r="Y120" s="609"/>
      <c r="Z120" s="609"/>
      <c r="AA120" s="609">
        <v>750</v>
      </c>
      <c r="AB120" s="608"/>
      <c r="AC120" s="608"/>
      <c r="AD120" s="611">
        <v>1000</v>
      </c>
      <c r="AE120" s="608" t="s">
        <v>627</v>
      </c>
      <c r="AF120" s="608" t="s">
        <v>1570</v>
      </c>
      <c r="AG120" s="608" t="s">
        <v>1571</v>
      </c>
      <c r="AH120" s="608" t="s">
        <v>1572</v>
      </c>
      <c r="AI120" s="615" t="s">
        <v>1573</v>
      </c>
      <c r="AJ120" s="608" t="s">
        <v>627</v>
      </c>
      <c r="AK120" s="608"/>
      <c r="AL120" s="608"/>
      <c r="AM120" s="608"/>
      <c r="AN120" s="608"/>
      <c r="AO120" s="608"/>
      <c r="AP120" s="608"/>
      <c r="AQ120" s="608"/>
      <c r="AR120" s="608"/>
      <c r="AS120" s="608"/>
      <c r="AT120" s="542"/>
      <c r="AU120" s="542"/>
      <c r="AV120" s="542"/>
      <c r="AW120" s="542"/>
      <c r="AX120" s="542"/>
      <c r="AY120" s="542"/>
      <c r="AZ120" s="542"/>
      <c r="BA120" s="542" t="s">
        <v>1487</v>
      </c>
      <c r="BB120" s="542" t="s">
        <v>1488</v>
      </c>
      <c r="BC120" s="542" t="s">
        <v>764</v>
      </c>
      <c r="BD120" s="542" t="s">
        <v>85</v>
      </c>
      <c r="BE120" s="879" t="s">
        <v>1603</v>
      </c>
      <c r="BF120" s="554" t="s">
        <v>1604</v>
      </c>
      <c r="BG120" s="554" t="s">
        <v>1605</v>
      </c>
      <c r="BH120" s="580" t="s">
        <v>1606</v>
      </c>
      <c r="BI120" s="580" t="s">
        <v>1607</v>
      </c>
      <c r="BJ120" s="554" t="s">
        <v>372</v>
      </c>
      <c r="BK120" s="593">
        <v>1000</v>
      </c>
      <c r="BL120" s="593">
        <v>83</v>
      </c>
      <c r="BM120" s="593">
        <v>167</v>
      </c>
      <c r="BN120" s="593">
        <v>250</v>
      </c>
      <c r="BO120" s="593">
        <v>333</v>
      </c>
      <c r="BP120" s="593">
        <v>417</v>
      </c>
      <c r="BQ120" s="593">
        <v>500</v>
      </c>
      <c r="BR120" s="593">
        <v>583</v>
      </c>
      <c r="BS120" s="593">
        <v>667</v>
      </c>
      <c r="BT120" s="593">
        <v>750</v>
      </c>
      <c r="BU120" s="593">
        <v>833</v>
      </c>
      <c r="BV120" s="593">
        <v>917</v>
      </c>
      <c r="BW120" s="593">
        <v>1000</v>
      </c>
      <c r="BX120" s="555" t="s">
        <v>85</v>
      </c>
      <c r="BY120" s="550" t="s">
        <v>126</v>
      </c>
      <c r="BZ120" s="555" t="s">
        <v>1572</v>
      </c>
      <c r="CA120" s="555" t="s">
        <v>1573</v>
      </c>
      <c r="CB120" s="555" t="s">
        <v>1578</v>
      </c>
      <c r="CC120" s="555"/>
      <c r="CD120" s="555"/>
      <c r="CE120" s="555"/>
      <c r="CF120" s="554"/>
      <c r="CG120" s="586"/>
    </row>
    <row r="121" spans="3:86" ht="33" customHeight="1" x14ac:dyDescent="0.25">
      <c r="C121" s="702"/>
      <c r="D121" s="863"/>
      <c r="E121" s="684"/>
      <c r="F121" s="742"/>
      <c r="G121" s="610" t="s">
        <v>1608</v>
      </c>
      <c r="H121" s="619" t="s">
        <v>1609</v>
      </c>
      <c r="I121" s="591" t="s">
        <v>1610</v>
      </c>
      <c r="J121" s="608" t="s">
        <v>1611</v>
      </c>
      <c r="K121" s="608" t="s">
        <v>1612</v>
      </c>
      <c r="L121" s="608" t="s">
        <v>445</v>
      </c>
      <c r="M121" s="611">
        <v>1100</v>
      </c>
      <c r="N121" s="611">
        <v>1200</v>
      </c>
      <c r="O121" s="611">
        <v>1300</v>
      </c>
      <c r="P121" s="611">
        <v>1400</v>
      </c>
      <c r="Q121" s="608" t="s">
        <v>1415</v>
      </c>
      <c r="R121" s="608"/>
      <c r="S121" s="608"/>
      <c r="T121" s="608"/>
      <c r="U121" s="609">
        <v>300</v>
      </c>
      <c r="V121" s="609"/>
      <c r="W121" s="609"/>
      <c r="X121" s="609">
        <v>600</v>
      </c>
      <c r="Y121" s="609"/>
      <c r="Z121" s="609"/>
      <c r="AA121" s="609">
        <v>900</v>
      </c>
      <c r="AB121" s="608"/>
      <c r="AC121" s="608"/>
      <c r="AD121" s="611">
        <v>1200</v>
      </c>
      <c r="AE121" s="608" t="s">
        <v>627</v>
      </c>
      <c r="AF121" s="608" t="s">
        <v>1570</v>
      </c>
      <c r="AG121" s="608" t="s">
        <v>1571</v>
      </c>
      <c r="AH121" s="608" t="s">
        <v>1572</v>
      </c>
      <c r="AI121" s="615" t="s">
        <v>1573</v>
      </c>
      <c r="AJ121" s="608" t="s">
        <v>627</v>
      </c>
      <c r="AK121" s="610"/>
      <c r="AL121" s="610"/>
      <c r="AM121" s="610"/>
      <c r="AN121" s="610"/>
      <c r="AO121" s="610"/>
      <c r="AP121" s="610"/>
      <c r="AQ121" s="610"/>
      <c r="AR121" s="610"/>
      <c r="AS121" s="610"/>
      <c r="AT121" s="558"/>
      <c r="AU121" s="558"/>
      <c r="AV121" s="558"/>
      <c r="AW121" s="558"/>
      <c r="AX121" s="558"/>
      <c r="AY121" s="558"/>
      <c r="AZ121" s="558"/>
      <c r="BA121" s="558" t="s">
        <v>1487</v>
      </c>
      <c r="BB121" s="558" t="s">
        <v>1488</v>
      </c>
      <c r="BC121" s="545" t="s">
        <v>764</v>
      </c>
      <c r="BD121" s="565" t="s">
        <v>85</v>
      </c>
      <c r="BE121" s="879" t="s">
        <v>1613</v>
      </c>
      <c r="BF121" s="554" t="s">
        <v>1614</v>
      </c>
      <c r="BG121" s="554" t="s">
        <v>1615</v>
      </c>
      <c r="BH121" s="580" t="s">
        <v>1616</v>
      </c>
      <c r="BI121" s="580" t="s">
        <v>1617</v>
      </c>
      <c r="BJ121" s="554" t="s">
        <v>372</v>
      </c>
      <c r="BK121" s="593">
        <v>1100</v>
      </c>
      <c r="BL121" s="593">
        <v>92</v>
      </c>
      <c r="BM121" s="593">
        <v>183</v>
      </c>
      <c r="BN121" s="593">
        <v>275</v>
      </c>
      <c r="BO121" s="593">
        <v>367</v>
      </c>
      <c r="BP121" s="593">
        <v>458</v>
      </c>
      <c r="BQ121" s="593">
        <v>550</v>
      </c>
      <c r="BR121" s="593">
        <v>642</v>
      </c>
      <c r="BS121" s="593">
        <v>733</v>
      </c>
      <c r="BT121" s="593">
        <v>825</v>
      </c>
      <c r="BU121" s="593">
        <v>917</v>
      </c>
      <c r="BV121" s="593">
        <v>1008</v>
      </c>
      <c r="BW121" s="593">
        <v>1100</v>
      </c>
      <c r="BX121" s="555" t="s">
        <v>85</v>
      </c>
      <c r="BY121" s="550" t="s">
        <v>126</v>
      </c>
      <c r="BZ121" s="555" t="s">
        <v>1572</v>
      </c>
      <c r="CA121" s="555" t="s">
        <v>1573</v>
      </c>
      <c r="CB121" s="555" t="s">
        <v>1578</v>
      </c>
      <c r="CC121" s="555"/>
      <c r="CD121" s="555"/>
      <c r="CE121" s="555"/>
      <c r="CF121" s="554"/>
      <c r="CG121" s="586"/>
    </row>
  </sheetData>
  <autoFilter ref="C8:CG121"/>
  <mergeCells count="920">
    <mergeCell ref="AP57:AP61"/>
    <mergeCell ref="L36:L37"/>
    <mergeCell ref="M36:M37"/>
    <mergeCell ref="N36:N37"/>
    <mergeCell ref="O36:O37"/>
    <mergeCell ref="P36:P37"/>
    <mergeCell ref="AP63:AP64"/>
    <mergeCell ref="AP65:AP69"/>
    <mergeCell ref="U117:U119"/>
    <mergeCell ref="X117:X119"/>
    <mergeCell ref="AA117:AA119"/>
    <mergeCell ref="AD117:AD119"/>
    <mergeCell ref="U115:U116"/>
    <mergeCell ref="X115:X116"/>
    <mergeCell ref="AA115:AA116"/>
    <mergeCell ref="AD115:AD116"/>
    <mergeCell ref="L39:L40"/>
    <mergeCell ref="M39:M40"/>
    <mergeCell ref="N39:N40"/>
    <mergeCell ref="O39:O40"/>
    <mergeCell ref="P39:P40"/>
    <mergeCell ref="AB112:AB114"/>
    <mergeCell ref="AC112:AC114"/>
    <mergeCell ref="AD112:AD114"/>
    <mergeCell ref="AE112:AE114"/>
    <mergeCell ref="AS100:AS105"/>
    <mergeCell ref="R65:R69"/>
    <mergeCell ref="L97:L99"/>
    <mergeCell ref="M97:M99"/>
    <mergeCell ref="N97:N99"/>
    <mergeCell ref="O97:O99"/>
    <mergeCell ref="U97:U99"/>
    <mergeCell ref="R97:R99"/>
    <mergeCell ref="U92:U94"/>
    <mergeCell ref="P92:P94"/>
    <mergeCell ref="Q92:Q94"/>
    <mergeCell ref="S92:S94"/>
    <mergeCell ref="T92:T94"/>
    <mergeCell ref="M95:M96"/>
    <mergeCell ref="N95:N96"/>
    <mergeCell ref="O95:O96"/>
    <mergeCell ref="P95:P96"/>
    <mergeCell ref="Q95:Q96"/>
    <mergeCell ref="R95:R96"/>
    <mergeCell ref="T82:T87"/>
    <mergeCell ref="U82:U87"/>
    <mergeCell ref="T97:T99"/>
    <mergeCell ref="S95:S96"/>
    <mergeCell ref="T95:T96"/>
    <mergeCell ref="AH100:AH105"/>
    <mergeCell ref="AK100:AK105"/>
    <mergeCell ref="AL100:AL105"/>
    <mergeCell ref="AM100:AM105"/>
    <mergeCell ref="AN100:AN105"/>
    <mergeCell ref="AO100:AO105"/>
    <mergeCell ref="AP100:AP105"/>
    <mergeCell ref="AQ100:AQ105"/>
    <mergeCell ref="AR100:AR105"/>
    <mergeCell ref="AH112:AH114"/>
    <mergeCell ref="S112:S114"/>
    <mergeCell ref="T112:T114"/>
    <mergeCell ref="U112:U114"/>
    <mergeCell ref="V112:V114"/>
    <mergeCell ref="W112:W114"/>
    <mergeCell ref="CG25:CG26"/>
    <mergeCell ref="BD100:BD105"/>
    <mergeCell ref="AV100:AV105"/>
    <mergeCell ref="AW100:AW105"/>
    <mergeCell ref="AX100:AX105"/>
    <mergeCell ref="AY100:AY105"/>
    <mergeCell ref="AZ100:AZ105"/>
    <mergeCell ref="BA100:BA105"/>
    <mergeCell ref="BB100:BB105"/>
    <mergeCell ref="BC100:BC105"/>
    <mergeCell ref="BB97:BB99"/>
    <mergeCell ref="AW97:AW99"/>
    <mergeCell ref="AI97:AI99"/>
    <mergeCell ref="AJ97:AJ99"/>
    <mergeCell ref="AK97:AK99"/>
    <mergeCell ref="AL97:AL99"/>
    <mergeCell ref="AU100:AU105"/>
    <mergeCell ref="Z100:Z105"/>
    <mergeCell ref="E27:E28"/>
    <mergeCell ref="F27:F28"/>
    <mergeCell ref="CG27:CG28"/>
    <mergeCell ref="E29:E30"/>
    <mergeCell ref="F29:F30"/>
    <mergeCell ref="E31:E33"/>
    <mergeCell ref="F31:F33"/>
    <mergeCell ref="E34:E35"/>
    <mergeCell ref="F34:F35"/>
    <mergeCell ref="X26:X27"/>
    <mergeCell ref="Y26:Y27"/>
    <mergeCell ref="AA26:AA27"/>
    <mergeCell ref="Z28:Z29"/>
    <mergeCell ref="AA28:AA29"/>
    <mergeCell ref="AB28:AB29"/>
    <mergeCell ref="AC28:AC29"/>
    <mergeCell ref="AD28:AD29"/>
    <mergeCell ref="Z26:Z27"/>
    <mergeCell ref="S32:S33"/>
    <mergeCell ref="T32:T33"/>
    <mergeCell ref="U32:U33"/>
    <mergeCell ref="V32:V33"/>
    <mergeCell ref="W32:W33"/>
    <mergeCell ref="X32:X33"/>
    <mergeCell ref="C9:C35"/>
    <mergeCell ref="D9:D35"/>
    <mergeCell ref="E9:E24"/>
    <mergeCell ref="F9:F24"/>
    <mergeCell ref="G9:G24"/>
    <mergeCell ref="H9:H24"/>
    <mergeCell ref="E25:E26"/>
    <mergeCell ref="F25:F26"/>
    <mergeCell ref="AA65:AA69"/>
    <mergeCell ref="Q63:Q64"/>
    <mergeCell ref="G65:G69"/>
    <mergeCell ref="H65:H69"/>
    <mergeCell ref="S65:S69"/>
    <mergeCell ref="T65:T69"/>
    <mergeCell ref="U65:U69"/>
    <mergeCell ref="V65:V69"/>
    <mergeCell ref="W65:W69"/>
    <mergeCell ref="X65:X69"/>
    <mergeCell ref="Y65:Y69"/>
    <mergeCell ref="Z65:Z69"/>
    <mergeCell ref="K65:K69"/>
    <mergeCell ref="L65:L69"/>
    <mergeCell ref="M65:M69"/>
    <mergeCell ref="N65:N69"/>
    <mergeCell ref="AJ117:AJ119"/>
    <mergeCell ref="K115:K116"/>
    <mergeCell ref="L115:L116"/>
    <mergeCell ref="BD65:BD69"/>
    <mergeCell ref="AR65:AR69"/>
    <mergeCell ref="AS65:AS69"/>
    <mergeCell ref="AT65:AT69"/>
    <mergeCell ref="AU65:AU69"/>
    <mergeCell ref="AV65:AV69"/>
    <mergeCell ref="AW65:AW69"/>
    <mergeCell ref="AX65:AX69"/>
    <mergeCell ref="AY65:AY69"/>
    <mergeCell ref="AZ65:AZ69"/>
    <mergeCell ref="AT100:AT105"/>
    <mergeCell ref="M100:M105"/>
    <mergeCell ref="N100:N105"/>
    <mergeCell ref="O100:O105"/>
    <mergeCell ref="P100:P105"/>
    <mergeCell ref="Q100:Q105"/>
    <mergeCell ref="R100:R105"/>
    <mergeCell ref="S100:S105"/>
    <mergeCell ref="AI100:AI105"/>
    <mergeCell ref="AJ100:AJ105"/>
    <mergeCell ref="K100:K105"/>
    <mergeCell ref="AH115:AH116"/>
    <mergeCell ref="AI115:AI116"/>
    <mergeCell ref="AJ115:AJ116"/>
    <mergeCell ref="H117:H119"/>
    <mergeCell ref="I117:I119"/>
    <mergeCell ref="J117:J119"/>
    <mergeCell ref="K117:K119"/>
    <mergeCell ref="L117:L119"/>
    <mergeCell ref="M117:M119"/>
    <mergeCell ref="N117:N119"/>
    <mergeCell ref="O117:O119"/>
    <mergeCell ref="P117:P119"/>
    <mergeCell ref="Q117:Q119"/>
    <mergeCell ref="R117:R119"/>
    <mergeCell ref="AF117:AF119"/>
    <mergeCell ref="AG117:AG119"/>
    <mergeCell ref="AH117:AH119"/>
    <mergeCell ref="AI117:AI119"/>
    <mergeCell ref="M115:M116"/>
    <mergeCell ref="N115:N116"/>
    <mergeCell ref="O115:O116"/>
    <mergeCell ref="P115:P116"/>
    <mergeCell ref="AE115:AE116"/>
    <mergeCell ref="AF115:AF116"/>
    <mergeCell ref="AG115:AG116"/>
    <mergeCell ref="T100:T105"/>
    <mergeCell ref="U100:U105"/>
    <mergeCell ref="V100:V105"/>
    <mergeCell ref="W100:W105"/>
    <mergeCell ref="X100:X105"/>
    <mergeCell ref="Y100:Y105"/>
    <mergeCell ref="Y115:Y116"/>
    <mergeCell ref="Z115:Z116"/>
    <mergeCell ref="AB115:AB116"/>
    <mergeCell ref="AC115:AC116"/>
    <mergeCell ref="X112:X114"/>
    <mergeCell ref="Y112:Y114"/>
    <mergeCell ref="Z112:Z114"/>
    <mergeCell ref="AA112:AA114"/>
    <mergeCell ref="AF112:AF114"/>
    <mergeCell ref="AG112:AG114"/>
    <mergeCell ref="AA100:AA105"/>
    <mergeCell ref="AB100:AB105"/>
    <mergeCell ref="AC100:AC105"/>
    <mergeCell ref="AD100:AD105"/>
    <mergeCell ref="AE100:AE105"/>
    <mergeCell ref="AF100:AF105"/>
    <mergeCell ref="AG100:AG105"/>
    <mergeCell ref="R115:R116"/>
    <mergeCell ref="S115:S116"/>
    <mergeCell ref="T115:T116"/>
    <mergeCell ref="V115:V116"/>
    <mergeCell ref="W115:W116"/>
    <mergeCell ref="Q112:Q114"/>
    <mergeCell ref="H115:H116"/>
    <mergeCell ref="I115:I116"/>
    <mergeCell ref="J115:J116"/>
    <mergeCell ref="N112:N114"/>
    <mergeCell ref="O112:O114"/>
    <mergeCell ref="P112:P114"/>
    <mergeCell ref="R112:R114"/>
    <mergeCell ref="H112:H114"/>
    <mergeCell ref="I112:I114"/>
    <mergeCell ref="J112:J114"/>
    <mergeCell ref="K112:K114"/>
    <mergeCell ref="L112:L114"/>
    <mergeCell ref="M112:M114"/>
    <mergeCell ref="H97:H99"/>
    <mergeCell ref="H57:H61"/>
    <mergeCell ref="I57:I61"/>
    <mergeCell ref="I65:I69"/>
    <mergeCell ref="Q115:Q116"/>
    <mergeCell ref="H100:H105"/>
    <mergeCell ref="I100:I105"/>
    <mergeCell ref="J100:J105"/>
    <mergeCell ref="L100:L105"/>
    <mergeCell ref="O65:O69"/>
    <mergeCell ref="P65:P69"/>
    <mergeCell ref="Q65:Q69"/>
    <mergeCell ref="J97:J99"/>
    <mergeCell ref="I97:I99"/>
    <mergeCell ref="K95:K96"/>
    <mergeCell ref="L95:L96"/>
    <mergeCell ref="K97:K99"/>
    <mergeCell ref="P97:P99"/>
    <mergeCell ref="Q97:Q99"/>
    <mergeCell ref="J65:J69"/>
    <mergeCell ref="H95:H96"/>
    <mergeCell ref="I92:I94"/>
    <mergeCell ref="J92:J94"/>
    <mergeCell ref="O92:O94"/>
    <mergeCell ref="E78:E81"/>
    <mergeCell ref="F78:F81"/>
    <mergeCell ref="G78:G81"/>
    <mergeCell ref="J95:J96"/>
    <mergeCell ref="H78:H81"/>
    <mergeCell ref="I78:I81"/>
    <mergeCell ref="J78:J81"/>
    <mergeCell ref="H82:H87"/>
    <mergeCell ref="I82:I87"/>
    <mergeCell ref="J82:J87"/>
    <mergeCell ref="I95:I96"/>
    <mergeCell ref="H92:H94"/>
    <mergeCell ref="F92:F94"/>
    <mergeCell ref="G92:G94"/>
    <mergeCell ref="AC97:AC99"/>
    <mergeCell ref="AD97:AD99"/>
    <mergeCell ref="AE97:AE99"/>
    <mergeCell ref="AZ97:AZ99"/>
    <mergeCell ref="BA97:BA99"/>
    <mergeCell ref="AW95:AW96"/>
    <mergeCell ref="AX97:AX99"/>
    <mergeCell ref="AY97:AY99"/>
    <mergeCell ref="AN97:AN99"/>
    <mergeCell ref="AO97:AO99"/>
    <mergeCell ref="AP97:AP99"/>
    <mergeCell ref="AQ97:AQ99"/>
    <mergeCell ref="AR97:AR99"/>
    <mergeCell ref="AS97:AS99"/>
    <mergeCell ref="AE95:AE96"/>
    <mergeCell ref="AF95:AF96"/>
    <mergeCell ref="AG95:AG96"/>
    <mergeCell ref="AH95:AH96"/>
    <mergeCell ref="AF97:AF99"/>
    <mergeCell ref="AG97:AG99"/>
    <mergeCell ref="AH97:AH99"/>
    <mergeCell ref="AS95:AS96"/>
    <mergeCell ref="AI95:AI96"/>
    <mergeCell ref="AJ95:AJ96"/>
    <mergeCell ref="BC97:BC99"/>
    <mergeCell ref="BD97:BD99"/>
    <mergeCell ref="AT95:AT96"/>
    <mergeCell ref="AU95:AU96"/>
    <mergeCell ref="AV95:AV96"/>
    <mergeCell ref="AK95:AK96"/>
    <mergeCell ref="AL95:AL96"/>
    <mergeCell ref="AM95:AM96"/>
    <mergeCell ref="AN95:AN96"/>
    <mergeCell ref="AO95:AO96"/>
    <mergeCell ref="AP95:AP96"/>
    <mergeCell ref="BC95:BC96"/>
    <mergeCell ref="BD95:BD96"/>
    <mergeCell ref="AX95:AX96"/>
    <mergeCell ref="AY95:AY96"/>
    <mergeCell ref="AZ95:AZ96"/>
    <mergeCell ref="BA95:BA96"/>
    <mergeCell ref="BB95:BB96"/>
    <mergeCell ref="AT97:AT99"/>
    <mergeCell ref="AU97:AU99"/>
    <mergeCell ref="AV97:AV99"/>
    <mergeCell ref="AM97:AM99"/>
    <mergeCell ref="AQ95:AQ96"/>
    <mergeCell ref="AR95:AR96"/>
    <mergeCell ref="AC95:AC96"/>
    <mergeCell ref="AD95:AD96"/>
    <mergeCell ref="AJ92:AJ94"/>
    <mergeCell ref="AT92:AT94"/>
    <mergeCell ref="AU92:AU94"/>
    <mergeCell ref="AK92:AK94"/>
    <mergeCell ref="AL92:AL94"/>
    <mergeCell ref="AM92:AM94"/>
    <mergeCell ref="AC92:AC94"/>
    <mergeCell ref="AW92:AW94"/>
    <mergeCell ref="AN92:AN94"/>
    <mergeCell ref="AO92:AO94"/>
    <mergeCell ref="AP92:AP94"/>
    <mergeCell ref="AQ92:AQ94"/>
    <mergeCell ref="AR92:AR94"/>
    <mergeCell ref="AS92:AS94"/>
    <mergeCell ref="AJ65:AJ69"/>
    <mergeCell ref="AK65:AK69"/>
    <mergeCell ref="AL65:AL69"/>
    <mergeCell ref="AM65:AM69"/>
    <mergeCell ref="AJ78:AJ81"/>
    <mergeCell ref="AK78:AK81"/>
    <mergeCell ref="AL78:AL81"/>
    <mergeCell ref="AM78:AM81"/>
    <mergeCell ref="AN78:AN81"/>
    <mergeCell ref="AU78:AU81"/>
    <mergeCell ref="AV78:AV81"/>
    <mergeCell ref="AW82:AW87"/>
    <mergeCell ref="V92:V94"/>
    <mergeCell ref="W92:W94"/>
    <mergeCell ref="AI92:AI94"/>
    <mergeCell ref="AE65:AE69"/>
    <mergeCell ref="AF65:AF69"/>
    <mergeCell ref="AG65:AG69"/>
    <mergeCell ref="AH65:AH69"/>
    <mergeCell ref="AV92:AV94"/>
    <mergeCell ref="AC65:AC69"/>
    <mergeCell ref="AD65:AD69"/>
    <mergeCell ref="AC78:AC81"/>
    <mergeCell ref="AG92:AG94"/>
    <mergeCell ref="AH92:AH94"/>
    <mergeCell ref="AF78:AF81"/>
    <mergeCell ref="AG78:AG81"/>
    <mergeCell ref="AH78:AH81"/>
    <mergeCell ref="AI78:AI81"/>
    <mergeCell ref="AQ82:AQ87"/>
    <mergeCell ref="AO82:AO87"/>
    <mergeCell ref="U63:U64"/>
    <mergeCell ref="AI65:AI69"/>
    <mergeCell ref="BC63:BC64"/>
    <mergeCell ref="BD63:BD64"/>
    <mergeCell ref="AX63:AX64"/>
    <mergeCell ref="AY63:AY64"/>
    <mergeCell ref="K92:K94"/>
    <mergeCell ref="BC92:BC94"/>
    <mergeCell ref="BD92:BD94"/>
    <mergeCell ref="AX92:AX94"/>
    <mergeCell ref="AY92:AY94"/>
    <mergeCell ref="AZ92:AZ94"/>
    <mergeCell ref="BA92:BA94"/>
    <mergeCell ref="AN65:AN69"/>
    <mergeCell ref="AO65:AO69"/>
    <mergeCell ref="AQ65:AQ69"/>
    <mergeCell ref="AO78:AO81"/>
    <mergeCell ref="AP78:AP81"/>
    <mergeCell ref="AQ78:AQ81"/>
    <mergeCell ref="L92:L94"/>
    <mergeCell ref="M92:M94"/>
    <mergeCell ref="N92:N94"/>
    <mergeCell ref="AK63:AK64"/>
    <mergeCell ref="V63:V64"/>
    <mergeCell ref="BA57:BA61"/>
    <mergeCell ref="BB57:BB61"/>
    <mergeCell ref="AT63:AT64"/>
    <mergeCell ref="AU63:AU64"/>
    <mergeCell ref="AQ63:AQ64"/>
    <mergeCell ref="AR63:AR64"/>
    <mergeCell ref="AS63:AS64"/>
    <mergeCell ref="AO63:AO64"/>
    <mergeCell ref="BD57:BD61"/>
    <mergeCell ref="AX57:AX61"/>
    <mergeCell ref="AY57:AY61"/>
    <mergeCell ref="AZ57:AZ61"/>
    <mergeCell ref="BC57:BC60"/>
    <mergeCell ref="AW57:AW61"/>
    <mergeCell ref="AO57:AO61"/>
    <mergeCell ref="AQ57:AQ61"/>
    <mergeCell ref="AR57:AR61"/>
    <mergeCell ref="AS57:AS61"/>
    <mergeCell ref="AT57:AT61"/>
    <mergeCell ref="AU57:AU61"/>
    <mergeCell ref="AV57:AV61"/>
    <mergeCell ref="AZ63:AZ64"/>
    <mergeCell ref="AV63:AV64"/>
    <mergeCell ref="AW63:AW64"/>
    <mergeCell ref="AN57:AN61"/>
    <mergeCell ref="AC57:AC61"/>
    <mergeCell ref="AD57:AD61"/>
    <mergeCell ref="AE57:AE61"/>
    <mergeCell ref="AF57:AF61"/>
    <mergeCell ref="AG57:AG61"/>
    <mergeCell ref="AH57:AH61"/>
    <mergeCell ref="AI57:AI61"/>
    <mergeCell ref="AJ57:AJ61"/>
    <mergeCell ref="AK57:AK61"/>
    <mergeCell ref="AL57:AL61"/>
    <mergeCell ref="AM57:AM61"/>
    <mergeCell ref="H63:H64"/>
    <mergeCell ref="Q57:Q61"/>
    <mergeCell ref="R57:R61"/>
    <mergeCell ref="R63:R64"/>
    <mergeCell ref="BB41:BB44"/>
    <mergeCell ref="I63:I64"/>
    <mergeCell ref="J63:J64"/>
    <mergeCell ref="K63:K64"/>
    <mergeCell ref="L63:L64"/>
    <mergeCell ref="M63:M64"/>
    <mergeCell ref="BA63:BA64"/>
    <mergeCell ref="BB63:BB64"/>
    <mergeCell ref="AL63:AL64"/>
    <mergeCell ref="AM63:AM64"/>
    <mergeCell ref="AB63:AB64"/>
    <mergeCell ref="AC63:AC64"/>
    <mergeCell ref="AD63:AD64"/>
    <mergeCell ref="AF63:AF64"/>
    <mergeCell ref="AG63:AG64"/>
    <mergeCell ref="AN63:AN64"/>
    <mergeCell ref="AE63:AE64"/>
    <mergeCell ref="T63:T64"/>
    <mergeCell ref="AC41:AC44"/>
    <mergeCell ref="AD41:AD44"/>
    <mergeCell ref="BC41:BC44"/>
    <mergeCell ref="BD41:BD44"/>
    <mergeCell ref="AX41:AX44"/>
    <mergeCell ref="AY41:AY44"/>
    <mergeCell ref="AZ41:AZ44"/>
    <mergeCell ref="AJ41:AJ44"/>
    <mergeCell ref="AG41:AG44"/>
    <mergeCell ref="AH41:AH44"/>
    <mergeCell ref="AU41:AU44"/>
    <mergeCell ref="AV41:AV44"/>
    <mergeCell ref="AW41:AW44"/>
    <mergeCell ref="AQ41:AQ44"/>
    <mergeCell ref="AR41:AR44"/>
    <mergeCell ref="AS41:AS44"/>
    <mergeCell ref="AT41:AT44"/>
    <mergeCell ref="AM41:AM44"/>
    <mergeCell ref="AN41:AN44"/>
    <mergeCell ref="BA41:BA44"/>
    <mergeCell ref="AL41:AL44"/>
    <mergeCell ref="W63:W64"/>
    <mergeCell ref="AH63:AH64"/>
    <mergeCell ref="AI63:AI64"/>
    <mergeCell ref="AJ63:AJ64"/>
    <mergeCell ref="Z63:Z64"/>
    <mergeCell ref="AA63:AA64"/>
    <mergeCell ref="S63:S64"/>
    <mergeCell ref="Y63:Y64"/>
    <mergeCell ref="J57:J61"/>
    <mergeCell ref="K57:K61"/>
    <mergeCell ref="L57:L61"/>
    <mergeCell ref="M57:M61"/>
    <mergeCell ref="Y57:Y61"/>
    <mergeCell ref="X63:X64"/>
    <mergeCell ref="N57:N61"/>
    <mergeCell ref="O57:O61"/>
    <mergeCell ref="P57:P61"/>
    <mergeCell ref="Z57:Z61"/>
    <mergeCell ref="AA57:AA61"/>
    <mergeCell ref="AB57:AB61"/>
    <mergeCell ref="X57:X61"/>
    <mergeCell ref="S57:S61"/>
    <mergeCell ref="T57:T61"/>
    <mergeCell ref="W57:W61"/>
    <mergeCell ref="K41:K44"/>
    <mergeCell ref="L41:L44"/>
    <mergeCell ref="W41:W44"/>
    <mergeCell ref="X41:X44"/>
    <mergeCell ref="M41:M44"/>
    <mergeCell ref="N41:N44"/>
    <mergeCell ref="O41:O44"/>
    <mergeCell ref="P41:P44"/>
    <mergeCell ref="Q41:Q44"/>
    <mergeCell ref="R41:R44"/>
    <mergeCell ref="Y41:Y44"/>
    <mergeCell ref="S41:S44"/>
    <mergeCell ref="T41:T44"/>
    <mergeCell ref="U41:U44"/>
    <mergeCell ref="V41:V44"/>
    <mergeCell ref="N63:N64"/>
    <mergeCell ref="O63:O64"/>
    <mergeCell ref="P63:P64"/>
    <mergeCell ref="AP39:AP40"/>
    <mergeCell ref="AO41:AO44"/>
    <mergeCell ref="AP41:AP44"/>
    <mergeCell ref="AD39:AD40"/>
    <mergeCell ref="AE39:AE40"/>
    <mergeCell ref="AF39:AF40"/>
    <mergeCell ref="AK39:AK40"/>
    <mergeCell ref="AL39:AL40"/>
    <mergeCell ref="AF41:AF44"/>
    <mergeCell ref="AI41:AI44"/>
    <mergeCell ref="AK41:AK44"/>
    <mergeCell ref="AE41:AE44"/>
    <mergeCell ref="Y39:Y40"/>
    <mergeCell ref="Z39:Z40"/>
    <mergeCell ref="AA39:AA40"/>
    <mergeCell ref="AB39:AB40"/>
    <mergeCell ref="AF36:AF37"/>
    <mergeCell ref="AG36:AG37"/>
    <mergeCell ref="AH36:AH37"/>
    <mergeCell ref="AG39:AG40"/>
    <mergeCell ref="AH39:AH40"/>
    <mergeCell ref="AN39:AN40"/>
    <mergeCell ref="AJ36:AJ37"/>
    <mergeCell ref="AV36:AV37"/>
    <mergeCell ref="AK36:AK37"/>
    <mergeCell ref="AL36:AL37"/>
    <mergeCell ref="AM36:AM37"/>
    <mergeCell ref="AN36:AN37"/>
    <mergeCell ref="AM39:AM40"/>
    <mergeCell ref="AS36:AS37"/>
    <mergeCell ref="AT36:AT37"/>
    <mergeCell ref="AU36:AU37"/>
    <mergeCell ref="AQ39:AQ40"/>
    <mergeCell ref="AR39:AR40"/>
    <mergeCell ref="BC39:BC40"/>
    <mergeCell ref="BD39:BD40"/>
    <mergeCell ref="AS39:AS40"/>
    <mergeCell ref="AT39:AT40"/>
    <mergeCell ref="AU39:AU40"/>
    <mergeCell ref="AV39:AV40"/>
    <mergeCell ref="AW39:AW40"/>
    <mergeCell ref="AX39:AX40"/>
    <mergeCell ref="AY39:AY40"/>
    <mergeCell ref="AZ39:AZ40"/>
    <mergeCell ref="BA39:BA40"/>
    <mergeCell ref="Q39:Q40"/>
    <mergeCell ref="R39:R40"/>
    <mergeCell ref="S39:S40"/>
    <mergeCell ref="T39:T40"/>
    <mergeCell ref="U39:U40"/>
    <mergeCell ref="AI39:AI40"/>
    <mergeCell ref="AJ39:AJ40"/>
    <mergeCell ref="Q36:Q37"/>
    <mergeCell ref="BB39:BB40"/>
    <mergeCell ref="AX36:AX37"/>
    <mergeCell ref="AY36:AY37"/>
    <mergeCell ref="AZ36:AZ37"/>
    <mergeCell ref="V39:V40"/>
    <mergeCell ref="W39:W40"/>
    <mergeCell ref="X39:X40"/>
    <mergeCell ref="AC39:AC40"/>
    <mergeCell ref="AO36:AO37"/>
    <mergeCell ref="AO39:AO40"/>
    <mergeCell ref="Z36:Z37"/>
    <mergeCell ref="AA36:AA37"/>
    <mergeCell ref="AB36:AB37"/>
    <mergeCell ref="AC36:AC37"/>
    <mergeCell ref="AD36:AD37"/>
    <mergeCell ref="AE36:AE37"/>
    <mergeCell ref="E41:E46"/>
    <mergeCell ref="F41:F46"/>
    <mergeCell ref="G39:G40"/>
    <mergeCell ref="H39:H40"/>
    <mergeCell ref="I39:I40"/>
    <mergeCell ref="J39:J40"/>
    <mergeCell ref="G36:G37"/>
    <mergeCell ref="H36:H37"/>
    <mergeCell ref="I36:I37"/>
    <mergeCell ref="J36:J37"/>
    <mergeCell ref="G41:G44"/>
    <mergeCell ref="H41:H44"/>
    <mergeCell ref="I41:I44"/>
    <mergeCell ref="J41:J44"/>
    <mergeCell ref="AQ9:AQ24"/>
    <mergeCell ref="AR9:AR24"/>
    <mergeCell ref="I9:I24"/>
    <mergeCell ref="J9:J24"/>
    <mergeCell ref="K9:K24"/>
    <mergeCell ref="L9:L24"/>
    <mergeCell ref="M9:M24"/>
    <mergeCell ref="N9:N24"/>
    <mergeCell ref="O9:O24"/>
    <mergeCell ref="S9:S24"/>
    <mergeCell ref="P9:P24"/>
    <mergeCell ref="Q9:Q24"/>
    <mergeCell ref="R9:R24"/>
    <mergeCell ref="V9:V24"/>
    <mergeCell ref="W9:W24"/>
    <mergeCell ref="X9:X24"/>
    <mergeCell ref="Y9:Y24"/>
    <mergeCell ref="Z9:Z24"/>
    <mergeCell ref="AA9:AA24"/>
    <mergeCell ref="AU9:AU24"/>
    <mergeCell ref="AV9:AV24"/>
    <mergeCell ref="E6:L7"/>
    <mergeCell ref="M6:R7"/>
    <mergeCell ref="S6:AD7"/>
    <mergeCell ref="AE6:AJ7"/>
    <mergeCell ref="AK6:AO7"/>
    <mergeCell ref="AP6:AT7"/>
    <mergeCell ref="AS9:AS24"/>
    <mergeCell ref="AC9:AC24"/>
    <mergeCell ref="AD9:AD24"/>
    <mergeCell ref="AE9:AE24"/>
    <mergeCell ref="AF9:AF24"/>
    <mergeCell ref="AG9:AG24"/>
    <mergeCell ref="AH9:AH24"/>
    <mergeCell ref="AT9:AT24"/>
    <mergeCell ref="AI9:AI24"/>
    <mergeCell ref="T9:T24"/>
    <mergeCell ref="U9:U24"/>
    <mergeCell ref="AL9:AL24"/>
    <mergeCell ref="AM9:AM24"/>
    <mergeCell ref="AN9:AN24"/>
    <mergeCell ref="AO9:AO24"/>
    <mergeCell ref="AP9:AP24"/>
    <mergeCell ref="G57:G61"/>
    <mergeCell ref="G63:G64"/>
    <mergeCell ref="D78:D121"/>
    <mergeCell ref="C78:C121"/>
    <mergeCell ref="G117:G119"/>
    <mergeCell ref="G115:G116"/>
    <mergeCell ref="E92:E94"/>
    <mergeCell ref="BE4:CG5"/>
    <mergeCell ref="AW9:AW24"/>
    <mergeCell ref="AX9:AX24"/>
    <mergeCell ref="AY9:AY24"/>
    <mergeCell ref="AZ9:AZ24"/>
    <mergeCell ref="BA9:BA24"/>
    <mergeCell ref="BB9:BB24"/>
    <mergeCell ref="BC9:BC24"/>
    <mergeCell ref="BD9:BD24"/>
    <mergeCell ref="CG6:CG7"/>
    <mergeCell ref="BA7:BB7"/>
    <mergeCell ref="AU6:BC6"/>
    <mergeCell ref="BD6:BD7"/>
    <mergeCell ref="BE6:BJ7"/>
    <mergeCell ref="BK6:BW7"/>
    <mergeCell ref="BX6:CB7"/>
    <mergeCell ref="CC6:CF7"/>
    <mergeCell ref="C47:C56"/>
    <mergeCell ref="D47:D56"/>
    <mergeCell ref="E53:E55"/>
    <mergeCell ref="F53:F55"/>
    <mergeCell ref="E47:E52"/>
    <mergeCell ref="F47:F52"/>
    <mergeCell ref="C74:C77"/>
    <mergeCell ref="D74:D77"/>
    <mergeCell ref="E74:E77"/>
    <mergeCell ref="F74:F77"/>
    <mergeCell ref="C57:C73"/>
    <mergeCell ref="D57:D73"/>
    <mergeCell ref="E65:E73"/>
    <mergeCell ref="F65:F73"/>
    <mergeCell ref="E57:E64"/>
    <mergeCell ref="F57:F64"/>
    <mergeCell ref="E97:E99"/>
    <mergeCell ref="F97:F99"/>
    <mergeCell ref="G97:G99"/>
    <mergeCell ref="E82:E87"/>
    <mergeCell ref="F82:F87"/>
    <mergeCell ref="G82:G87"/>
    <mergeCell ref="E115:E121"/>
    <mergeCell ref="F115:F121"/>
    <mergeCell ref="G100:G105"/>
    <mergeCell ref="E100:E105"/>
    <mergeCell ref="F100:F105"/>
    <mergeCell ref="E95:E96"/>
    <mergeCell ref="F95:F96"/>
    <mergeCell ref="G95:G96"/>
    <mergeCell ref="E112:E114"/>
    <mergeCell ref="F112:F114"/>
    <mergeCell ref="G112:G114"/>
    <mergeCell ref="L82:L87"/>
    <mergeCell ref="M82:M87"/>
    <mergeCell ref="N82:N87"/>
    <mergeCell ref="O82:O87"/>
    <mergeCell ref="P82:P87"/>
    <mergeCell ref="Q82:Q87"/>
    <mergeCell ref="R82:R87"/>
    <mergeCell ref="S82:S87"/>
    <mergeCell ref="P78:P81"/>
    <mergeCell ref="Q78:Q81"/>
    <mergeCell ref="R78:R81"/>
    <mergeCell ref="S78:S81"/>
    <mergeCell ref="K78:K81"/>
    <mergeCell ref="L78:L81"/>
    <mergeCell ref="M78:M81"/>
    <mergeCell ref="N78:N81"/>
    <mergeCell ref="O78:O81"/>
    <mergeCell ref="X78:X81"/>
    <mergeCell ref="AD78:AD81"/>
    <mergeCell ref="AE78:AE81"/>
    <mergeCell ref="S97:S99"/>
    <mergeCell ref="V97:V99"/>
    <mergeCell ref="W97:W99"/>
    <mergeCell ref="X97:X99"/>
    <mergeCell ref="Y97:Y99"/>
    <mergeCell ref="Z97:Z99"/>
    <mergeCell ref="AA97:AA99"/>
    <mergeCell ref="V95:V96"/>
    <mergeCell ref="W95:W96"/>
    <mergeCell ref="X95:X96"/>
    <mergeCell ref="U95:U96"/>
    <mergeCell ref="Y95:Y96"/>
    <mergeCell ref="Z95:Z96"/>
    <mergeCell ref="AA95:AA96"/>
    <mergeCell ref="AD82:AD87"/>
    <mergeCell ref="K82:K87"/>
    <mergeCell ref="BD112:BD114"/>
    <mergeCell ref="AR112:AR114"/>
    <mergeCell ref="AS112:AS114"/>
    <mergeCell ref="AT112:AT114"/>
    <mergeCell ref="AU112:AU114"/>
    <mergeCell ref="AV112:AV114"/>
    <mergeCell ref="AW112:AW114"/>
    <mergeCell ref="AX112:AX114"/>
    <mergeCell ref="AY112:AY114"/>
    <mergeCell ref="AZ112:AZ114"/>
    <mergeCell ref="BA112:BA114"/>
    <mergeCell ref="BB112:BB114"/>
    <mergeCell ref="BC112:BC114"/>
    <mergeCell ref="AI112:AI114"/>
    <mergeCell ref="AJ112:AJ114"/>
    <mergeCell ref="AK112:AK114"/>
    <mergeCell ref="AL112:AL114"/>
    <mergeCell ref="AM112:AM114"/>
    <mergeCell ref="AN112:AN114"/>
    <mergeCell ref="AO112:AO114"/>
    <mergeCell ref="AP112:AP114"/>
    <mergeCell ref="AQ112:AQ114"/>
    <mergeCell ref="C4:D7"/>
    <mergeCell ref="E4:BD5"/>
    <mergeCell ref="R36:R37"/>
    <mergeCell ref="AR36:AR37"/>
    <mergeCell ref="AQ36:AQ37"/>
    <mergeCell ref="AI36:AI37"/>
    <mergeCell ref="C36:C46"/>
    <mergeCell ref="D36:D46"/>
    <mergeCell ref="S36:S37"/>
    <mergeCell ref="T36:T37"/>
    <mergeCell ref="U36:U37"/>
    <mergeCell ref="V36:V37"/>
    <mergeCell ref="W36:W37"/>
    <mergeCell ref="X36:X37"/>
    <mergeCell ref="Y36:Y37"/>
    <mergeCell ref="AP36:AP37"/>
    <mergeCell ref="AB26:AB27"/>
    <mergeCell ref="AC26:AC27"/>
    <mergeCell ref="AD26:AD27"/>
    <mergeCell ref="X28:X29"/>
    <mergeCell ref="AW36:AW37"/>
    <mergeCell ref="AB9:AB24"/>
    <mergeCell ref="AJ9:AJ24"/>
    <mergeCell ref="AK9:AK24"/>
    <mergeCell ref="AX82:AX87"/>
    <mergeCell ref="AE82:AE87"/>
    <mergeCell ref="AP82:AP87"/>
    <mergeCell ref="BB92:BB94"/>
    <mergeCell ref="E1:H3"/>
    <mergeCell ref="E36:E40"/>
    <mergeCell ref="F36:F40"/>
    <mergeCell ref="X92:X94"/>
    <mergeCell ref="Y92:Y94"/>
    <mergeCell ref="Z92:Z94"/>
    <mergeCell ref="AA92:AA94"/>
    <mergeCell ref="R92:R94"/>
    <mergeCell ref="AG82:AG87"/>
    <mergeCell ref="AH82:AH87"/>
    <mergeCell ref="AI82:AI87"/>
    <mergeCell ref="AJ82:AJ87"/>
    <mergeCell ref="AR78:AR81"/>
    <mergeCell ref="AS78:AS81"/>
    <mergeCell ref="AT78:AT81"/>
    <mergeCell ref="AD92:AD94"/>
    <mergeCell ref="AE92:AE94"/>
    <mergeCell ref="AF92:AF94"/>
    <mergeCell ref="AF82:AF87"/>
    <mergeCell ref="AC82:AC87"/>
    <mergeCell ref="AK115:AK116"/>
    <mergeCell ref="AL115:AL116"/>
    <mergeCell ref="Y28:Y29"/>
    <mergeCell ref="BA65:BA69"/>
    <mergeCell ref="BB65:BB69"/>
    <mergeCell ref="BC65:BC69"/>
    <mergeCell ref="AY82:AY87"/>
    <mergeCell ref="AZ82:AZ87"/>
    <mergeCell ref="AK82:AK87"/>
    <mergeCell ref="AL82:AL87"/>
    <mergeCell ref="AM82:AM87"/>
    <mergeCell ref="AR82:AR87"/>
    <mergeCell ref="AS82:AS87"/>
    <mergeCell ref="AT82:AT87"/>
    <mergeCell ref="AU82:AU87"/>
    <mergeCell ref="AV82:AV87"/>
    <mergeCell ref="AW78:AW81"/>
    <mergeCell ref="AX78:AX81"/>
    <mergeCell ref="AY78:AY81"/>
    <mergeCell ref="AZ78:AZ81"/>
    <mergeCell ref="AN82:AN87"/>
    <mergeCell ref="AM115:AM116"/>
    <mergeCell ref="AN115:AN116"/>
    <mergeCell ref="AO115:AO116"/>
    <mergeCell ref="AP115:AP116"/>
    <mergeCell ref="AQ115:AQ116"/>
    <mergeCell ref="AR115:AR116"/>
    <mergeCell ref="AS115:AS116"/>
    <mergeCell ref="BB117:BB119"/>
    <mergeCell ref="BC117:BC119"/>
    <mergeCell ref="BD117:BD119"/>
    <mergeCell ref="AT115:AT116"/>
    <mergeCell ref="AU115:AU116"/>
    <mergeCell ref="AV115:AV116"/>
    <mergeCell ref="AW115:AW116"/>
    <mergeCell ref="AX115:AX116"/>
    <mergeCell ref="AY115:AY116"/>
    <mergeCell ref="AZ115:AZ116"/>
    <mergeCell ref="BA115:BA116"/>
    <mergeCell ref="BB115:BB116"/>
    <mergeCell ref="AE117:AE119"/>
    <mergeCell ref="AC117:AC119"/>
    <mergeCell ref="AB117:AB119"/>
    <mergeCell ref="Z117:Z119"/>
    <mergeCell ref="Y117:Y119"/>
    <mergeCell ref="BC115:BC116"/>
    <mergeCell ref="BD115:BD116"/>
    <mergeCell ref="AK117:AK119"/>
    <mergeCell ref="AL117:AL119"/>
    <mergeCell ref="AM117:AM119"/>
    <mergeCell ref="AN117:AN119"/>
    <mergeCell ref="AO117:AO119"/>
    <mergeCell ref="AP117:AP119"/>
    <mergeCell ref="AQ117:AQ119"/>
    <mergeCell ref="AR117:AR119"/>
    <mergeCell ref="AS117:AS119"/>
    <mergeCell ref="AT117:AT119"/>
    <mergeCell ref="AU117:AU119"/>
    <mergeCell ref="AV117:AV119"/>
    <mergeCell ref="AW117:AW119"/>
    <mergeCell ref="AX117:AX119"/>
    <mergeCell ref="AY117:AY119"/>
    <mergeCell ref="AZ117:AZ119"/>
    <mergeCell ref="BA117:BA119"/>
    <mergeCell ref="S117:S119"/>
    <mergeCell ref="S26:S27"/>
    <mergeCell ref="T26:T27"/>
    <mergeCell ref="U26:U27"/>
    <mergeCell ref="V26:V27"/>
    <mergeCell ref="W26:W27"/>
    <mergeCell ref="S30:S31"/>
    <mergeCell ref="T30:T31"/>
    <mergeCell ref="U30:U31"/>
    <mergeCell ref="V30:V31"/>
    <mergeCell ref="W30:W31"/>
    <mergeCell ref="S34:S35"/>
    <mergeCell ref="T34:T35"/>
    <mergeCell ref="U34:U35"/>
    <mergeCell ref="V34:V35"/>
    <mergeCell ref="W78:W81"/>
    <mergeCell ref="S28:S29"/>
    <mergeCell ref="T28:T29"/>
    <mergeCell ref="U28:U29"/>
    <mergeCell ref="V28:V29"/>
    <mergeCell ref="W28:W29"/>
    <mergeCell ref="W34:W35"/>
    <mergeCell ref="V82:V87"/>
    <mergeCell ref="W82:W87"/>
    <mergeCell ref="W117:W119"/>
    <mergeCell ref="V117:V119"/>
    <mergeCell ref="T117:T119"/>
    <mergeCell ref="X82:X87"/>
    <mergeCell ref="Y82:Y87"/>
    <mergeCell ref="Z82:Z87"/>
    <mergeCell ref="AB92:AB94"/>
    <mergeCell ref="AB41:AB44"/>
    <mergeCell ref="AB97:AB99"/>
    <mergeCell ref="AA82:AA87"/>
    <mergeCell ref="AB82:AB87"/>
    <mergeCell ref="AA78:AA81"/>
    <mergeCell ref="AB78:AB81"/>
    <mergeCell ref="Z41:Z44"/>
    <mergeCell ref="AA41:AA44"/>
    <mergeCell ref="U57:U61"/>
    <mergeCell ref="V57:V61"/>
    <mergeCell ref="AB65:AB69"/>
    <mergeCell ref="AB95:AB96"/>
    <mergeCell ref="T78:T81"/>
    <mergeCell ref="U78:U81"/>
    <mergeCell ref="V78:V81"/>
    <mergeCell ref="Y78:Y81"/>
    <mergeCell ref="Z78:Z81"/>
    <mergeCell ref="AC34:AC35"/>
    <mergeCell ref="AD34:AD35"/>
    <mergeCell ref="X30:X31"/>
    <mergeCell ref="Y30:Y31"/>
    <mergeCell ref="Z30:Z31"/>
    <mergeCell ref="AA30:AA31"/>
    <mergeCell ref="AB30:AB31"/>
    <mergeCell ref="AC30:AC31"/>
    <mergeCell ref="AD30:AD31"/>
    <mergeCell ref="AB32:AB33"/>
    <mergeCell ref="AC32:AC33"/>
    <mergeCell ref="AD32:AD33"/>
    <mergeCell ref="Y32:Y33"/>
    <mergeCell ref="Z32:Z33"/>
    <mergeCell ref="AA32:AA33"/>
    <mergeCell ref="X34:X35"/>
    <mergeCell ref="Y34:Y35"/>
    <mergeCell ref="Z34:Z35"/>
    <mergeCell ref="AA34:AA35"/>
    <mergeCell ref="AB34:AB35"/>
  </mergeCells>
  <hyperlinks>
    <hyperlink ref="AI89" r:id="rId1"/>
    <hyperlink ref="CA89" r:id="rId2"/>
    <hyperlink ref="AI106" r:id="rId3"/>
    <hyperlink ref="AI95" r:id="rId4"/>
    <hyperlink ref="AI96" r:id="rId5"/>
    <hyperlink ref="CA95" r:id="rId6"/>
    <hyperlink ref="CA96" r:id="rId7"/>
    <hyperlink ref="CA90" r:id="rId8"/>
    <hyperlink ref="CA88" r:id="rId9"/>
    <hyperlink ref="AI88" r:id="rId10"/>
    <hyperlink ref="AI91" r:id="rId11"/>
    <hyperlink ref="AI92" r:id="rId12"/>
    <hyperlink ref="CA92" r:id="rId13"/>
    <hyperlink ref="CA36" r:id="rId14"/>
    <hyperlink ref="AI41" r:id="rId15"/>
    <hyperlink ref="CA41" r:id="rId16"/>
    <hyperlink ref="CA42" r:id="rId17"/>
    <hyperlink ref="CA43" r:id="rId18"/>
    <hyperlink ref="CA44" r:id="rId19"/>
    <hyperlink ref="AI39" r:id="rId20"/>
    <hyperlink ref="AI97" r:id="rId21"/>
    <hyperlink ref="CA97" r:id="rId22"/>
    <hyperlink ref="CA98" r:id="rId23"/>
    <hyperlink ref="CA99" r:id="rId24"/>
    <hyperlink ref="AI100" r:id="rId25"/>
    <hyperlink ref="CA100" r:id="rId26"/>
    <hyperlink ref="CA101" r:id="rId27"/>
    <hyperlink ref="CA102" r:id="rId28"/>
    <hyperlink ref="CA103" r:id="rId29"/>
    <hyperlink ref="CA37" r:id="rId30"/>
    <hyperlink ref="AI48" r:id="rId31"/>
    <hyperlink ref="AI49" r:id="rId32"/>
    <hyperlink ref="AI50" r:id="rId33"/>
    <hyperlink ref="AI53" r:id="rId34"/>
    <hyperlink ref="AI54" r:id="rId35"/>
    <hyperlink ref="CA54" r:id="rId36"/>
    <hyperlink ref="AI55" r:id="rId37"/>
    <hyperlink ref="CA55" r:id="rId38"/>
    <hyperlink ref="AI56" r:id="rId39"/>
    <hyperlink ref="CA56" r:id="rId40"/>
    <hyperlink ref="CA74" r:id="rId41"/>
    <hyperlink ref="AI76" r:id="rId42"/>
    <hyperlink ref="AI77" r:id="rId43"/>
    <hyperlink ref="CA75" r:id="rId44"/>
    <hyperlink ref="AI78" r:id="rId45"/>
    <hyperlink ref="CA78" r:id="rId46"/>
    <hyperlink ref="CA79" r:id="rId47"/>
    <hyperlink ref="CA81" r:id="rId48"/>
    <hyperlink ref="CA80" r:id="rId49"/>
    <hyperlink ref="CA85" r:id="rId50"/>
    <hyperlink ref="CA86" r:id="rId51"/>
    <hyperlink ref="CA84" r:id="rId52"/>
    <hyperlink ref="CA82" r:id="rId53"/>
    <hyperlink ref="AI82" r:id="rId54"/>
    <hyperlink ref="CA87" r:id="rId55"/>
    <hyperlink ref="CA83" r:id="rId56"/>
    <hyperlink ref="AI109" r:id="rId57"/>
    <hyperlink ref="AI110" r:id="rId58"/>
    <hyperlink ref="AI111" r:id="rId59"/>
    <hyperlink ref="AI112" r:id="rId60"/>
    <hyperlink ref="AI115" r:id="rId61"/>
    <hyperlink ref="AI117" r:id="rId62"/>
    <hyperlink ref="AI120" r:id="rId63"/>
    <hyperlink ref="AI121" r:id="rId64"/>
    <hyperlink ref="AI9" r:id="rId65"/>
    <hyperlink ref="AI25" r:id="rId66"/>
    <hyperlink ref="AI26" r:id="rId67"/>
    <hyperlink ref="AI27" r:id="rId68"/>
    <hyperlink ref="AI28" r:id="rId69"/>
    <hyperlink ref="AI29" r:id="rId70"/>
    <hyperlink ref="AI30" r:id="rId71"/>
    <hyperlink ref="AI31" r:id="rId72"/>
    <hyperlink ref="AI32" r:id="rId73"/>
    <hyperlink ref="AI33" r:id="rId74"/>
    <hyperlink ref="AI34" r:id="rId75"/>
    <hyperlink ref="AI35" r:id="rId76"/>
    <hyperlink ref="AI47" r:id="rId77" display="mailto:david.pulido@adr.gov.co"/>
    <hyperlink ref="AI46" r:id="rId78" display="mailto:juan.vivas@adr.gov.co"/>
    <hyperlink ref="AI45" r:id="rId79"/>
    <hyperlink ref="AI75" r:id="rId80"/>
    <hyperlink ref="AI62" r:id="rId81"/>
    <hyperlink ref="AI63" r:id="rId82"/>
    <hyperlink ref="AI65" r:id="rId83"/>
    <hyperlink ref="AI70" r:id="rId84"/>
    <hyperlink ref="AI71" r:id="rId85"/>
    <hyperlink ref="AI72" r:id="rId86"/>
    <hyperlink ref="AI73" r:id="rId87"/>
    <hyperlink ref="AI74" r:id="rId88"/>
    <hyperlink ref="AI107" r:id="rId89"/>
    <hyperlink ref="AI51" r:id="rId90"/>
    <hyperlink ref="AI52" r:id="rId91"/>
    <hyperlink ref="AI36" r:id="rId92"/>
    <hyperlink ref="AI38" r:id="rId93"/>
  </hyperlinks>
  <pageMargins left="0.7" right="0.7" top="0.75" bottom="0.75" header="0.3" footer="0.3"/>
  <pageSetup orientation="portrait" r:id="rId94"/>
  <drawing r:id="rId95"/>
  <legacyDrawing r:id="rId9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9"/>
  <sheetViews>
    <sheetView topLeftCell="A5" workbookViewId="0">
      <selection activeCell="C7" sqref="C7:C9"/>
    </sheetView>
  </sheetViews>
  <sheetFormatPr baseColWidth="10" defaultColWidth="9.140625" defaultRowHeight="15" x14ac:dyDescent="0.25"/>
  <cols>
    <col min="2" max="2" width="96.85546875" customWidth="1"/>
    <col min="3" max="3" width="72.85546875" customWidth="1"/>
  </cols>
  <sheetData>
    <row r="3" spans="1:3" x14ac:dyDescent="0.25">
      <c r="A3" s="594" t="s">
        <v>1618</v>
      </c>
      <c r="B3" s="594" t="s">
        <v>1619</v>
      </c>
      <c r="C3" s="594" t="s">
        <v>1620</v>
      </c>
    </row>
    <row r="4" spans="1:3" ht="84" customHeight="1" x14ac:dyDescent="0.25">
      <c r="A4" s="595" t="s">
        <v>962</v>
      </c>
      <c r="B4" s="595" t="s">
        <v>963</v>
      </c>
      <c r="C4" s="377" t="s">
        <v>1621</v>
      </c>
    </row>
    <row r="5" spans="1:3" ht="62.25" customHeight="1" x14ac:dyDescent="0.25">
      <c r="A5" s="596" t="s">
        <v>985</v>
      </c>
      <c r="B5" s="597" t="s">
        <v>435</v>
      </c>
      <c r="C5" s="600" t="s">
        <v>1622</v>
      </c>
    </row>
    <row r="6" spans="1:3" ht="62.25" customHeight="1" x14ac:dyDescent="0.25">
      <c r="A6" s="596" t="s">
        <v>988</v>
      </c>
      <c r="B6" s="597" t="s">
        <v>436</v>
      </c>
      <c r="C6" s="600" t="s">
        <v>1622</v>
      </c>
    </row>
    <row r="7" spans="1:3" ht="135" x14ac:dyDescent="0.25">
      <c r="A7" s="596" t="s">
        <v>992</v>
      </c>
      <c r="B7" s="597" t="s">
        <v>478</v>
      </c>
      <c r="C7" s="601" t="s">
        <v>1623</v>
      </c>
    </row>
    <row r="8" spans="1:3" ht="63.75" customHeight="1" x14ac:dyDescent="0.25">
      <c r="A8" s="596" t="s">
        <v>1033</v>
      </c>
      <c r="B8" s="598" t="s">
        <v>484</v>
      </c>
      <c r="C8" s="601" t="s">
        <v>1624</v>
      </c>
    </row>
    <row r="9" spans="1:3" ht="57" customHeight="1" x14ac:dyDescent="0.25">
      <c r="A9" s="596" t="s">
        <v>1035</v>
      </c>
      <c r="B9" s="599" t="s">
        <v>486</v>
      </c>
      <c r="C9" s="601" t="s">
        <v>1625</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A1:CJ199"/>
  <sheetViews>
    <sheetView showGridLines="0" topLeftCell="AB1" zoomScale="44" zoomScaleNormal="80" workbookViewId="0">
      <pane ySplit="9" topLeftCell="A171" activePane="bottomLeft" state="frozenSplit"/>
      <selection activeCell="T1" sqref="T1"/>
      <selection pane="bottomLeft" activeCell="BH152" sqref="BH152"/>
    </sheetView>
  </sheetViews>
  <sheetFormatPr baseColWidth="10" defaultColWidth="11.42578125" defaultRowHeight="15.75" x14ac:dyDescent="0.25"/>
  <cols>
    <col min="1" max="1" width="9.42578125" style="5" customWidth="1"/>
    <col min="2" max="2" width="36.7109375" style="5" bestFit="1" customWidth="1"/>
    <col min="3" max="3" width="7.7109375" style="5" customWidth="1"/>
    <col min="4" max="4" width="41.140625" style="5" bestFit="1" customWidth="1"/>
    <col min="5" max="5" width="11.140625" style="5" customWidth="1"/>
    <col min="6" max="6" width="18.28515625" style="5" customWidth="1"/>
    <col min="7" max="7" width="56" style="227" customWidth="1"/>
    <col min="8" max="9" width="54.28515625" style="220" customWidth="1"/>
    <col min="10" max="10" width="53.42578125" style="221" customWidth="1"/>
    <col min="11" max="11" width="20.7109375" style="221" customWidth="1"/>
    <col min="12" max="12" width="22.5703125" style="89" customWidth="1"/>
    <col min="13" max="13" width="21.5703125" style="89" customWidth="1"/>
    <col min="14" max="16" width="20.7109375" style="89" bestFit="1" customWidth="1"/>
    <col min="17" max="17" width="31.7109375" style="89" bestFit="1" customWidth="1"/>
    <col min="18" max="18" width="19.85546875" style="89" bestFit="1" customWidth="1"/>
    <col min="19" max="19" width="56.42578125" style="89" bestFit="1" customWidth="1"/>
    <col min="20" max="20" width="45.140625" style="89" bestFit="1" customWidth="1"/>
    <col min="21" max="21" width="14.5703125" style="89" bestFit="1" customWidth="1"/>
    <col min="22" max="22" width="17" style="89" bestFit="1" customWidth="1"/>
    <col min="23" max="23" width="15" style="89" bestFit="1" customWidth="1"/>
    <col min="24" max="24" width="13.42578125" style="89" bestFit="1" customWidth="1"/>
    <col min="25" max="25" width="14.28515625" style="89" bestFit="1" customWidth="1"/>
    <col min="26" max="26" width="14" style="89" bestFit="1" customWidth="1"/>
    <col min="27" max="27" width="13.140625" style="89" bestFit="1" customWidth="1"/>
    <col min="28" max="28" width="15.85546875" style="89" bestFit="1" customWidth="1"/>
    <col min="29" max="29" width="21" style="89" bestFit="1" customWidth="1"/>
    <col min="30" max="30" width="17.42578125" style="89" bestFit="1" customWidth="1"/>
    <col min="31" max="31" width="20.28515625" style="89" bestFit="1" customWidth="1"/>
    <col min="32" max="32" width="19.42578125" style="89" bestFit="1" customWidth="1"/>
    <col min="33" max="38" width="19" style="89" customWidth="1"/>
    <col min="39" max="48" width="21.42578125" style="11" customWidth="1"/>
    <col min="49" max="53" width="21.42578125" style="7" customWidth="1"/>
    <col min="54" max="54" width="21.42578125" style="219" customWidth="1"/>
    <col min="55" max="58" width="21.42578125" style="220" customWidth="1"/>
    <col min="59" max="59" width="38" style="221" bestFit="1" customWidth="1"/>
    <col min="60" max="60" width="35.5703125" style="221" customWidth="1"/>
    <col min="61" max="61" width="28.7109375" style="222" bestFit="1" customWidth="1"/>
    <col min="62" max="62" width="32.5703125" style="222" customWidth="1"/>
    <col min="63" max="63" width="24.7109375" style="223" bestFit="1" customWidth="1"/>
    <col min="64" max="64" width="20.7109375" style="218" bestFit="1" customWidth="1"/>
    <col min="65" max="65" width="14.5703125" style="224" bestFit="1" customWidth="1"/>
    <col min="66" max="66" width="17" style="98" bestFit="1" customWidth="1"/>
    <col min="67" max="67" width="15" style="98" bestFit="1" customWidth="1"/>
    <col min="68" max="68" width="13.42578125" style="98" bestFit="1" customWidth="1"/>
    <col min="69" max="69" width="14.28515625" style="98" bestFit="1" customWidth="1"/>
    <col min="70" max="70" width="14" style="98" bestFit="1" customWidth="1"/>
    <col min="71" max="71" width="13.140625" style="98" bestFit="1" customWidth="1"/>
    <col min="72" max="72" width="15.85546875" style="98" bestFit="1" customWidth="1"/>
    <col min="73" max="73" width="21" style="98" bestFit="1" customWidth="1"/>
    <col min="74" max="74" width="17.42578125" style="98" bestFit="1" customWidth="1"/>
    <col min="75" max="75" width="20.28515625" style="97" bestFit="1" customWidth="1"/>
    <col min="76" max="76" width="19.42578125" style="97" bestFit="1" customWidth="1"/>
    <col min="77" max="77" width="39.5703125" style="97" bestFit="1" customWidth="1"/>
    <col min="78" max="78" width="35.28515625" style="97" bestFit="1" customWidth="1"/>
    <col min="79" max="79" width="31.85546875" style="97" bestFit="1" customWidth="1"/>
    <col min="80" max="80" width="40.7109375" style="97" bestFit="1" customWidth="1"/>
    <col min="81" max="81" width="54.5703125" style="97" bestFit="1" customWidth="1"/>
    <col min="82" max="85" width="24.7109375" style="97" customWidth="1"/>
    <col min="86" max="88" width="24.7109375" style="5" customWidth="1"/>
    <col min="89" max="89" width="19.7109375" customWidth="1"/>
  </cols>
  <sheetData>
    <row r="1" spans="1:88" ht="21" x14ac:dyDescent="0.25">
      <c r="A1" s="8"/>
      <c r="B1" s="8"/>
      <c r="C1" s="8"/>
      <c r="D1" s="8"/>
      <c r="E1" s="8"/>
      <c r="F1" s="8"/>
      <c r="G1" s="226"/>
      <c r="H1" s="216" t="s">
        <v>264</v>
      </c>
      <c r="I1" s="216"/>
      <c r="J1" s="216"/>
      <c r="K1" s="216"/>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6"/>
      <c r="BC1" s="216"/>
      <c r="BD1" s="216"/>
      <c r="BE1" s="216"/>
      <c r="BF1" s="216"/>
      <c r="BG1" s="216"/>
      <c r="BH1" s="216"/>
      <c r="BI1" s="216"/>
      <c r="BJ1" s="216"/>
      <c r="BK1" s="216"/>
      <c r="BL1" s="216"/>
      <c r="BM1" s="216"/>
      <c r="BN1" s="215"/>
      <c r="BO1" s="215"/>
      <c r="BP1" s="215"/>
      <c r="BQ1" s="215"/>
      <c r="BR1" s="215"/>
      <c r="BS1" s="215"/>
      <c r="BT1" s="215"/>
      <c r="BU1" s="215"/>
      <c r="BV1" s="215"/>
      <c r="BW1" s="215"/>
      <c r="BX1" s="215"/>
      <c r="BY1" s="215"/>
      <c r="BZ1" s="215"/>
      <c r="CA1" s="215"/>
      <c r="CB1" s="215"/>
      <c r="CC1" s="215"/>
      <c r="CD1" s="215"/>
      <c r="CE1" s="215"/>
      <c r="CF1" s="215"/>
      <c r="CG1" s="215"/>
      <c r="CH1" s="215"/>
      <c r="CI1" s="215"/>
      <c r="CJ1" s="215"/>
    </row>
    <row r="2" spans="1:88" ht="21" x14ac:dyDescent="0.25">
      <c r="A2" s="8"/>
      <c r="B2" s="8"/>
      <c r="C2" s="8"/>
      <c r="D2" s="8"/>
      <c r="E2" s="8"/>
      <c r="F2" s="8"/>
      <c r="G2" s="226"/>
      <c r="H2" s="216"/>
      <c r="I2" s="216"/>
      <c r="J2" s="216"/>
      <c r="K2" s="216"/>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6"/>
      <c r="BC2" s="216"/>
      <c r="BD2" s="216"/>
      <c r="BE2" s="216"/>
      <c r="BF2" s="216"/>
      <c r="BG2" s="216"/>
      <c r="BH2" s="216"/>
      <c r="BI2" s="216"/>
      <c r="BJ2" s="216"/>
      <c r="BK2" s="216"/>
      <c r="BL2" s="216"/>
      <c r="BM2" s="216"/>
      <c r="BN2" s="215"/>
      <c r="BO2" s="215"/>
      <c r="BP2" s="215"/>
      <c r="BQ2" s="215"/>
      <c r="BR2" s="215"/>
      <c r="BS2" s="215"/>
      <c r="BT2" s="215"/>
      <c r="BU2" s="215"/>
      <c r="BV2" s="215"/>
      <c r="BW2" s="215"/>
      <c r="BX2" s="215"/>
      <c r="BY2" s="215"/>
      <c r="BZ2" s="215"/>
      <c r="CA2" s="215"/>
      <c r="CB2" s="215"/>
      <c r="CC2" s="215"/>
      <c r="CD2" s="215"/>
      <c r="CE2" s="215"/>
      <c r="CF2" s="215"/>
      <c r="CG2" s="215"/>
      <c r="CH2" s="215"/>
      <c r="CI2" s="215"/>
      <c r="CJ2" s="215"/>
    </row>
    <row r="3" spans="1:88" ht="21" x14ac:dyDescent="0.25">
      <c r="A3" s="8"/>
      <c r="B3" s="8"/>
      <c r="C3" s="8"/>
      <c r="D3" s="8"/>
      <c r="E3" s="8"/>
      <c r="F3" s="8"/>
      <c r="G3" s="226"/>
      <c r="H3" s="216"/>
      <c r="I3" s="216"/>
      <c r="J3" s="216"/>
      <c r="K3" s="216"/>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6"/>
      <c r="BC3" s="216"/>
      <c r="BD3" s="216"/>
      <c r="BE3" s="216"/>
      <c r="BF3" s="216"/>
      <c r="BG3" s="216"/>
      <c r="BH3" s="216"/>
      <c r="BI3" s="216"/>
      <c r="BJ3" s="216"/>
      <c r="BK3" s="216"/>
      <c r="BL3" s="216"/>
      <c r="BM3" s="216"/>
      <c r="BN3" s="215"/>
      <c r="BO3" s="215"/>
      <c r="BP3" s="215"/>
      <c r="BQ3" s="215"/>
      <c r="BR3" s="215"/>
      <c r="BS3" s="215"/>
      <c r="BT3" s="215"/>
      <c r="BU3" s="215"/>
      <c r="BV3" s="215"/>
      <c r="BW3" s="215"/>
      <c r="BX3" s="215"/>
      <c r="BY3" s="215"/>
      <c r="BZ3" s="215"/>
      <c r="CA3" s="215"/>
      <c r="CB3" s="215"/>
      <c r="CC3" s="215"/>
      <c r="CD3" s="215"/>
      <c r="CE3" s="215"/>
      <c r="CF3" s="215"/>
      <c r="CG3" s="215"/>
      <c r="CH3" s="215"/>
      <c r="CI3" s="215"/>
      <c r="CJ3" s="215"/>
    </row>
    <row r="4" spans="1:88" ht="21.75" thickBot="1" x14ac:dyDescent="0.3">
      <c r="A4" s="8"/>
      <c r="B4" s="8"/>
      <c r="C4" s="8"/>
      <c r="D4" s="8"/>
      <c r="E4" s="8"/>
      <c r="F4" s="8"/>
      <c r="G4" s="226"/>
      <c r="H4" s="216"/>
      <c r="I4" s="216"/>
      <c r="J4" s="216"/>
      <c r="K4" s="216"/>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6"/>
      <c r="BC4" s="216"/>
      <c r="BD4" s="216"/>
      <c r="BE4" s="216"/>
      <c r="BF4" s="216"/>
      <c r="BG4" s="216"/>
      <c r="BH4" s="216"/>
      <c r="BI4" s="216"/>
      <c r="BJ4" s="216"/>
      <c r="BK4" s="216"/>
      <c r="BL4" s="216"/>
      <c r="BM4" s="216"/>
      <c r="BN4" s="215"/>
      <c r="BO4" s="215"/>
      <c r="BP4" s="215"/>
      <c r="BQ4" s="215"/>
      <c r="BR4" s="215"/>
      <c r="BS4" s="215"/>
      <c r="BT4" s="215"/>
      <c r="BU4" s="215"/>
      <c r="BV4" s="215"/>
      <c r="BW4" s="215"/>
      <c r="BX4" s="215"/>
      <c r="BY4" s="215"/>
      <c r="BZ4" s="215"/>
      <c r="CA4" s="215"/>
      <c r="CB4" s="215"/>
      <c r="CC4" s="215"/>
      <c r="CD4" s="215"/>
      <c r="CE4" s="215"/>
      <c r="CF4" s="215"/>
      <c r="CG4" s="215"/>
      <c r="CH4" s="215"/>
      <c r="CI4" s="215"/>
      <c r="CJ4" s="215"/>
    </row>
    <row r="5" spans="1:88" ht="15" x14ac:dyDescent="0.25">
      <c r="A5" s="786" t="s">
        <v>728</v>
      </c>
      <c r="B5" s="786"/>
      <c r="C5" s="786"/>
      <c r="D5" s="786"/>
      <c r="E5" s="786"/>
      <c r="F5" s="787"/>
      <c r="G5" s="808" t="s">
        <v>279</v>
      </c>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12" t="s">
        <v>729</v>
      </c>
      <c r="BH5" s="813"/>
      <c r="BI5" s="813"/>
      <c r="BJ5" s="813"/>
      <c r="BK5" s="813"/>
      <c r="BL5" s="813"/>
      <c r="BM5" s="813"/>
      <c r="BN5" s="813"/>
      <c r="BO5" s="813"/>
      <c r="BP5" s="813"/>
      <c r="BQ5" s="813"/>
      <c r="BR5" s="813"/>
      <c r="BS5" s="813"/>
      <c r="BT5" s="813"/>
      <c r="BU5" s="813"/>
      <c r="BV5" s="813"/>
      <c r="BW5" s="813"/>
      <c r="BX5" s="813"/>
      <c r="BY5" s="813"/>
      <c r="BZ5" s="813"/>
      <c r="CA5" s="813"/>
      <c r="CB5" s="813"/>
      <c r="CC5" s="813"/>
      <c r="CD5" s="813"/>
      <c r="CE5" s="813"/>
      <c r="CF5" s="813"/>
      <c r="CG5" s="813"/>
      <c r="CH5" s="813"/>
      <c r="CI5" s="813"/>
      <c r="CJ5" s="814"/>
    </row>
    <row r="6" spans="1:88" ht="15" x14ac:dyDescent="0.25">
      <c r="A6" s="786"/>
      <c r="B6" s="786"/>
      <c r="C6" s="786"/>
      <c r="D6" s="786"/>
      <c r="E6" s="786"/>
      <c r="F6" s="787"/>
      <c r="G6" s="810"/>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1"/>
      <c r="AZ6" s="811"/>
      <c r="BA6" s="811"/>
      <c r="BB6" s="811"/>
      <c r="BC6" s="811"/>
      <c r="BD6" s="811"/>
      <c r="BE6" s="811"/>
      <c r="BF6" s="811"/>
      <c r="BG6" s="815"/>
      <c r="BH6" s="816"/>
      <c r="BI6" s="816"/>
      <c r="BJ6" s="816"/>
      <c r="BK6" s="816"/>
      <c r="BL6" s="816"/>
      <c r="BM6" s="816"/>
      <c r="BN6" s="816"/>
      <c r="BO6" s="816"/>
      <c r="BP6" s="816"/>
      <c r="BQ6" s="816"/>
      <c r="BR6" s="816"/>
      <c r="BS6" s="816"/>
      <c r="BT6" s="816"/>
      <c r="BU6" s="816"/>
      <c r="BV6" s="816"/>
      <c r="BW6" s="816"/>
      <c r="BX6" s="816"/>
      <c r="BY6" s="816"/>
      <c r="BZ6" s="816"/>
      <c r="CA6" s="816"/>
      <c r="CB6" s="816"/>
      <c r="CC6" s="816"/>
      <c r="CD6" s="816"/>
      <c r="CE6" s="816"/>
      <c r="CF6" s="816"/>
      <c r="CG6" s="816"/>
      <c r="CH6" s="816"/>
      <c r="CI6" s="816"/>
      <c r="CJ6" s="817"/>
    </row>
    <row r="7" spans="1:88" ht="21" x14ac:dyDescent="0.25">
      <c r="A7" s="786"/>
      <c r="B7" s="786"/>
      <c r="C7" s="786"/>
      <c r="D7" s="786"/>
      <c r="E7" s="786"/>
      <c r="F7" s="787"/>
      <c r="G7" s="790" t="s">
        <v>730</v>
      </c>
      <c r="H7" s="791"/>
      <c r="I7" s="791"/>
      <c r="J7" s="791"/>
      <c r="K7" s="791"/>
      <c r="L7" s="791"/>
      <c r="M7" s="792"/>
      <c r="N7" s="796" t="s">
        <v>267</v>
      </c>
      <c r="O7" s="797"/>
      <c r="P7" s="797"/>
      <c r="Q7" s="797"/>
      <c r="R7" s="797"/>
      <c r="S7" s="797"/>
      <c r="T7" s="797"/>
      <c r="U7" s="800" t="s">
        <v>731</v>
      </c>
      <c r="V7" s="800"/>
      <c r="W7" s="800"/>
      <c r="X7" s="800"/>
      <c r="Y7" s="800"/>
      <c r="Z7" s="800"/>
      <c r="AA7" s="800"/>
      <c r="AB7" s="800"/>
      <c r="AC7" s="800"/>
      <c r="AD7" s="800"/>
      <c r="AE7" s="800"/>
      <c r="AF7" s="801"/>
      <c r="AG7" s="778" t="s">
        <v>268</v>
      </c>
      <c r="AH7" s="779"/>
      <c r="AI7" s="779"/>
      <c r="AJ7" s="779"/>
      <c r="AK7" s="779"/>
      <c r="AL7" s="780"/>
      <c r="AM7" s="818" t="s">
        <v>217</v>
      </c>
      <c r="AN7" s="819"/>
      <c r="AO7" s="819"/>
      <c r="AP7" s="819"/>
      <c r="AQ7" s="820"/>
      <c r="AR7" s="804" t="s">
        <v>224</v>
      </c>
      <c r="AS7" s="824"/>
      <c r="AT7" s="824"/>
      <c r="AU7" s="824"/>
      <c r="AV7" s="825"/>
      <c r="AW7" s="828" t="s">
        <v>231</v>
      </c>
      <c r="AX7" s="829"/>
      <c r="AY7" s="829"/>
      <c r="AZ7" s="829"/>
      <c r="BA7" s="829"/>
      <c r="BB7" s="829"/>
      <c r="BC7" s="829"/>
      <c r="BD7" s="829"/>
      <c r="BE7" s="830"/>
      <c r="BF7" s="804" t="s">
        <v>251</v>
      </c>
      <c r="BG7" s="784" t="s">
        <v>1626</v>
      </c>
      <c r="BH7" s="785"/>
      <c r="BI7" s="785"/>
      <c r="BJ7" s="785"/>
      <c r="BK7" s="785"/>
      <c r="BL7" s="806" t="s">
        <v>732</v>
      </c>
      <c r="BM7" s="806"/>
      <c r="BN7" s="806"/>
      <c r="BO7" s="806"/>
      <c r="BP7" s="806"/>
      <c r="BQ7" s="806"/>
      <c r="BR7" s="806"/>
      <c r="BS7" s="806"/>
      <c r="BT7" s="806"/>
      <c r="BU7" s="806"/>
      <c r="BV7" s="806"/>
      <c r="BW7" s="806"/>
      <c r="BX7" s="806"/>
      <c r="BY7" s="807" t="s">
        <v>268</v>
      </c>
      <c r="BZ7" s="807"/>
      <c r="CA7" s="807"/>
      <c r="CB7" s="807"/>
      <c r="CC7" s="807"/>
      <c r="CD7" s="649" t="s">
        <v>269</v>
      </c>
      <c r="CE7" s="649"/>
      <c r="CF7" s="649"/>
      <c r="CG7" s="649"/>
      <c r="CH7" s="664" t="s">
        <v>253</v>
      </c>
      <c r="CI7" s="664"/>
      <c r="CJ7" s="833" t="s">
        <v>270</v>
      </c>
    </row>
    <row r="8" spans="1:88" ht="21" x14ac:dyDescent="0.25">
      <c r="A8" s="788"/>
      <c r="B8" s="788"/>
      <c r="C8" s="788"/>
      <c r="D8" s="788"/>
      <c r="E8" s="788"/>
      <c r="F8" s="789"/>
      <c r="G8" s="793"/>
      <c r="H8" s="794"/>
      <c r="I8" s="794"/>
      <c r="J8" s="794"/>
      <c r="K8" s="794"/>
      <c r="L8" s="794"/>
      <c r="M8" s="795"/>
      <c r="N8" s="798"/>
      <c r="O8" s="799"/>
      <c r="P8" s="799"/>
      <c r="Q8" s="799"/>
      <c r="R8" s="799"/>
      <c r="S8" s="799"/>
      <c r="T8" s="799"/>
      <c r="U8" s="802"/>
      <c r="V8" s="802"/>
      <c r="W8" s="802"/>
      <c r="X8" s="802"/>
      <c r="Y8" s="802"/>
      <c r="Z8" s="802"/>
      <c r="AA8" s="802"/>
      <c r="AB8" s="802"/>
      <c r="AC8" s="802"/>
      <c r="AD8" s="802"/>
      <c r="AE8" s="802"/>
      <c r="AF8" s="803"/>
      <c r="AG8" s="781"/>
      <c r="AH8" s="782"/>
      <c r="AI8" s="782"/>
      <c r="AJ8" s="782"/>
      <c r="AK8" s="782"/>
      <c r="AL8" s="783"/>
      <c r="AM8" s="821"/>
      <c r="AN8" s="822"/>
      <c r="AO8" s="822"/>
      <c r="AP8" s="822"/>
      <c r="AQ8" s="823"/>
      <c r="AR8" s="805"/>
      <c r="AS8" s="826"/>
      <c r="AT8" s="826"/>
      <c r="AU8" s="826"/>
      <c r="AV8" s="827"/>
      <c r="AW8" s="259" t="s">
        <v>271</v>
      </c>
      <c r="AX8" s="260" t="s">
        <v>272</v>
      </c>
      <c r="AY8" s="258" t="s">
        <v>273</v>
      </c>
      <c r="AZ8" s="258"/>
      <c r="BA8" s="258" t="s">
        <v>274</v>
      </c>
      <c r="BB8" s="258"/>
      <c r="BC8" s="831" t="s">
        <v>246</v>
      </c>
      <c r="BD8" s="832"/>
      <c r="BE8" s="261" t="s">
        <v>275</v>
      </c>
      <c r="BF8" s="805"/>
      <c r="BG8" s="784"/>
      <c r="BH8" s="785"/>
      <c r="BI8" s="785"/>
      <c r="BJ8" s="785"/>
      <c r="BK8" s="785"/>
      <c r="BL8" s="806"/>
      <c r="BM8" s="806"/>
      <c r="BN8" s="806"/>
      <c r="BO8" s="806"/>
      <c r="BP8" s="806"/>
      <c r="BQ8" s="806"/>
      <c r="BR8" s="806"/>
      <c r="BS8" s="806"/>
      <c r="BT8" s="806"/>
      <c r="BU8" s="806"/>
      <c r="BV8" s="806"/>
      <c r="BW8" s="806"/>
      <c r="BX8" s="806"/>
      <c r="BY8" s="807"/>
      <c r="BZ8" s="807"/>
      <c r="CA8" s="807"/>
      <c r="CB8" s="807"/>
      <c r="CC8" s="807"/>
      <c r="CD8" s="649"/>
      <c r="CE8" s="649"/>
      <c r="CF8" s="649"/>
      <c r="CG8" s="649"/>
      <c r="CH8" s="664"/>
      <c r="CI8" s="664"/>
      <c r="CJ8" s="833"/>
    </row>
    <row r="9" spans="1:88" x14ac:dyDescent="0.25">
      <c r="A9" s="253" t="s">
        <v>276</v>
      </c>
      <c r="B9" s="253" t="s">
        <v>277</v>
      </c>
      <c r="C9" s="253" t="s">
        <v>278</v>
      </c>
      <c r="D9" s="253" t="s">
        <v>321</v>
      </c>
      <c r="E9" s="253" t="s">
        <v>1627</v>
      </c>
      <c r="F9" s="253" t="s">
        <v>1628</v>
      </c>
      <c r="G9" s="252" t="s">
        <v>279</v>
      </c>
      <c r="H9" s="15" t="s">
        <v>1629</v>
      </c>
      <c r="I9" s="15" t="s">
        <v>1630</v>
      </c>
      <c r="J9" s="15" t="s">
        <v>736</v>
      </c>
      <c r="K9" s="217" t="s">
        <v>287</v>
      </c>
      <c r="L9" s="217" t="s">
        <v>208</v>
      </c>
      <c r="M9" s="217" t="s">
        <v>143</v>
      </c>
      <c r="N9" s="217" t="s">
        <v>288</v>
      </c>
      <c r="O9" s="217" t="s">
        <v>738</v>
      </c>
      <c r="P9" s="217" t="s">
        <v>739</v>
      </c>
      <c r="Q9" s="217" t="s">
        <v>740</v>
      </c>
      <c r="R9" s="217" t="s">
        <v>741</v>
      </c>
      <c r="S9" s="217" t="s">
        <v>289</v>
      </c>
      <c r="T9" s="217" t="s">
        <v>290</v>
      </c>
      <c r="U9" s="217" t="s">
        <v>291</v>
      </c>
      <c r="V9" s="217" t="s">
        <v>292</v>
      </c>
      <c r="W9" s="217" t="s">
        <v>293</v>
      </c>
      <c r="X9" s="217" t="s">
        <v>294</v>
      </c>
      <c r="Y9" s="217" t="s">
        <v>295</v>
      </c>
      <c r="Z9" s="217" t="s">
        <v>296</v>
      </c>
      <c r="AA9" s="217" t="s">
        <v>297</v>
      </c>
      <c r="AB9" s="217" t="s">
        <v>298</v>
      </c>
      <c r="AC9" s="217" t="s">
        <v>299</v>
      </c>
      <c r="AD9" s="217" t="s">
        <v>300</v>
      </c>
      <c r="AE9" s="217" t="s">
        <v>301</v>
      </c>
      <c r="AF9" s="217" t="s">
        <v>302</v>
      </c>
      <c r="AG9" s="217" t="s">
        <v>303</v>
      </c>
      <c r="AH9" s="217" t="s">
        <v>304</v>
      </c>
      <c r="AI9" s="217" t="s">
        <v>305</v>
      </c>
      <c r="AJ9" s="217" t="s">
        <v>306</v>
      </c>
      <c r="AK9" s="217" t="s">
        <v>307</v>
      </c>
      <c r="AL9" s="217" t="s">
        <v>308</v>
      </c>
      <c r="AM9" s="217" t="s">
        <v>310</v>
      </c>
      <c r="AN9" s="217" t="s">
        <v>220</v>
      </c>
      <c r="AO9" s="217" t="s">
        <v>221</v>
      </c>
      <c r="AP9" s="217" t="s">
        <v>222</v>
      </c>
      <c r="AQ9" s="217" t="s">
        <v>223</v>
      </c>
      <c r="AR9" s="217" t="s">
        <v>311</v>
      </c>
      <c r="AS9" s="217" t="s">
        <v>312</v>
      </c>
      <c r="AT9" s="217" t="s">
        <v>227</v>
      </c>
      <c r="AU9" s="217" t="s">
        <v>228</v>
      </c>
      <c r="AV9" s="217" t="s">
        <v>313</v>
      </c>
      <c r="AW9" s="217" t="s">
        <v>232</v>
      </c>
      <c r="AX9" s="217" t="s">
        <v>234</v>
      </c>
      <c r="AY9" s="217" t="s">
        <v>314</v>
      </c>
      <c r="AZ9" s="217" t="s">
        <v>315</v>
      </c>
      <c r="BA9" s="217" t="s">
        <v>242</v>
      </c>
      <c r="BB9" s="217" t="s">
        <v>244</v>
      </c>
      <c r="BC9" s="217" t="s">
        <v>247</v>
      </c>
      <c r="BD9" s="217" t="s">
        <v>316</v>
      </c>
      <c r="BE9" s="217" t="s">
        <v>317</v>
      </c>
      <c r="BF9" s="262" t="s">
        <v>141</v>
      </c>
      <c r="BG9" s="264" t="s">
        <v>745</v>
      </c>
      <c r="BH9" s="217" t="s">
        <v>746</v>
      </c>
      <c r="BI9" s="217" t="s">
        <v>287</v>
      </c>
      <c r="BJ9" s="217" t="s">
        <v>208</v>
      </c>
      <c r="BK9" s="217" t="s">
        <v>143</v>
      </c>
      <c r="BL9" s="217" t="s">
        <v>288</v>
      </c>
      <c r="BM9" s="217" t="s">
        <v>291</v>
      </c>
      <c r="BN9" s="217" t="s">
        <v>292</v>
      </c>
      <c r="BO9" s="217" t="s">
        <v>293</v>
      </c>
      <c r="BP9" s="217" t="s">
        <v>294</v>
      </c>
      <c r="BQ9" s="217" t="s">
        <v>295</v>
      </c>
      <c r="BR9" s="217" t="s">
        <v>296</v>
      </c>
      <c r="BS9" s="217" t="s">
        <v>297</v>
      </c>
      <c r="BT9" s="217" t="s">
        <v>298</v>
      </c>
      <c r="BU9" s="217" t="s">
        <v>299</v>
      </c>
      <c r="BV9" s="217" t="s">
        <v>300</v>
      </c>
      <c r="BW9" s="217" t="s">
        <v>301</v>
      </c>
      <c r="BX9" s="217" t="s">
        <v>302</v>
      </c>
      <c r="BY9" s="217" t="s">
        <v>303</v>
      </c>
      <c r="BZ9" s="217" t="s">
        <v>304</v>
      </c>
      <c r="CA9" s="217" t="s">
        <v>306</v>
      </c>
      <c r="CB9" s="217" t="s">
        <v>307</v>
      </c>
      <c r="CC9" s="217" t="s">
        <v>308</v>
      </c>
      <c r="CD9" s="217" t="s">
        <v>309</v>
      </c>
      <c r="CE9" s="217" t="s">
        <v>187</v>
      </c>
      <c r="CF9" s="217" t="s">
        <v>189</v>
      </c>
      <c r="CG9" s="225" t="s">
        <v>191</v>
      </c>
      <c r="CH9" s="217" t="s">
        <v>254</v>
      </c>
      <c r="CI9" s="217" t="s">
        <v>138</v>
      </c>
      <c r="CJ9" s="265" t="s">
        <v>270</v>
      </c>
    </row>
    <row r="10" spans="1:88" x14ac:dyDescent="0.25">
      <c r="A10" s="770">
        <f>VLOOKUP(B10,Sheet1!$G$5:$H$10,2,FALSE)</f>
        <v>1</v>
      </c>
      <c r="B10" s="776" t="s">
        <v>318</v>
      </c>
      <c r="C10" s="753" t="s">
        <v>319</v>
      </c>
      <c r="D10" s="753" t="s">
        <v>1631</v>
      </c>
      <c r="E10" s="753"/>
      <c r="F10" s="753"/>
      <c r="G10" s="769" t="s">
        <v>1632</v>
      </c>
      <c r="H10" s="749" t="s">
        <v>332</v>
      </c>
      <c r="I10" s="749"/>
      <c r="J10" s="749"/>
      <c r="K10" s="772"/>
      <c r="L10" s="773"/>
      <c r="M10" s="773"/>
      <c r="N10" s="773">
        <f>BL10</f>
        <v>0</v>
      </c>
      <c r="O10" s="773"/>
      <c r="P10" s="773"/>
      <c r="Q10" s="773"/>
      <c r="R10" s="773"/>
      <c r="S10" s="773"/>
      <c r="T10" s="773"/>
      <c r="U10" s="773"/>
      <c r="V10" s="773"/>
      <c r="W10" s="773"/>
      <c r="X10" s="773"/>
      <c r="Y10" s="773"/>
      <c r="Z10" s="773"/>
      <c r="AA10" s="773"/>
      <c r="AB10" s="773"/>
      <c r="AC10" s="773"/>
      <c r="AD10" s="773"/>
      <c r="AE10" s="773"/>
      <c r="AF10" s="773"/>
      <c r="AG10" s="773" t="s">
        <v>334</v>
      </c>
      <c r="AH10" s="773"/>
      <c r="AI10" s="773"/>
      <c r="AJ10" s="773"/>
      <c r="AK10" s="773"/>
      <c r="AL10" s="773"/>
      <c r="AM10" s="773" t="s">
        <v>8</v>
      </c>
      <c r="AN10" s="773" t="s">
        <v>17</v>
      </c>
      <c r="AO10" s="773" t="s">
        <v>17</v>
      </c>
      <c r="AP10" s="773" t="s">
        <v>8</v>
      </c>
      <c r="AQ10" s="773" t="s">
        <v>17</v>
      </c>
      <c r="AR10" s="773" t="s">
        <v>17</v>
      </c>
      <c r="AS10" s="773" t="s">
        <v>17</v>
      </c>
      <c r="AT10" s="773" t="s">
        <v>8</v>
      </c>
      <c r="AU10" s="773" t="s">
        <v>17</v>
      </c>
      <c r="AV10" s="773" t="s">
        <v>8</v>
      </c>
      <c r="AW10" s="773" t="s">
        <v>338</v>
      </c>
      <c r="AX10" s="773" t="s">
        <v>32</v>
      </c>
      <c r="AY10" s="773" t="s">
        <v>50</v>
      </c>
      <c r="AZ10" s="773" t="s">
        <v>83</v>
      </c>
      <c r="BA10" s="773" t="s">
        <v>24</v>
      </c>
      <c r="BB10" s="773" t="s">
        <v>339</v>
      </c>
      <c r="BC10" s="773" t="s">
        <v>340</v>
      </c>
      <c r="BD10" s="773" t="s">
        <v>341</v>
      </c>
      <c r="BE10" s="773" t="s">
        <v>342</v>
      </c>
      <c r="BF10" s="774" t="s">
        <v>120</v>
      </c>
      <c r="BG10" s="266" t="s">
        <v>1633</v>
      </c>
      <c r="BH10" s="241"/>
      <c r="BI10" s="241"/>
      <c r="BJ10" s="241"/>
      <c r="BK10" s="228"/>
      <c r="BL10" s="228"/>
      <c r="BM10" s="228"/>
      <c r="BN10" s="228"/>
      <c r="BO10" s="228"/>
      <c r="BP10" s="228"/>
      <c r="BQ10" s="228"/>
      <c r="BR10" s="228"/>
      <c r="BS10" s="228"/>
      <c r="BT10" s="228"/>
      <c r="BU10" s="228"/>
      <c r="BV10" s="228"/>
      <c r="BW10" s="228"/>
      <c r="BX10" s="228"/>
      <c r="BY10" s="228"/>
      <c r="BZ10" s="228"/>
      <c r="CA10" s="228"/>
      <c r="CB10" s="228"/>
      <c r="CC10" s="228"/>
      <c r="CD10" s="230"/>
      <c r="CE10" s="232"/>
      <c r="CF10" s="243"/>
      <c r="CG10" s="229"/>
      <c r="CH10" s="228"/>
      <c r="CI10" s="231"/>
      <c r="CJ10" s="60"/>
    </row>
    <row r="11" spans="1:88" x14ac:dyDescent="0.25">
      <c r="A11" s="770"/>
      <c r="B11" s="776"/>
      <c r="C11" s="753"/>
      <c r="D11" s="753"/>
      <c r="E11" s="753"/>
      <c r="F11" s="753"/>
      <c r="G11" s="769"/>
      <c r="H11" s="749"/>
      <c r="I11" s="749"/>
      <c r="J11" s="749"/>
      <c r="K11" s="772"/>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3"/>
      <c r="BB11" s="773"/>
      <c r="BC11" s="773"/>
      <c r="BD11" s="773"/>
      <c r="BE11" s="773"/>
      <c r="BF11" s="774"/>
      <c r="BG11" s="266"/>
      <c r="BH11" s="241"/>
      <c r="BI11" s="241"/>
      <c r="BJ11" s="241"/>
      <c r="BK11" s="228"/>
      <c r="BL11" s="228"/>
      <c r="BM11" s="228"/>
      <c r="BN11" s="228"/>
      <c r="BO11" s="228"/>
      <c r="BP11" s="228"/>
      <c r="BQ11" s="228"/>
      <c r="BR11" s="228"/>
      <c r="BS11" s="228"/>
      <c r="BT11" s="228"/>
      <c r="BU11" s="228"/>
      <c r="BV11" s="228"/>
      <c r="BW11" s="228"/>
      <c r="BX11" s="228"/>
      <c r="BY11" s="228"/>
      <c r="BZ11" s="228"/>
      <c r="CA11" s="228"/>
      <c r="CB11" s="228"/>
      <c r="CC11" s="228"/>
      <c r="CD11" s="230"/>
      <c r="CE11" s="232"/>
      <c r="CF11" s="243"/>
      <c r="CG11" s="229"/>
      <c r="CH11" s="228"/>
      <c r="CI11" s="231"/>
      <c r="CJ11" s="60"/>
    </row>
    <row r="12" spans="1:88" x14ac:dyDescent="0.25">
      <c r="A12" s="770"/>
      <c r="B12" s="776"/>
      <c r="C12" s="753"/>
      <c r="D12" s="753"/>
      <c r="E12" s="753"/>
      <c r="F12" s="753"/>
      <c r="G12" s="769"/>
      <c r="H12" s="749"/>
      <c r="I12" s="749"/>
      <c r="J12" s="749"/>
      <c r="K12" s="772"/>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3"/>
      <c r="AL12" s="773"/>
      <c r="AM12" s="773"/>
      <c r="AN12" s="773"/>
      <c r="AO12" s="773"/>
      <c r="AP12" s="773"/>
      <c r="AQ12" s="773"/>
      <c r="AR12" s="773"/>
      <c r="AS12" s="773"/>
      <c r="AT12" s="773"/>
      <c r="AU12" s="773"/>
      <c r="AV12" s="773"/>
      <c r="AW12" s="773"/>
      <c r="AX12" s="773"/>
      <c r="AY12" s="773"/>
      <c r="AZ12" s="773"/>
      <c r="BA12" s="773"/>
      <c r="BB12" s="773"/>
      <c r="BC12" s="773"/>
      <c r="BD12" s="773"/>
      <c r="BE12" s="773"/>
      <c r="BF12" s="774"/>
      <c r="BG12" s="266" t="s">
        <v>1634</v>
      </c>
      <c r="BH12" s="241"/>
      <c r="BI12" s="241"/>
      <c r="BJ12" s="241"/>
      <c r="BK12" s="228"/>
      <c r="BL12" s="228"/>
      <c r="BM12" s="228"/>
      <c r="BN12" s="228"/>
      <c r="BO12" s="228"/>
      <c r="BP12" s="228"/>
      <c r="BQ12" s="228"/>
      <c r="BR12" s="228"/>
      <c r="BS12" s="228"/>
      <c r="BT12" s="228"/>
      <c r="BU12" s="228"/>
      <c r="BV12" s="228"/>
      <c r="BW12" s="228"/>
      <c r="BX12" s="228"/>
      <c r="BY12" s="228"/>
      <c r="BZ12" s="228"/>
      <c r="CA12" s="228"/>
      <c r="CB12" s="228"/>
      <c r="CC12" s="228"/>
      <c r="CD12" s="230"/>
      <c r="CE12" s="232"/>
      <c r="CF12" s="243"/>
      <c r="CG12" s="229"/>
      <c r="CH12" s="228"/>
      <c r="CI12" s="231"/>
      <c r="CJ12" s="60"/>
    </row>
    <row r="13" spans="1:88" x14ac:dyDescent="0.25">
      <c r="A13" s="770"/>
      <c r="B13" s="776"/>
      <c r="C13" s="753"/>
      <c r="D13" s="753"/>
      <c r="E13" s="753"/>
      <c r="F13" s="753"/>
      <c r="G13" s="769"/>
      <c r="H13" s="749" t="s">
        <v>1635</v>
      </c>
      <c r="I13" s="749"/>
      <c r="J13" s="749"/>
      <c r="K13" s="772"/>
      <c r="L13" s="773"/>
      <c r="M13" s="773"/>
      <c r="N13" s="773">
        <f t="shared" ref="N13" si="0">BL13</f>
        <v>0</v>
      </c>
      <c r="O13" s="773"/>
      <c r="P13" s="773"/>
      <c r="Q13" s="773"/>
      <c r="R13" s="773"/>
      <c r="S13" s="773"/>
      <c r="T13" s="773"/>
      <c r="U13" s="773"/>
      <c r="V13" s="773"/>
      <c r="W13" s="773"/>
      <c r="X13" s="773"/>
      <c r="Y13" s="773"/>
      <c r="Z13" s="773"/>
      <c r="AA13" s="773"/>
      <c r="AB13" s="773"/>
      <c r="AC13" s="773"/>
      <c r="AD13" s="773"/>
      <c r="AE13" s="773"/>
      <c r="AF13" s="773"/>
      <c r="AG13" s="773" t="s">
        <v>334</v>
      </c>
      <c r="AH13" s="773"/>
      <c r="AI13" s="773"/>
      <c r="AJ13" s="773"/>
      <c r="AK13" s="773"/>
      <c r="AL13" s="773"/>
      <c r="AM13" s="773" t="s">
        <v>8</v>
      </c>
      <c r="AN13" s="773" t="s">
        <v>17</v>
      </c>
      <c r="AO13" s="773" t="s">
        <v>17</v>
      </c>
      <c r="AP13" s="773" t="s">
        <v>8</v>
      </c>
      <c r="AQ13" s="773" t="s">
        <v>17</v>
      </c>
      <c r="AR13" s="773" t="s">
        <v>17</v>
      </c>
      <c r="AS13" s="773" t="s">
        <v>17</v>
      </c>
      <c r="AT13" s="773" t="s">
        <v>8</v>
      </c>
      <c r="AU13" s="773" t="s">
        <v>17</v>
      </c>
      <c r="AV13" s="773" t="s">
        <v>8</v>
      </c>
      <c r="AW13" s="773" t="s">
        <v>338</v>
      </c>
      <c r="AX13" s="773" t="s">
        <v>32</v>
      </c>
      <c r="AY13" s="773" t="s">
        <v>50</v>
      </c>
      <c r="AZ13" s="773" t="s">
        <v>83</v>
      </c>
      <c r="BA13" s="773" t="s">
        <v>12</v>
      </c>
      <c r="BB13" s="773" t="s">
        <v>347</v>
      </c>
      <c r="BC13" s="773" t="s">
        <v>348</v>
      </c>
      <c r="BD13" s="773" t="s">
        <v>341</v>
      </c>
      <c r="BE13" s="773"/>
      <c r="BF13" s="774" t="s">
        <v>120</v>
      </c>
      <c r="BG13" s="266" t="s">
        <v>1636</v>
      </c>
      <c r="BH13" s="241"/>
      <c r="BI13" s="241"/>
      <c r="BJ13" s="241"/>
      <c r="BK13" s="228"/>
      <c r="BL13" s="228"/>
      <c r="BM13" s="228"/>
      <c r="BN13" s="228"/>
      <c r="BO13" s="228"/>
      <c r="BP13" s="228"/>
      <c r="BQ13" s="228"/>
      <c r="BR13" s="228"/>
      <c r="BS13" s="228"/>
      <c r="BT13" s="228"/>
      <c r="BU13" s="228"/>
      <c r="BV13" s="228"/>
      <c r="BW13" s="228"/>
      <c r="BX13" s="228"/>
      <c r="BY13" s="228"/>
      <c r="BZ13" s="228"/>
      <c r="CA13" s="228"/>
      <c r="CB13" s="228"/>
      <c r="CC13" s="228"/>
      <c r="CD13" s="230"/>
      <c r="CE13" s="232"/>
      <c r="CF13" s="243"/>
      <c r="CG13" s="229"/>
      <c r="CH13" s="228"/>
      <c r="CI13" s="231"/>
      <c r="CJ13" s="60"/>
    </row>
    <row r="14" spans="1:88" x14ac:dyDescent="0.25">
      <c r="A14" s="770"/>
      <c r="B14" s="776"/>
      <c r="C14" s="753"/>
      <c r="D14" s="753"/>
      <c r="E14" s="753"/>
      <c r="F14" s="753"/>
      <c r="G14" s="769"/>
      <c r="H14" s="749"/>
      <c r="I14" s="749"/>
      <c r="J14" s="749"/>
      <c r="K14" s="772"/>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3"/>
      <c r="AV14" s="773"/>
      <c r="AW14" s="773"/>
      <c r="AX14" s="773"/>
      <c r="AY14" s="773"/>
      <c r="AZ14" s="773"/>
      <c r="BA14" s="773"/>
      <c r="BB14" s="773"/>
      <c r="BC14" s="773"/>
      <c r="BD14" s="773"/>
      <c r="BE14" s="773"/>
      <c r="BF14" s="774"/>
      <c r="BG14" s="266"/>
      <c r="BH14" s="241"/>
      <c r="BI14" s="241"/>
      <c r="BJ14" s="241"/>
      <c r="BK14" s="228"/>
      <c r="BL14" s="228"/>
      <c r="BM14" s="228"/>
      <c r="BN14" s="228"/>
      <c r="BO14" s="228"/>
      <c r="BP14" s="228"/>
      <c r="BQ14" s="228"/>
      <c r="BR14" s="228"/>
      <c r="BS14" s="228"/>
      <c r="BT14" s="228"/>
      <c r="BU14" s="228"/>
      <c r="BV14" s="228"/>
      <c r="BW14" s="228"/>
      <c r="BX14" s="228"/>
      <c r="BY14" s="228"/>
      <c r="BZ14" s="228"/>
      <c r="CA14" s="228"/>
      <c r="CB14" s="228"/>
      <c r="CC14" s="228"/>
      <c r="CD14" s="230"/>
      <c r="CE14" s="232"/>
      <c r="CF14" s="243"/>
      <c r="CG14" s="229"/>
      <c r="CH14" s="228"/>
      <c r="CI14" s="231"/>
      <c r="CJ14" s="60"/>
    </row>
    <row r="15" spans="1:88" x14ac:dyDescent="0.25">
      <c r="A15" s="770"/>
      <c r="B15" s="776"/>
      <c r="C15" s="753"/>
      <c r="D15" s="753"/>
      <c r="E15" s="753"/>
      <c r="F15" s="753"/>
      <c r="G15" s="769"/>
      <c r="H15" s="749"/>
      <c r="I15" s="749"/>
      <c r="J15" s="749"/>
      <c r="K15" s="772"/>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3"/>
      <c r="AY15" s="773"/>
      <c r="AZ15" s="773"/>
      <c r="BA15" s="773"/>
      <c r="BB15" s="773"/>
      <c r="BC15" s="773"/>
      <c r="BD15" s="773"/>
      <c r="BE15" s="773"/>
      <c r="BF15" s="774"/>
      <c r="BG15" s="266"/>
      <c r="BH15" s="241"/>
      <c r="BI15" s="241"/>
      <c r="BJ15" s="241"/>
      <c r="BK15" s="228"/>
      <c r="BL15" s="228"/>
      <c r="BM15" s="228"/>
      <c r="BN15" s="228"/>
      <c r="BO15" s="228"/>
      <c r="BP15" s="228"/>
      <c r="BQ15" s="228"/>
      <c r="BR15" s="228"/>
      <c r="BS15" s="228"/>
      <c r="BT15" s="228"/>
      <c r="BU15" s="228"/>
      <c r="BV15" s="228"/>
      <c r="BW15" s="228"/>
      <c r="BX15" s="228"/>
      <c r="BY15" s="228"/>
      <c r="BZ15" s="228"/>
      <c r="CA15" s="228"/>
      <c r="CB15" s="228"/>
      <c r="CC15" s="228"/>
      <c r="CD15" s="230"/>
      <c r="CE15" s="232"/>
      <c r="CF15" s="243"/>
      <c r="CG15" s="229"/>
      <c r="CH15" s="228"/>
      <c r="CI15" s="231"/>
      <c r="CJ15" s="60"/>
    </row>
    <row r="16" spans="1:88" x14ac:dyDescent="0.25">
      <c r="A16" s="770"/>
      <c r="B16" s="776"/>
      <c r="C16" s="753"/>
      <c r="D16" s="753"/>
      <c r="E16" s="753"/>
      <c r="F16" s="753"/>
      <c r="G16" s="769"/>
      <c r="H16" s="749" t="s">
        <v>351</v>
      </c>
      <c r="I16" s="749"/>
      <c r="J16" s="749"/>
      <c r="K16" s="772"/>
      <c r="L16" s="773"/>
      <c r="M16" s="773"/>
      <c r="N16" s="773">
        <f t="shared" ref="N16" si="1">BL16</f>
        <v>0</v>
      </c>
      <c r="O16" s="773"/>
      <c r="P16" s="773"/>
      <c r="Q16" s="773"/>
      <c r="R16" s="773"/>
      <c r="S16" s="773"/>
      <c r="T16" s="773"/>
      <c r="U16" s="773"/>
      <c r="V16" s="773"/>
      <c r="W16" s="773"/>
      <c r="X16" s="773"/>
      <c r="Y16" s="773"/>
      <c r="Z16" s="773"/>
      <c r="AA16" s="773"/>
      <c r="AB16" s="773"/>
      <c r="AC16" s="773"/>
      <c r="AD16" s="773"/>
      <c r="AE16" s="773"/>
      <c r="AF16" s="773"/>
      <c r="AG16" s="773" t="s">
        <v>334</v>
      </c>
      <c r="AH16" s="773"/>
      <c r="AI16" s="773"/>
      <c r="AJ16" s="773"/>
      <c r="AK16" s="773"/>
      <c r="AL16" s="773"/>
      <c r="AM16" s="773" t="s">
        <v>8</v>
      </c>
      <c r="AN16" s="773" t="s">
        <v>17</v>
      </c>
      <c r="AO16" s="773" t="s">
        <v>17</v>
      </c>
      <c r="AP16" s="773" t="s">
        <v>8</v>
      </c>
      <c r="AQ16" s="773" t="s">
        <v>17</v>
      </c>
      <c r="AR16" s="773" t="s">
        <v>17</v>
      </c>
      <c r="AS16" s="773" t="s">
        <v>17</v>
      </c>
      <c r="AT16" s="773" t="s">
        <v>8</v>
      </c>
      <c r="AU16" s="773" t="s">
        <v>17</v>
      </c>
      <c r="AV16" s="773" t="s">
        <v>8</v>
      </c>
      <c r="AW16" s="773" t="s">
        <v>338</v>
      </c>
      <c r="AX16" s="773" t="s">
        <v>32</v>
      </c>
      <c r="AY16" s="773" t="s">
        <v>50</v>
      </c>
      <c r="AZ16" s="773" t="s">
        <v>83</v>
      </c>
      <c r="BA16" s="773" t="s">
        <v>12</v>
      </c>
      <c r="BB16" s="773" t="s">
        <v>347</v>
      </c>
      <c r="BC16" s="773" t="s">
        <v>348</v>
      </c>
      <c r="BD16" s="773" t="s">
        <v>341</v>
      </c>
      <c r="BE16" s="773"/>
      <c r="BF16" s="774" t="s">
        <v>120</v>
      </c>
      <c r="BG16" s="266"/>
      <c r="BH16" s="241"/>
      <c r="BI16" s="241"/>
      <c r="BJ16" s="241"/>
      <c r="BK16" s="228"/>
      <c r="BL16" s="228"/>
      <c r="BM16" s="228"/>
      <c r="BN16" s="228"/>
      <c r="BO16" s="228"/>
      <c r="BP16" s="228"/>
      <c r="BQ16" s="228"/>
      <c r="BR16" s="228"/>
      <c r="BS16" s="228"/>
      <c r="BT16" s="228"/>
      <c r="BU16" s="228"/>
      <c r="BV16" s="228"/>
      <c r="BW16" s="228"/>
      <c r="BX16" s="228"/>
      <c r="BY16" s="228"/>
      <c r="BZ16" s="228"/>
      <c r="CA16" s="228"/>
      <c r="CB16" s="228"/>
      <c r="CC16" s="228"/>
      <c r="CD16" s="230"/>
      <c r="CE16" s="232"/>
      <c r="CF16" s="243"/>
      <c r="CG16" s="229"/>
      <c r="CH16" s="228"/>
      <c r="CI16" s="231"/>
      <c r="CJ16" s="60"/>
    </row>
    <row r="17" spans="1:88" x14ac:dyDescent="0.25">
      <c r="A17" s="770"/>
      <c r="B17" s="776"/>
      <c r="C17" s="753"/>
      <c r="D17" s="753"/>
      <c r="E17" s="753"/>
      <c r="F17" s="753"/>
      <c r="G17" s="769"/>
      <c r="H17" s="749"/>
      <c r="I17" s="749"/>
      <c r="J17" s="749"/>
      <c r="K17" s="772"/>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773"/>
      <c r="AY17" s="773"/>
      <c r="AZ17" s="773"/>
      <c r="BA17" s="773"/>
      <c r="BB17" s="773"/>
      <c r="BC17" s="773"/>
      <c r="BD17" s="773"/>
      <c r="BE17" s="773"/>
      <c r="BF17" s="774"/>
      <c r="BG17" s="266"/>
      <c r="BH17" s="241"/>
      <c r="BI17" s="241"/>
      <c r="BJ17" s="241"/>
      <c r="BK17" s="228"/>
      <c r="BL17" s="228"/>
      <c r="BM17" s="228"/>
      <c r="BN17" s="228"/>
      <c r="BO17" s="228"/>
      <c r="BP17" s="228"/>
      <c r="BQ17" s="228"/>
      <c r="BR17" s="228"/>
      <c r="BS17" s="228"/>
      <c r="BT17" s="228"/>
      <c r="BU17" s="228"/>
      <c r="BV17" s="228"/>
      <c r="BW17" s="228"/>
      <c r="BX17" s="228"/>
      <c r="BY17" s="228"/>
      <c r="BZ17" s="228"/>
      <c r="CA17" s="228"/>
      <c r="CB17" s="228"/>
      <c r="CC17" s="228"/>
      <c r="CD17" s="230"/>
      <c r="CE17" s="232"/>
      <c r="CF17" s="243"/>
      <c r="CG17" s="229"/>
      <c r="CH17" s="228"/>
      <c r="CI17" s="231"/>
      <c r="CJ17" s="60"/>
    </row>
    <row r="18" spans="1:88" x14ac:dyDescent="0.25">
      <c r="A18" s="770"/>
      <c r="B18" s="776"/>
      <c r="C18" s="753"/>
      <c r="D18" s="753"/>
      <c r="E18" s="753"/>
      <c r="F18" s="753"/>
      <c r="G18" s="769"/>
      <c r="H18" s="749"/>
      <c r="I18" s="749"/>
      <c r="J18" s="749"/>
      <c r="K18" s="772"/>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773"/>
      <c r="AP18" s="773"/>
      <c r="AQ18" s="773"/>
      <c r="AR18" s="773"/>
      <c r="AS18" s="773"/>
      <c r="AT18" s="773"/>
      <c r="AU18" s="773"/>
      <c r="AV18" s="773"/>
      <c r="AW18" s="773"/>
      <c r="AX18" s="773"/>
      <c r="AY18" s="773"/>
      <c r="AZ18" s="773"/>
      <c r="BA18" s="773"/>
      <c r="BB18" s="773"/>
      <c r="BC18" s="773"/>
      <c r="BD18" s="773"/>
      <c r="BE18" s="773"/>
      <c r="BF18" s="774"/>
      <c r="BG18" s="266"/>
      <c r="BH18" s="241"/>
      <c r="BI18" s="241"/>
      <c r="BJ18" s="241"/>
      <c r="BK18" s="228"/>
      <c r="BL18" s="228"/>
      <c r="BM18" s="228"/>
      <c r="BN18" s="228"/>
      <c r="BO18" s="228"/>
      <c r="BP18" s="228"/>
      <c r="BQ18" s="228"/>
      <c r="BR18" s="228"/>
      <c r="BS18" s="228"/>
      <c r="BT18" s="228"/>
      <c r="BU18" s="228"/>
      <c r="BV18" s="228"/>
      <c r="BW18" s="228"/>
      <c r="BX18" s="228"/>
      <c r="BY18" s="228"/>
      <c r="BZ18" s="228"/>
      <c r="CA18" s="228"/>
      <c r="CB18" s="228"/>
      <c r="CC18" s="228"/>
      <c r="CD18" s="230"/>
      <c r="CE18" s="232"/>
      <c r="CF18" s="243"/>
      <c r="CG18" s="229"/>
      <c r="CH18" s="228"/>
      <c r="CI18" s="231"/>
      <c r="CJ18" s="60"/>
    </row>
    <row r="19" spans="1:88" x14ac:dyDescent="0.25">
      <c r="A19" s="770"/>
      <c r="B19" s="776"/>
      <c r="C19" s="753"/>
      <c r="D19" s="753"/>
      <c r="E19" s="753"/>
      <c r="F19" s="753"/>
      <c r="G19" s="769"/>
      <c r="H19" s="749" t="s">
        <v>355</v>
      </c>
      <c r="I19" s="749"/>
      <c r="J19" s="749"/>
      <c r="K19" s="772"/>
      <c r="L19" s="773"/>
      <c r="M19" s="773"/>
      <c r="N19" s="773">
        <f t="shared" ref="N19" si="2">BL19</f>
        <v>0</v>
      </c>
      <c r="O19" s="773"/>
      <c r="P19" s="773"/>
      <c r="Q19" s="773"/>
      <c r="R19" s="773"/>
      <c r="S19" s="773"/>
      <c r="T19" s="773"/>
      <c r="U19" s="773"/>
      <c r="V19" s="773"/>
      <c r="W19" s="773"/>
      <c r="X19" s="773"/>
      <c r="Y19" s="773"/>
      <c r="Z19" s="773"/>
      <c r="AA19" s="773"/>
      <c r="AB19" s="773"/>
      <c r="AC19" s="773"/>
      <c r="AD19" s="773"/>
      <c r="AE19" s="773"/>
      <c r="AF19" s="773"/>
      <c r="AG19" s="773" t="s">
        <v>334</v>
      </c>
      <c r="AH19" s="773"/>
      <c r="AI19" s="773"/>
      <c r="AJ19" s="773"/>
      <c r="AK19" s="773"/>
      <c r="AL19" s="773"/>
      <c r="AM19" s="773" t="s">
        <v>8</v>
      </c>
      <c r="AN19" s="773" t="s">
        <v>17</v>
      </c>
      <c r="AO19" s="773" t="s">
        <v>17</v>
      </c>
      <c r="AP19" s="773" t="s">
        <v>8</v>
      </c>
      <c r="AQ19" s="773" t="s">
        <v>17</v>
      </c>
      <c r="AR19" s="773" t="s">
        <v>17</v>
      </c>
      <c r="AS19" s="773" t="s">
        <v>17</v>
      </c>
      <c r="AT19" s="773" t="s">
        <v>8</v>
      </c>
      <c r="AU19" s="773" t="s">
        <v>17</v>
      </c>
      <c r="AV19" s="773" t="s">
        <v>8</v>
      </c>
      <c r="AW19" s="773" t="s">
        <v>338</v>
      </c>
      <c r="AX19" s="773" t="s">
        <v>32</v>
      </c>
      <c r="AY19" s="773" t="s">
        <v>50</v>
      </c>
      <c r="AZ19" s="773" t="s">
        <v>83</v>
      </c>
      <c r="BA19" s="773" t="s">
        <v>12</v>
      </c>
      <c r="BB19" s="773" t="s">
        <v>347</v>
      </c>
      <c r="BC19" s="773" t="s">
        <v>348</v>
      </c>
      <c r="BD19" s="773" t="s">
        <v>341</v>
      </c>
      <c r="BE19" s="773"/>
      <c r="BF19" s="774" t="s">
        <v>120</v>
      </c>
      <c r="BG19" s="266"/>
      <c r="BH19" s="241"/>
      <c r="BI19" s="241"/>
      <c r="BJ19" s="241"/>
      <c r="BK19" s="228"/>
      <c r="BL19" s="228"/>
      <c r="BM19" s="228"/>
      <c r="BN19" s="228"/>
      <c r="BO19" s="228"/>
      <c r="BP19" s="228"/>
      <c r="BQ19" s="228"/>
      <c r="BR19" s="228"/>
      <c r="BS19" s="228"/>
      <c r="BT19" s="228"/>
      <c r="BU19" s="228"/>
      <c r="BV19" s="228"/>
      <c r="BW19" s="228"/>
      <c r="BX19" s="228"/>
      <c r="BY19" s="228"/>
      <c r="BZ19" s="228"/>
      <c r="CA19" s="228"/>
      <c r="CB19" s="228"/>
      <c r="CC19" s="228"/>
      <c r="CD19" s="230"/>
      <c r="CE19" s="232"/>
      <c r="CF19" s="243"/>
      <c r="CG19" s="229"/>
      <c r="CH19" s="228"/>
      <c r="CI19" s="228"/>
      <c r="CJ19" s="60"/>
    </row>
    <row r="20" spans="1:88" x14ac:dyDescent="0.25">
      <c r="A20" s="770"/>
      <c r="B20" s="776"/>
      <c r="C20" s="753"/>
      <c r="D20" s="753"/>
      <c r="E20" s="753"/>
      <c r="F20" s="753"/>
      <c r="G20" s="769"/>
      <c r="H20" s="749"/>
      <c r="I20" s="749"/>
      <c r="J20" s="749"/>
      <c r="K20" s="772"/>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4"/>
      <c r="BG20" s="266"/>
      <c r="BH20" s="241"/>
      <c r="BI20" s="241"/>
      <c r="BJ20" s="241"/>
      <c r="BK20" s="228"/>
      <c r="BL20" s="228"/>
      <c r="BM20" s="228"/>
      <c r="BN20" s="228"/>
      <c r="BO20" s="228"/>
      <c r="BP20" s="228"/>
      <c r="BQ20" s="228"/>
      <c r="BR20" s="228"/>
      <c r="BS20" s="228"/>
      <c r="BT20" s="228"/>
      <c r="BU20" s="228"/>
      <c r="BV20" s="228"/>
      <c r="BW20" s="228"/>
      <c r="BX20" s="228"/>
      <c r="BY20" s="228"/>
      <c r="BZ20" s="228"/>
      <c r="CA20" s="228"/>
      <c r="CB20" s="228"/>
      <c r="CC20" s="228"/>
      <c r="CD20" s="230"/>
      <c r="CE20" s="232"/>
      <c r="CF20" s="243"/>
      <c r="CG20" s="229"/>
      <c r="CH20" s="228"/>
      <c r="CI20" s="228"/>
      <c r="CJ20" s="60"/>
    </row>
    <row r="21" spans="1:88" x14ac:dyDescent="0.25">
      <c r="A21" s="770"/>
      <c r="B21" s="776"/>
      <c r="C21" s="753"/>
      <c r="D21" s="753"/>
      <c r="E21" s="753"/>
      <c r="F21" s="753"/>
      <c r="G21" s="769"/>
      <c r="H21" s="749"/>
      <c r="I21" s="749"/>
      <c r="J21" s="749"/>
      <c r="K21" s="772"/>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73"/>
      <c r="BC21" s="773"/>
      <c r="BD21" s="773"/>
      <c r="BE21" s="773"/>
      <c r="BF21" s="774"/>
      <c r="BG21" s="266"/>
      <c r="BH21" s="241"/>
      <c r="BI21" s="241"/>
      <c r="BJ21" s="241"/>
      <c r="BK21" s="228"/>
      <c r="BL21" s="228"/>
      <c r="BM21" s="228"/>
      <c r="BN21" s="228"/>
      <c r="BO21" s="228"/>
      <c r="BP21" s="228"/>
      <c r="BQ21" s="228"/>
      <c r="BR21" s="228"/>
      <c r="BS21" s="228"/>
      <c r="BT21" s="228"/>
      <c r="BU21" s="228"/>
      <c r="BV21" s="228"/>
      <c r="BW21" s="228"/>
      <c r="BX21" s="228"/>
      <c r="BY21" s="228"/>
      <c r="BZ21" s="228"/>
      <c r="CA21" s="228"/>
      <c r="CB21" s="228"/>
      <c r="CC21" s="228"/>
      <c r="CD21" s="230"/>
      <c r="CE21" s="232"/>
      <c r="CF21" s="243"/>
      <c r="CG21" s="229"/>
      <c r="CH21" s="228"/>
      <c r="CI21" s="228"/>
      <c r="CJ21" s="60"/>
    </row>
    <row r="22" spans="1:88" x14ac:dyDescent="0.25">
      <c r="A22" s="770"/>
      <c r="B22" s="776"/>
      <c r="C22" s="753"/>
      <c r="D22" s="753"/>
      <c r="E22" s="753"/>
      <c r="F22" s="753"/>
      <c r="G22" s="769"/>
      <c r="H22" s="749" t="s">
        <v>386</v>
      </c>
      <c r="I22" s="749"/>
      <c r="J22" s="749"/>
      <c r="K22" s="772">
        <f t="shared" ref="K22" si="3">BI22</f>
        <v>0</v>
      </c>
      <c r="L22" s="773"/>
      <c r="M22" s="773"/>
      <c r="N22" s="773"/>
      <c r="O22" s="773"/>
      <c r="P22" s="773"/>
      <c r="Q22" s="773"/>
      <c r="R22" s="773"/>
      <c r="S22" s="773"/>
      <c r="T22" s="773"/>
      <c r="U22" s="773"/>
      <c r="V22" s="773"/>
      <c r="W22" s="773"/>
      <c r="X22" s="773"/>
      <c r="Y22" s="773"/>
      <c r="Z22" s="773"/>
      <c r="AA22" s="773"/>
      <c r="AB22" s="773"/>
      <c r="AC22" s="773"/>
      <c r="AD22" s="773"/>
      <c r="AE22" s="773"/>
      <c r="AF22" s="773"/>
      <c r="AG22" s="773" t="s">
        <v>334</v>
      </c>
      <c r="AH22" s="773"/>
      <c r="AI22" s="773"/>
      <c r="AJ22" s="773"/>
      <c r="AK22" s="773"/>
      <c r="AL22" s="773"/>
      <c r="AM22" s="773"/>
      <c r="AN22" s="773"/>
      <c r="AO22" s="773"/>
      <c r="AP22" s="773"/>
      <c r="AQ22" s="773" t="s">
        <v>8</v>
      </c>
      <c r="AR22" s="773" t="s">
        <v>17</v>
      </c>
      <c r="AS22" s="773" t="s">
        <v>8</v>
      </c>
      <c r="AT22" s="773"/>
      <c r="AU22" s="773"/>
      <c r="AV22" s="773"/>
      <c r="AW22" s="773"/>
      <c r="AX22" s="773"/>
      <c r="AY22" s="773"/>
      <c r="AZ22" s="773"/>
      <c r="BA22" s="773"/>
      <c r="BB22" s="773"/>
      <c r="BC22" s="773"/>
      <c r="BD22" s="773"/>
      <c r="BE22" s="773"/>
      <c r="BF22" s="774"/>
      <c r="BG22" s="266"/>
      <c r="BH22" s="241"/>
      <c r="BI22" s="246"/>
      <c r="BJ22" s="246"/>
      <c r="BK22" s="230"/>
      <c r="BL22" s="228"/>
      <c r="BM22" s="230"/>
      <c r="BN22" s="230"/>
      <c r="BO22" s="230"/>
      <c r="BP22" s="230"/>
      <c r="BQ22" s="230"/>
      <c r="BR22" s="230"/>
      <c r="BS22" s="230"/>
      <c r="BT22" s="230"/>
      <c r="BU22" s="230"/>
      <c r="BV22" s="230"/>
      <c r="BW22" s="230"/>
      <c r="BX22" s="230"/>
      <c r="BY22" s="228"/>
      <c r="BZ22" s="230"/>
      <c r="CA22" s="230"/>
      <c r="CB22" s="230"/>
      <c r="CC22" s="230"/>
      <c r="CD22" s="230"/>
      <c r="CE22" s="232"/>
      <c r="CF22" s="234"/>
      <c r="CG22" s="229"/>
      <c r="CH22" s="228"/>
      <c r="CI22" s="228"/>
      <c r="CJ22" s="267"/>
    </row>
    <row r="23" spans="1:88" x14ac:dyDescent="0.25">
      <c r="A23" s="770"/>
      <c r="B23" s="776"/>
      <c r="C23" s="753"/>
      <c r="D23" s="753"/>
      <c r="E23" s="753"/>
      <c r="F23" s="753"/>
      <c r="G23" s="769"/>
      <c r="H23" s="749"/>
      <c r="I23" s="749"/>
      <c r="J23" s="749"/>
      <c r="K23" s="772"/>
      <c r="L23" s="773"/>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3"/>
      <c r="AM23" s="773"/>
      <c r="AN23" s="773"/>
      <c r="AO23" s="773"/>
      <c r="AP23" s="773"/>
      <c r="AQ23" s="773"/>
      <c r="AR23" s="773"/>
      <c r="AS23" s="773"/>
      <c r="AT23" s="773"/>
      <c r="AU23" s="773"/>
      <c r="AV23" s="773"/>
      <c r="AW23" s="773"/>
      <c r="AX23" s="773"/>
      <c r="AY23" s="773"/>
      <c r="AZ23" s="773"/>
      <c r="BA23" s="773"/>
      <c r="BB23" s="773"/>
      <c r="BC23" s="773"/>
      <c r="BD23" s="773"/>
      <c r="BE23" s="773"/>
      <c r="BF23" s="774"/>
      <c r="BG23" s="266"/>
      <c r="BH23" s="241"/>
      <c r="BI23" s="246"/>
      <c r="BJ23" s="246"/>
      <c r="BK23" s="230"/>
      <c r="BL23" s="228"/>
      <c r="BM23" s="230"/>
      <c r="BN23" s="230"/>
      <c r="BO23" s="230"/>
      <c r="BP23" s="230"/>
      <c r="BQ23" s="230"/>
      <c r="BR23" s="230"/>
      <c r="BS23" s="230"/>
      <c r="BT23" s="230"/>
      <c r="BU23" s="230"/>
      <c r="BV23" s="230"/>
      <c r="BW23" s="230"/>
      <c r="BX23" s="230"/>
      <c r="BY23" s="228"/>
      <c r="BZ23" s="230"/>
      <c r="CA23" s="230"/>
      <c r="CB23" s="230"/>
      <c r="CC23" s="230"/>
      <c r="CD23" s="230"/>
      <c r="CE23" s="232"/>
      <c r="CF23" s="234"/>
      <c r="CG23" s="229"/>
      <c r="CH23" s="228"/>
      <c r="CI23" s="228"/>
      <c r="CJ23" s="267"/>
    </row>
    <row r="24" spans="1:88" x14ac:dyDescent="0.25">
      <c r="A24" s="770"/>
      <c r="B24" s="776"/>
      <c r="C24" s="753"/>
      <c r="D24" s="753"/>
      <c r="E24" s="753"/>
      <c r="F24" s="753"/>
      <c r="G24" s="769"/>
      <c r="H24" s="749"/>
      <c r="I24" s="749"/>
      <c r="J24" s="749"/>
      <c r="K24" s="772"/>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773"/>
      <c r="BA24" s="773"/>
      <c r="BB24" s="773"/>
      <c r="BC24" s="773"/>
      <c r="BD24" s="773"/>
      <c r="BE24" s="773"/>
      <c r="BF24" s="774"/>
      <c r="BG24" s="266"/>
      <c r="BH24" s="241"/>
      <c r="BI24" s="246"/>
      <c r="BJ24" s="246"/>
      <c r="BK24" s="230"/>
      <c r="BL24" s="228"/>
      <c r="BM24" s="230"/>
      <c r="BN24" s="230"/>
      <c r="BO24" s="230"/>
      <c r="BP24" s="230"/>
      <c r="BQ24" s="230"/>
      <c r="BR24" s="230"/>
      <c r="BS24" s="230"/>
      <c r="BT24" s="230"/>
      <c r="BU24" s="230"/>
      <c r="BV24" s="230"/>
      <c r="BW24" s="230"/>
      <c r="BX24" s="230"/>
      <c r="BY24" s="228"/>
      <c r="BZ24" s="230"/>
      <c r="CA24" s="230"/>
      <c r="CB24" s="230"/>
      <c r="CC24" s="230"/>
      <c r="CD24" s="230"/>
      <c r="CE24" s="232"/>
      <c r="CF24" s="234"/>
      <c r="CG24" s="229"/>
      <c r="CH24" s="228"/>
      <c r="CI24" s="228"/>
      <c r="CJ24" s="267"/>
    </row>
    <row r="25" spans="1:88" x14ac:dyDescent="0.25">
      <c r="A25" s="770"/>
      <c r="B25" s="776"/>
      <c r="C25" s="753"/>
      <c r="D25" s="753"/>
      <c r="E25" s="753"/>
      <c r="F25" s="753"/>
      <c r="G25" s="769" t="s">
        <v>1637</v>
      </c>
      <c r="H25" s="749" t="s">
        <v>358</v>
      </c>
      <c r="I25" s="749"/>
      <c r="J25" s="749"/>
      <c r="K25" s="772"/>
      <c r="L25" s="773"/>
      <c r="M25" s="773"/>
      <c r="N25" s="773">
        <f t="shared" ref="N25" si="4">BL25</f>
        <v>0</v>
      </c>
      <c r="O25" s="773"/>
      <c r="P25" s="773"/>
      <c r="Q25" s="773"/>
      <c r="R25" s="773"/>
      <c r="S25" s="773"/>
      <c r="T25" s="773"/>
      <c r="U25" s="773"/>
      <c r="V25" s="773"/>
      <c r="W25" s="773"/>
      <c r="X25" s="773"/>
      <c r="Y25" s="773"/>
      <c r="Z25" s="773"/>
      <c r="AA25" s="773"/>
      <c r="AB25" s="773"/>
      <c r="AC25" s="773"/>
      <c r="AD25" s="773"/>
      <c r="AE25" s="773"/>
      <c r="AF25" s="773"/>
      <c r="AG25" s="773" t="s">
        <v>334</v>
      </c>
      <c r="AH25" s="773"/>
      <c r="AI25" s="773"/>
      <c r="AJ25" s="773"/>
      <c r="AK25" s="773"/>
      <c r="AL25" s="773"/>
      <c r="AM25" s="773" t="s">
        <v>8</v>
      </c>
      <c r="AN25" s="773" t="s">
        <v>17</v>
      </c>
      <c r="AO25" s="773" t="s">
        <v>17</v>
      </c>
      <c r="AP25" s="773" t="s">
        <v>17</v>
      </c>
      <c r="AQ25" s="773" t="s">
        <v>8</v>
      </c>
      <c r="AR25" s="773" t="s">
        <v>17</v>
      </c>
      <c r="AS25" s="773" t="s">
        <v>17</v>
      </c>
      <c r="AT25" s="773" t="s">
        <v>8</v>
      </c>
      <c r="AU25" s="773" t="s">
        <v>17</v>
      </c>
      <c r="AV25" s="773" t="s">
        <v>8</v>
      </c>
      <c r="AW25" s="773" t="s">
        <v>338</v>
      </c>
      <c r="AX25" s="773" t="s">
        <v>32</v>
      </c>
      <c r="AY25" s="773" t="s">
        <v>50</v>
      </c>
      <c r="AZ25" s="773" t="s">
        <v>83</v>
      </c>
      <c r="BA25" s="773" t="s">
        <v>12</v>
      </c>
      <c r="BB25" s="773" t="s">
        <v>362</v>
      </c>
      <c r="BC25" s="773" t="s">
        <v>340</v>
      </c>
      <c r="BD25" s="773" t="s">
        <v>341</v>
      </c>
      <c r="BE25" s="773"/>
      <c r="BF25" s="774" t="s">
        <v>120</v>
      </c>
      <c r="BG25" s="266"/>
      <c r="BH25" s="241"/>
      <c r="BI25" s="237"/>
      <c r="BJ25" s="237"/>
      <c r="BK25" s="231"/>
      <c r="BL25" s="231"/>
      <c r="BM25" s="231"/>
      <c r="BN25" s="231"/>
      <c r="BO25" s="231"/>
      <c r="BP25" s="231"/>
      <c r="BQ25" s="231"/>
      <c r="BR25" s="231"/>
      <c r="BS25" s="231"/>
      <c r="BT25" s="231"/>
      <c r="BU25" s="231"/>
      <c r="BV25" s="231"/>
      <c r="BW25" s="231"/>
      <c r="BX25" s="231"/>
      <c r="BY25" s="228"/>
      <c r="BZ25" s="231"/>
      <c r="CA25" s="231"/>
      <c r="CB25" s="231"/>
      <c r="CC25" s="231"/>
      <c r="CD25" s="230"/>
      <c r="CE25" s="233"/>
      <c r="CF25" s="234"/>
      <c r="CG25" s="229"/>
      <c r="CH25" s="231"/>
      <c r="CI25" s="231"/>
      <c r="CJ25" s="268"/>
    </row>
    <row r="26" spans="1:88" x14ac:dyDescent="0.25">
      <c r="A26" s="770"/>
      <c r="B26" s="776"/>
      <c r="C26" s="753"/>
      <c r="D26" s="753"/>
      <c r="E26" s="753"/>
      <c r="F26" s="753"/>
      <c r="G26" s="769"/>
      <c r="H26" s="749"/>
      <c r="I26" s="749"/>
      <c r="J26" s="749"/>
      <c r="K26" s="772"/>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3"/>
      <c r="AV26" s="773"/>
      <c r="AW26" s="773"/>
      <c r="AX26" s="773"/>
      <c r="AY26" s="773"/>
      <c r="AZ26" s="773"/>
      <c r="BA26" s="773"/>
      <c r="BB26" s="773"/>
      <c r="BC26" s="773"/>
      <c r="BD26" s="773"/>
      <c r="BE26" s="773"/>
      <c r="BF26" s="774"/>
      <c r="BG26" s="266"/>
      <c r="BH26" s="241"/>
      <c r="BI26" s="237"/>
      <c r="BJ26" s="237"/>
      <c r="BK26" s="231"/>
      <c r="BL26" s="231"/>
      <c r="BM26" s="231"/>
      <c r="BN26" s="231"/>
      <c r="BO26" s="231"/>
      <c r="BP26" s="231"/>
      <c r="BQ26" s="231"/>
      <c r="BR26" s="231"/>
      <c r="BS26" s="231"/>
      <c r="BT26" s="231"/>
      <c r="BU26" s="231"/>
      <c r="BV26" s="231"/>
      <c r="BW26" s="231"/>
      <c r="BX26" s="231"/>
      <c r="BY26" s="228"/>
      <c r="BZ26" s="231"/>
      <c r="CA26" s="231"/>
      <c r="CB26" s="231"/>
      <c r="CC26" s="231"/>
      <c r="CD26" s="230"/>
      <c r="CE26" s="233"/>
      <c r="CF26" s="234"/>
      <c r="CG26" s="229"/>
      <c r="CH26" s="231"/>
      <c r="CI26" s="231"/>
      <c r="CJ26" s="268"/>
    </row>
    <row r="27" spans="1:88" x14ac:dyDescent="0.25">
      <c r="A27" s="770"/>
      <c r="B27" s="776"/>
      <c r="C27" s="753"/>
      <c r="D27" s="753"/>
      <c r="E27" s="753"/>
      <c r="F27" s="753"/>
      <c r="G27" s="769"/>
      <c r="H27" s="749"/>
      <c r="I27" s="749"/>
      <c r="J27" s="749"/>
      <c r="K27" s="772"/>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3"/>
      <c r="AM27" s="773"/>
      <c r="AN27" s="773"/>
      <c r="AO27" s="773"/>
      <c r="AP27" s="773"/>
      <c r="AQ27" s="773"/>
      <c r="AR27" s="773"/>
      <c r="AS27" s="773"/>
      <c r="AT27" s="773"/>
      <c r="AU27" s="773"/>
      <c r="AV27" s="773"/>
      <c r="AW27" s="773"/>
      <c r="AX27" s="773"/>
      <c r="AY27" s="773"/>
      <c r="AZ27" s="773"/>
      <c r="BA27" s="773"/>
      <c r="BB27" s="773"/>
      <c r="BC27" s="773"/>
      <c r="BD27" s="773"/>
      <c r="BE27" s="773"/>
      <c r="BF27" s="774"/>
      <c r="BG27" s="266"/>
      <c r="BH27" s="241"/>
      <c r="BI27" s="237"/>
      <c r="BJ27" s="237"/>
      <c r="BK27" s="231"/>
      <c r="BL27" s="231"/>
      <c r="BM27" s="231"/>
      <c r="BN27" s="231"/>
      <c r="BO27" s="231"/>
      <c r="BP27" s="231"/>
      <c r="BQ27" s="231"/>
      <c r="BR27" s="231"/>
      <c r="BS27" s="231"/>
      <c r="BT27" s="231"/>
      <c r="BU27" s="231"/>
      <c r="BV27" s="231"/>
      <c r="BW27" s="231"/>
      <c r="BX27" s="231"/>
      <c r="BY27" s="228"/>
      <c r="BZ27" s="231"/>
      <c r="CA27" s="231"/>
      <c r="CB27" s="231"/>
      <c r="CC27" s="231"/>
      <c r="CD27" s="230"/>
      <c r="CE27" s="233"/>
      <c r="CF27" s="234"/>
      <c r="CG27" s="229"/>
      <c r="CH27" s="231"/>
      <c r="CI27" s="231"/>
      <c r="CJ27" s="268"/>
    </row>
    <row r="28" spans="1:88" x14ac:dyDescent="0.25">
      <c r="A28" s="770"/>
      <c r="B28" s="776"/>
      <c r="C28" s="753"/>
      <c r="D28" s="753"/>
      <c r="E28" s="753"/>
      <c r="F28" s="753"/>
      <c r="G28" s="769"/>
      <c r="H28" s="749" t="s">
        <v>1638</v>
      </c>
      <c r="I28" s="749"/>
      <c r="J28" s="749"/>
      <c r="K28" s="772">
        <f t="shared" ref="K28" si="5">BI28</f>
        <v>0</v>
      </c>
      <c r="L28" s="773"/>
      <c r="M28" s="773"/>
      <c r="N28" s="773"/>
      <c r="O28" s="773"/>
      <c r="P28" s="773"/>
      <c r="Q28" s="773"/>
      <c r="R28" s="773"/>
      <c r="S28" s="773"/>
      <c r="T28" s="773"/>
      <c r="U28" s="773"/>
      <c r="V28" s="773"/>
      <c r="W28" s="773"/>
      <c r="X28" s="773"/>
      <c r="Y28" s="773"/>
      <c r="Z28" s="773"/>
      <c r="AA28" s="773"/>
      <c r="AB28" s="773"/>
      <c r="AC28" s="773"/>
      <c r="AD28" s="773"/>
      <c r="AE28" s="773"/>
      <c r="AF28" s="773"/>
      <c r="AG28" s="773" t="s">
        <v>334</v>
      </c>
      <c r="AH28" s="773"/>
      <c r="AI28" s="773"/>
      <c r="AJ28" s="773"/>
      <c r="AK28" s="773"/>
      <c r="AL28" s="773"/>
      <c r="AM28" s="773"/>
      <c r="AN28" s="773"/>
      <c r="AO28" s="773"/>
      <c r="AP28" s="773"/>
      <c r="AQ28" s="773" t="s">
        <v>8</v>
      </c>
      <c r="AR28" s="773" t="s">
        <v>17</v>
      </c>
      <c r="AS28" s="773" t="s">
        <v>8</v>
      </c>
      <c r="AT28" s="773"/>
      <c r="AU28" s="773"/>
      <c r="AV28" s="773"/>
      <c r="AW28" s="773"/>
      <c r="AX28" s="773"/>
      <c r="AY28" s="773"/>
      <c r="AZ28" s="773"/>
      <c r="BA28" s="773"/>
      <c r="BB28" s="773"/>
      <c r="BC28" s="773"/>
      <c r="BD28" s="773"/>
      <c r="BE28" s="773"/>
      <c r="BF28" s="774"/>
      <c r="BG28" s="266"/>
      <c r="BH28" s="241"/>
      <c r="BI28" s="246"/>
      <c r="BJ28" s="246"/>
      <c r="BK28" s="230"/>
      <c r="BL28" s="228"/>
      <c r="BM28" s="230"/>
      <c r="BN28" s="230"/>
      <c r="BO28" s="230"/>
      <c r="BP28" s="230"/>
      <c r="BQ28" s="230"/>
      <c r="BR28" s="230"/>
      <c r="BS28" s="230"/>
      <c r="BT28" s="230"/>
      <c r="BU28" s="230"/>
      <c r="BV28" s="230"/>
      <c r="BW28" s="230"/>
      <c r="BX28" s="230"/>
      <c r="BY28" s="228"/>
      <c r="BZ28" s="230"/>
      <c r="CA28" s="230"/>
      <c r="CB28" s="230"/>
      <c r="CC28" s="230"/>
      <c r="CD28" s="230"/>
      <c r="CE28" s="232"/>
      <c r="CF28" s="234"/>
      <c r="CG28" s="229"/>
      <c r="CH28" s="228"/>
      <c r="CI28" s="228"/>
      <c r="CJ28" s="267"/>
    </row>
    <row r="29" spans="1:88" x14ac:dyDescent="0.25">
      <c r="A29" s="770"/>
      <c r="B29" s="776"/>
      <c r="C29" s="753"/>
      <c r="D29" s="753"/>
      <c r="E29" s="753"/>
      <c r="F29" s="753"/>
      <c r="G29" s="769"/>
      <c r="H29" s="749"/>
      <c r="I29" s="749"/>
      <c r="J29" s="749"/>
      <c r="K29" s="772"/>
      <c r="L29" s="773"/>
      <c r="M29" s="773"/>
      <c r="N29" s="773"/>
      <c r="O29" s="773"/>
      <c r="P29" s="773"/>
      <c r="Q29" s="773"/>
      <c r="R29" s="773"/>
      <c r="S29" s="773"/>
      <c r="T29" s="773"/>
      <c r="U29" s="773"/>
      <c r="V29" s="773"/>
      <c r="W29" s="773"/>
      <c r="X29" s="773"/>
      <c r="Y29" s="773"/>
      <c r="Z29" s="773"/>
      <c r="AA29" s="773"/>
      <c r="AB29" s="773"/>
      <c r="AC29" s="773"/>
      <c r="AD29" s="773"/>
      <c r="AE29" s="773"/>
      <c r="AF29" s="773"/>
      <c r="AG29" s="773"/>
      <c r="AH29" s="773"/>
      <c r="AI29" s="773"/>
      <c r="AJ29" s="773"/>
      <c r="AK29" s="773"/>
      <c r="AL29" s="773"/>
      <c r="AM29" s="773"/>
      <c r="AN29" s="773"/>
      <c r="AO29" s="773"/>
      <c r="AP29" s="773"/>
      <c r="AQ29" s="773"/>
      <c r="AR29" s="773"/>
      <c r="AS29" s="773"/>
      <c r="AT29" s="773"/>
      <c r="AU29" s="773"/>
      <c r="AV29" s="773"/>
      <c r="AW29" s="773"/>
      <c r="AX29" s="773"/>
      <c r="AY29" s="773"/>
      <c r="AZ29" s="773"/>
      <c r="BA29" s="773"/>
      <c r="BB29" s="773"/>
      <c r="BC29" s="773"/>
      <c r="BD29" s="773"/>
      <c r="BE29" s="773"/>
      <c r="BF29" s="774"/>
      <c r="BG29" s="266"/>
      <c r="BH29" s="241"/>
      <c r="BI29" s="246"/>
      <c r="BJ29" s="246"/>
      <c r="BK29" s="230"/>
      <c r="BL29" s="228"/>
      <c r="BM29" s="230"/>
      <c r="BN29" s="230"/>
      <c r="BO29" s="230"/>
      <c r="BP29" s="230"/>
      <c r="BQ29" s="230"/>
      <c r="BR29" s="230"/>
      <c r="BS29" s="230"/>
      <c r="BT29" s="230"/>
      <c r="BU29" s="230"/>
      <c r="BV29" s="230"/>
      <c r="BW29" s="230"/>
      <c r="BX29" s="230"/>
      <c r="BY29" s="228"/>
      <c r="BZ29" s="230"/>
      <c r="CA29" s="230"/>
      <c r="CB29" s="230"/>
      <c r="CC29" s="230"/>
      <c r="CD29" s="230"/>
      <c r="CE29" s="232"/>
      <c r="CF29" s="234"/>
      <c r="CG29" s="229"/>
      <c r="CH29" s="228"/>
      <c r="CI29" s="228"/>
      <c r="CJ29" s="267"/>
    </row>
    <row r="30" spans="1:88" x14ac:dyDescent="0.25">
      <c r="A30" s="770"/>
      <c r="B30" s="776"/>
      <c r="C30" s="753"/>
      <c r="D30" s="753"/>
      <c r="E30" s="753"/>
      <c r="F30" s="753"/>
      <c r="G30" s="769"/>
      <c r="H30" s="749"/>
      <c r="I30" s="749"/>
      <c r="J30" s="749"/>
      <c r="K30" s="772"/>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3"/>
      <c r="AV30" s="773"/>
      <c r="AW30" s="773"/>
      <c r="AX30" s="773"/>
      <c r="AY30" s="773"/>
      <c r="AZ30" s="773"/>
      <c r="BA30" s="773"/>
      <c r="BB30" s="773"/>
      <c r="BC30" s="773"/>
      <c r="BD30" s="773"/>
      <c r="BE30" s="773"/>
      <c r="BF30" s="774"/>
      <c r="BG30" s="266"/>
      <c r="BH30" s="241"/>
      <c r="BI30" s="246"/>
      <c r="BJ30" s="246"/>
      <c r="BK30" s="230"/>
      <c r="BL30" s="228"/>
      <c r="BM30" s="230"/>
      <c r="BN30" s="230"/>
      <c r="BO30" s="230"/>
      <c r="BP30" s="230"/>
      <c r="BQ30" s="230"/>
      <c r="BR30" s="230"/>
      <c r="BS30" s="230"/>
      <c r="BT30" s="230"/>
      <c r="BU30" s="230"/>
      <c r="BV30" s="230"/>
      <c r="BW30" s="230"/>
      <c r="BX30" s="230"/>
      <c r="BY30" s="228"/>
      <c r="BZ30" s="230"/>
      <c r="CA30" s="230"/>
      <c r="CB30" s="230"/>
      <c r="CC30" s="230"/>
      <c r="CD30" s="230"/>
      <c r="CE30" s="232"/>
      <c r="CF30" s="234"/>
      <c r="CG30" s="229"/>
      <c r="CH30" s="228"/>
      <c r="CI30" s="228"/>
      <c r="CJ30" s="267"/>
    </row>
    <row r="31" spans="1:88" x14ac:dyDescent="0.25">
      <c r="A31" s="770"/>
      <c r="B31" s="776"/>
      <c r="C31" s="753"/>
      <c r="D31" s="753"/>
      <c r="E31" s="753"/>
      <c r="F31" s="753"/>
      <c r="G31" s="769"/>
      <c r="H31" s="749" t="s">
        <v>369</v>
      </c>
      <c r="I31" s="749"/>
      <c r="J31" s="749" t="s">
        <v>371</v>
      </c>
      <c r="K31" s="772">
        <f t="shared" ref="K31" si="6">BI31</f>
        <v>0</v>
      </c>
      <c r="L31" s="773"/>
      <c r="M31" s="773"/>
      <c r="N31" s="773">
        <f t="shared" ref="N31" si="7">BL31</f>
        <v>0</v>
      </c>
      <c r="O31" s="773"/>
      <c r="P31" s="773"/>
      <c r="Q31" s="773"/>
      <c r="R31" s="773"/>
      <c r="S31" s="773"/>
      <c r="T31" s="773"/>
      <c r="U31" s="773"/>
      <c r="V31" s="773"/>
      <c r="W31" s="773"/>
      <c r="X31" s="773"/>
      <c r="Y31" s="773"/>
      <c r="Z31" s="773"/>
      <c r="AA31" s="773"/>
      <c r="AB31" s="773"/>
      <c r="AC31" s="773"/>
      <c r="AD31" s="773"/>
      <c r="AE31" s="773"/>
      <c r="AF31" s="773"/>
      <c r="AG31" s="773" t="s">
        <v>334</v>
      </c>
      <c r="AH31" s="773"/>
      <c r="AI31" s="773"/>
      <c r="AJ31" s="773"/>
      <c r="AK31" s="773"/>
      <c r="AL31" s="773"/>
      <c r="AM31" s="773"/>
      <c r="AN31" s="773"/>
      <c r="AO31" s="773"/>
      <c r="AP31" s="773"/>
      <c r="AQ31" s="773" t="s">
        <v>8</v>
      </c>
      <c r="AR31" s="773" t="s">
        <v>17</v>
      </c>
      <c r="AS31" s="773" t="s">
        <v>8</v>
      </c>
      <c r="AT31" s="773"/>
      <c r="AU31" s="773"/>
      <c r="AV31" s="773"/>
      <c r="AW31" s="773"/>
      <c r="AX31" s="773"/>
      <c r="AY31" s="773"/>
      <c r="AZ31" s="773"/>
      <c r="BA31" s="773"/>
      <c r="BB31" s="773"/>
      <c r="BC31" s="773"/>
      <c r="BD31" s="773"/>
      <c r="BE31" s="773"/>
      <c r="BF31" s="774"/>
      <c r="BG31" s="269"/>
      <c r="BH31" s="230"/>
      <c r="BI31" s="246"/>
      <c r="BJ31" s="246"/>
      <c r="BK31" s="230"/>
      <c r="BL31" s="228"/>
      <c r="BM31" s="230"/>
      <c r="BN31" s="230"/>
      <c r="BO31" s="230"/>
      <c r="BP31" s="230"/>
      <c r="BQ31" s="230"/>
      <c r="BR31" s="230"/>
      <c r="BS31" s="230"/>
      <c r="BT31" s="230"/>
      <c r="BU31" s="230"/>
      <c r="BV31" s="230"/>
      <c r="BW31" s="230"/>
      <c r="BX31" s="230"/>
      <c r="BY31" s="228"/>
      <c r="BZ31" s="230"/>
      <c r="CA31" s="230"/>
      <c r="CB31" s="230"/>
      <c r="CC31" s="230"/>
      <c r="CD31" s="230"/>
      <c r="CE31" s="232"/>
      <c r="CF31" s="234"/>
      <c r="CG31" s="229"/>
      <c r="CH31" s="228"/>
      <c r="CI31" s="228"/>
      <c r="CJ31" s="270"/>
    </row>
    <row r="32" spans="1:88" x14ac:dyDescent="0.25">
      <c r="A32" s="770"/>
      <c r="B32" s="776"/>
      <c r="C32" s="753"/>
      <c r="D32" s="753"/>
      <c r="E32" s="753"/>
      <c r="F32" s="753"/>
      <c r="G32" s="769"/>
      <c r="H32" s="749"/>
      <c r="I32" s="749"/>
      <c r="J32" s="749"/>
      <c r="K32" s="772"/>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3"/>
      <c r="AM32" s="773"/>
      <c r="AN32" s="773"/>
      <c r="AO32" s="773"/>
      <c r="AP32" s="773"/>
      <c r="AQ32" s="773"/>
      <c r="AR32" s="773"/>
      <c r="AS32" s="773"/>
      <c r="AT32" s="773"/>
      <c r="AU32" s="773"/>
      <c r="AV32" s="773"/>
      <c r="AW32" s="773"/>
      <c r="AX32" s="773"/>
      <c r="AY32" s="773"/>
      <c r="AZ32" s="773"/>
      <c r="BA32" s="773"/>
      <c r="BB32" s="773"/>
      <c r="BC32" s="773"/>
      <c r="BD32" s="773"/>
      <c r="BE32" s="773"/>
      <c r="BF32" s="774"/>
      <c r="BG32" s="269"/>
      <c r="BH32" s="230"/>
      <c r="BI32" s="246"/>
      <c r="BJ32" s="246"/>
      <c r="BK32" s="230"/>
      <c r="BL32" s="228"/>
      <c r="BM32" s="230"/>
      <c r="BN32" s="230"/>
      <c r="BO32" s="230"/>
      <c r="BP32" s="230"/>
      <c r="BQ32" s="230"/>
      <c r="BR32" s="230"/>
      <c r="BS32" s="230"/>
      <c r="BT32" s="230"/>
      <c r="BU32" s="230"/>
      <c r="BV32" s="230"/>
      <c r="BW32" s="230"/>
      <c r="BX32" s="230"/>
      <c r="BY32" s="228"/>
      <c r="BZ32" s="230"/>
      <c r="CA32" s="230"/>
      <c r="CB32" s="230"/>
      <c r="CC32" s="230"/>
      <c r="CD32" s="230"/>
      <c r="CE32" s="232"/>
      <c r="CF32" s="234"/>
      <c r="CG32" s="229"/>
      <c r="CH32" s="228"/>
      <c r="CI32" s="228"/>
      <c r="CJ32" s="270"/>
    </row>
    <row r="33" spans="1:88" x14ac:dyDescent="0.25">
      <c r="A33" s="770"/>
      <c r="B33" s="776"/>
      <c r="C33" s="753"/>
      <c r="D33" s="753"/>
      <c r="E33" s="753"/>
      <c r="F33" s="753"/>
      <c r="G33" s="769"/>
      <c r="H33" s="749"/>
      <c r="I33" s="749"/>
      <c r="J33" s="749"/>
      <c r="K33" s="772"/>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73"/>
      <c r="AW33" s="773"/>
      <c r="AX33" s="773"/>
      <c r="AY33" s="773"/>
      <c r="AZ33" s="773"/>
      <c r="BA33" s="773"/>
      <c r="BB33" s="773"/>
      <c r="BC33" s="773"/>
      <c r="BD33" s="773"/>
      <c r="BE33" s="773"/>
      <c r="BF33" s="774"/>
      <c r="BG33" s="269"/>
      <c r="BH33" s="230"/>
      <c r="BI33" s="246"/>
      <c r="BJ33" s="246"/>
      <c r="BK33" s="230"/>
      <c r="BL33" s="228"/>
      <c r="BM33" s="230"/>
      <c r="BN33" s="230"/>
      <c r="BO33" s="230"/>
      <c r="BP33" s="230"/>
      <c r="BQ33" s="230"/>
      <c r="BR33" s="230"/>
      <c r="BS33" s="230"/>
      <c r="BT33" s="230"/>
      <c r="BU33" s="230"/>
      <c r="BV33" s="230"/>
      <c r="BW33" s="230"/>
      <c r="BX33" s="230"/>
      <c r="BY33" s="228"/>
      <c r="BZ33" s="230"/>
      <c r="CA33" s="230"/>
      <c r="CB33" s="230"/>
      <c r="CC33" s="230"/>
      <c r="CD33" s="230"/>
      <c r="CE33" s="232"/>
      <c r="CF33" s="234"/>
      <c r="CG33" s="229"/>
      <c r="CH33" s="228"/>
      <c r="CI33" s="228"/>
      <c r="CJ33" s="270"/>
    </row>
    <row r="34" spans="1:88" x14ac:dyDescent="0.25">
      <c r="A34" s="770"/>
      <c r="B34" s="776"/>
      <c r="C34" s="753"/>
      <c r="D34" s="753"/>
      <c r="E34" s="753"/>
      <c r="F34" s="753"/>
      <c r="G34" s="769"/>
      <c r="H34" s="749" t="s">
        <v>369</v>
      </c>
      <c r="I34" s="749"/>
      <c r="J34" s="749"/>
      <c r="K34" s="772">
        <f t="shared" ref="K34" si="8">BI34</f>
        <v>0</v>
      </c>
      <c r="L34" s="773"/>
      <c r="M34" s="773"/>
      <c r="N34" s="773"/>
      <c r="O34" s="773"/>
      <c r="P34" s="773"/>
      <c r="Q34" s="773"/>
      <c r="R34" s="773"/>
      <c r="S34" s="773"/>
      <c r="T34" s="773"/>
      <c r="U34" s="773"/>
      <c r="V34" s="773"/>
      <c r="W34" s="773"/>
      <c r="X34" s="773"/>
      <c r="Y34" s="773"/>
      <c r="Z34" s="773"/>
      <c r="AA34" s="773"/>
      <c r="AB34" s="773"/>
      <c r="AC34" s="773"/>
      <c r="AD34" s="773"/>
      <c r="AE34" s="773"/>
      <c r="AF34" s="773"/>
      <c r="AG34" s="773" t="s">
        <v>334</v>
      </c>
      <c r="AH34" s="773"/>
      <c r="AI34" s="773"/>
      <c r="AJ34" s="773"/>
      <c r="AK34" s="773"/>
      <c r="AL34" s="773"/>
      <c r="AM34" s="773"/>
      <c r="AN34" s="773"/>
      <c r="AO34" s="773"/>
      <c r="AP34" s="773"/>
      <c r="AQ34" s="773" t="s">
        <v>8</v>
      </c>
      <c r="AR34" s="773" t="s">
        <v>17</v>
      </c>
      <c r="AS34" s="773" t="s">
        <v>8</v>
      </c>
      <c r="AT34" s="773"/>
      <c r="AU34" s="773"/>
      <c r="AV34" s="773"/>
      <c r="AW34" s="773"/>
      <c r="AX34" s="773"/>
      <c r="AY34" s="773"/>
      <c r="AZ34" s="773"/>
      <c r="BA34" s="773"/>
      <c r="BB34" s="773"/>
      <c r="BC34" s="773"/>
      <c r="BD34" s="773"/>
      <c r="BE34" s="773"/>
      <c r="BF34" s="774"/>
      <c r="BG34" s="266"/>
      <c r="BH34" s="241"/>
      <c r="BI34" s="246"/>
      <c r="BJ34" s="246"/>
      <c r="BK34" s="230"/>
      <c r="BL34" s="228"/>
      <c r="BM34" s="230"/>
      <c r="BN34" s="230"/>
      <c r="BO34" s="230"/>
      <c r="BP34" s="230"/>
      <c r="BQ34" s="230"/>
      <c r="BR34" s="230"/>
      <c r="BS34" s="230"/>
      <c r="BT34" s="230"/>
      <c r="BU34" s="230"/>
      <c r="BV34" s="230"/>
      <c r="BW34" s="230"/>
      <c r="BX34" s="230"/>
      <c r="BY34" s="228"/>
      <c r="BZ34" s="230"/>
      <c r="CA34" s="230"/>
      <c r="CB34" s="230"/>
      <c r="CC34" s="230"/>
      <c r="CD34" s="230"/>
      <c r="CE34" s="232"/>
      <c r="CF34" s="234"/>
      <c r="CG34" s="229"/>
      <c r="CH34" s="228"/>
      <c r="CI34" s="228"/>
      <c r="CJ34" s="267"/>
    </row>
    <row r="35" spans="1:88" x14ac:dyDescent="0.25">
      <c r="A35" s="770"/>
      <c r="B35" s="776"/>
      <c r="C35" s="753"/>
      <c r="D35" s="753"/>
      <c r="E35" s="753"/>
      <c r="F35" s="753"/>
      <c r="G35" s="769"/>
      <c r="H35" s="749"/>
      <c r="I35" s="749"/>
      <c r="J35" s="749"/>
      <c r="K35" s="772"/>
      <c r="L35" s="773"/>
      <c r="M35" s="773"/>
      <c r="N35" s="773"/>
      <c r="O35" s="773"/>
      <c r="P35" s="773"/>
      <c r="Q35" s="773"/>
      <c r="R35" s="773"/>
      <c r="S35" s="773"/>
      <c r="T35" s="773"/>
      <c r="U35" s="773"/>
      <c r="V35" s="773"/>
      <c r="W35" s="773"/>
      <c r="X35" s="773"/>
      <c r="Y35" s="773"/>
      <c r="Z35" s="773"/>
      <c r="AA35" s="773"/>
      <c r="AB35" s="773"/>
      <c r="AC35" s="773"/>
      <c r="AD35" s="773"/>
      <c r="AE35" s="773"/>
      <c r="AF35" s="773"/>
      <c r="AG35" s="773"/>
      <c r="AH35" s="773"/>
      <c r="AI35" s="773"/>
      <c r="AJ35" s="773"/>
      <c r="AK35" s="773"/>
      <c r="AL35" s="773"/>
      <c r="AM35" s="773"/>
      <c r="AN35" s="773"/>
      <c r="AO35" s="773"/>
      <c r="AP35" s="773"/>
      <c r="AQ35" s="773"/>
      <c r="AR35" s="773"/>
      <c r="AS35" s="773"/>
      <c r="AT35" s="773"/>
      <c r="AU35" s="773"/>
      <c r="AV35" s="773"/>
      <c r="AW35" s="773"/>
      <c r="AX35" s="773"/>
      <c r="AY35" s="773"/>
      <c r="AZ35" s="773"/>
      <c r="BA35" s="773"/>
      <c r="BB35" s="773"/>
      <c r="BC35" s="773"/>
      <c r="BD35" s="773"/>
      <c r="BE35" s="773"/>
      <c r="BF35" s="774"/>
      <c r="BG35" s="266"/>
      <c r="BH35" s="241"/>
      <c r="BI35" s="246"/>
      <c r="BJ35" s="246"/>
      <c r="BK35" s="230"/>
      <c r="BL35" s="228"/>
      <c r="BM35" s="230"/>
      <c r="BN35" s="230"/>
      <c r="BO35" s="230"/>
      <c r="BP35" s="230"/>
      <c r="BQ35" s="230"/>
      <c r="BR35" s="230"/>
      <c r="BS35" s="230"/>
      <c r="BT35" s="230"/>
      <c r="BU35" s="230"/>
      <c r="BV35" s="230"/>
      <c r="BW35" s="230"/>
      <c r="BX35" s="230"/>
      <c r="BY35" s="228"/>
      <c r="BZ35" s="230"/>
      <c r="CA35" s="230"/>
      <c r="CB35" s="230"/>
      <c r="CC35" s="230"/>
      <c r="CD35" s="230"/>
      <c r="CE35" s="232"/>
      <c r="CF35" s="234"/>
      <c r="CG35" s="229"/>
      <c r="CH35" s="228"/>
      <c r="CI35" s="228"/>
      <c r="CJ35" s="267"/>
    </row>
    <row r="36" spans="1:88" x14ac:dyDescent="0.25">
      <c r="A36" s="770"/>
      <c r="B36" s="776"/>
      <c r="C36" s="753"/>
      <c r="D36" s="753"/>
      <c r="E36" s="753"/>
      <c r="F36" s="753"/>
      <c r="G36" s="769"/>
      <c r="H36" s="749"/>
      <c r="I36" s="749"/>
      <c r="J36" s="749"/>
      <c r="K36" s="772"/>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3"/>
      <c r="AY36" s="773"/>
      <c r="AZ36" s="773"/>
      <c r="BA36" s="773"/>
      <c r="BB36" s="773"/>
      <c r="BC36" s="773"/>
      <c r="BD36" s="773"/>
      <c r="BE36" s="773"/>
      <c r="BF36" s="774"/>
      <c r="BG36" s="266"/>
      <c r="BH36" s="241"/>
      <c r="BI36" s="246"/>
      <c r="BJ36" s="246"/>
      <c r="BK36" s="230"/>
      <c r="BL36" s="228"/>
      <c r="BM36" s="230"/>
      <c r="BN36" s="230"/>
      <c r="BO36" s="230"/>
      <c r="BP36" s="230"/>
      <c r="BQ36" s="230"/>
      <c r="BR36" s="230"/>
      <c r="BS36" s="230"/>
      <c r="BT36" s="230"/>
      <c r="BU36" s="230"/>
      <c r="BV36" s="230"/>
      <c r="BW36" s="230"/>
      <c r="BX36" s="230"/>
      <c r="BY36" s="228"/>
      <c r="BZ36" s="230"/>
      <c r="CA36" s="230"/>
      <c r="CB36" s="230"/>
      <c r="CC36" s="230"/>
      <c r="CD36" s="230"/>
      <c r="CE36" s="232"/>
      <c r="CF36" s="234"/>
      <c r="CG36" s="229"/>
      <c r="CH36" s="228"/>
      <c r="CI36" s="228"/>
      <c r="CJ36" s="267"/>
    </row>
    <row r="37" spans="1:88" x14ac:dyDescent="0.25">
      <c r="A37" s="770"/>
      <c r="B37" s="776"/>
      <c r="C37" s="753"/>
      <c r="D37" s="753"/>
      <c r="E37" s="753"/>
      <c r="F37" s="753"/>
      <c r="G37" s="769"/>
      <c r="H37" s="749" t="s">
        <v>369</v>
      </c>
      <c r="I37" s="749"/>
      <c r="J37" s="749"/>
      <c r="K37" s="772">
        <f t="shared" ref="K37" si="9">BI37</f>
        <v>0</v>
      </c>
      <c r="L37" s="773"/>
      <c r="M37" s="773"/>
      <c r="N37" s="773"/>
      <c r="O37" s="773"/>
      <c r="P37" s="773"/>
      <c r="Q37" s="773"/>
      <c r="R37" s="773"/>
      <c r="S37" s="773"/>
      <c r="T37" s="773"/>
      <c r="U37" s="773"/>
      <c r="V37" s="773"/>
      <c r="W37" s="773"/>
      <c r="X37" s="773"/>
      <c r="Y37" s="773"/>
      <c r="Z37" s="773"/>
      <c r="AA37" s="773"/>
      <c r="AB37" s="773"/>
      <c r="AC37" s="773"/>
      <c r="AD37" s="773"/>
      <c r="AE37" s="773"/>
      <c r="AF37" s="773"/>
      <c r="AG37" s="773" t="s">
        <v>334</v>
      </c>
      <c r="AH37" s="773"/>
      <c r="AI37" s="773"/>
      <c r="AJ37" s="773"/>
      <c r="AK37" s="773"/>
      <c r="AL37" s="773"/>
      <c r="AM37" s="773"/>
      <c r="AN37" s="773"/>
      <c r="AO37" s="773"/>
      <c r="AP37" s="773"/>
      <c r="AQ37" s="773" t="s">
        <v>8</v>
      </c>
      <c r="AR37" s="773" t="s">
        <v>17</v>
      </c>
      <c r="AS37" s="773" t="s">
        <v>8</v>
      </c>
      <c r="AT37" s="773"/>
      <c r="AU37" s="773"/>
      <c r="AV37" s="773"/>
      <c r="AW37" s="773"/>
      <c r="AX37" s="773"/>
      <c r="AY37" s="773"/>
      <c r="AZ37" s="773"/>
      <c r="BA37" s="773"/>
      <c r="BB37" s="773"/>
      <c r="BC37" s="773"/>
      <c r="BD37" s="773"/>
      <c r="BE37" s="773"/>
      <c r="BF37" s="774"/>
      <c r="BG37" s="266"/>
      <c r="BH37" s="241"/>
      <c r="BI37" s="246"/>
      <c r="BJ37" s="246"/>
      <c r="BK37" s="230"/>
      <c r="BL37" s="228"/>
      <c r="BM37" s="230"/>
      <c r="BN37" s="230"/>
      <c r="BO37" s="230"/>
      <c r="BP37" s="230"/>
      <c r="BQ37" s="230"/>
      <c r="BR37" s="230"/>
      <c r="BS37" s="230"/>
      <c r="BT37" s="230"/>
      <c r="BU37" s="230"/>
      <c r="BV37" s="230"/>
      <c r="BW37" s="230"/>
      <c r="BX37" s="230"/>
      <c r="BY37" s="228"/>
      <c r="BZ37" s="230"/>
      <c r="CA37" s="230"/>
      <c r="CB37" s="230"/>
      <c r="CC37" s="230"/>
      <c r="CD37" s="230"/>
      <c r="CE37" s="232"/>
      <c r="CF37" s="234"/>
      <c r="CG37" s="229"/>
      <c r="CH37" s="228"/>
      <c r="CI37" s="228"/>
      <c r="CJ37" s="267"/>
    </row>
    <row r="38" spans="1:88" x14ac:dyDescent="0.25">
      <c r="A38" s="770"/>
      <c r="B38" s="776"/>
      <c r="C38" s="753"/>
      <c r="D38" s="753"/>
      <c r="E38" s="753"/>
      <c r="F38" s="753"/>
      <c r="G38" s="769"/>
      <c r="H38" s="749"/>
      <c r="I38" s="749"/>
      <c r="J38" s="749"/>
      <c r="K38" s="772"/>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73"/>
      <c r="AW38" s="773"/>
      <c r="AX38" s="773"/>
      <c r="AY38" s="773"/>
      <c r="AZ38" s="773"/>
      <c r="BA38" s="773"/>
      <c r="BB38" s="773"/>
      <c r="BC38" s="773"/>
      <c r="BD38" s="773"/>
      <c r="BE38" s="773"/>
      <c r="BF38" s="774"/>
      <c r="BG38" s="266"/>
      <c r="BH38" s="241"/>
      <c r="BI38" s="246"/>
      <c r="BJ38" s="246"/>
      <c r="BK38" s="230"/>
      <c r="BL38" s="228"/>
      <c r="BM38" s="230"/>
      <c r="BN38" s="230"/>
      <c r="BO38" s="230"/>
      <c r="BP38" s="230"/>
      <c r="BQ38" s="230"/>
      <c r="BR38" s="230"/>
      <c r="BS38" s="230"/>
      <c r="BT38" s="230"/>
      <c r="BU38" s="230"/>
      <c r="BV38" s="230"/>
      <c r="BW38" s="230"/>
      <c r="BX38" s="230"/>
      <c r="BY38" s="228"/>
      <c r="BZ38" s="230"/>
      <c r="CA38" s="230"/>
      <c r="CB38" s="230"/>
      <c r="CC38" s="230"/>
      <c r="CD38" s="230"/>
      <c r="CE38" s="232"/>
      <c r="CF38" s="234"/>
      <c r="CG38" s="229"/>
      <c r="CH38" s="228"/>
      <c r="CI38" s="228"/>
      <c r="CJ38" s="267"/>
    </row>
    <row r="39" spans="1:88" x14ac:dyDescent="0.25">
      <c r="A39" s="770"/>
      <c r="B39" s="776"/>
      <c r="C39" s="753"/>
      <c r="D39" s="753"/>
      <c r="E39" s="753"/>
      <c r="F39" s="753"/>
      <c r="G39" s="769"/>
      <c r="H39" s="749"/>
      <c r="I39" s="749"/>
      <c r="J39" s="749"/>
      <c r="K39" s="772"/>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4"/>
      <c r="BG39" s="266"/>
      <c r="BH39" s="241"/>
      <c r="BI39" s="246"/>
      <c r="BJ39" s="246"/>
      <c r="BK39" s="230"/>
      <c r="BL39" s="228"/>
      <c r="BM39" s="230"/>
      <c r="BN39" s="230"/>
      <c r="BO39" s="230"/>
      <c r="BP39" s="230"/>
      <c r="BQ39" s="230"/>
      <c r="BR39" s="230"/>
      <c r="BS39" s="230"/>
      <c r="BT39" s="230"/>
      <c r="BU39" s="230"/>
      <c r="BV39" s="230"/>
      <c r="BW39" s="230"/>
      <c r="BX39" s="230"/>
      <c r="BY39" s="228"/>
      <c r="BZ39" s="230"/>
      <c r="CA39" s="230"/>
      <c r="CB39" s="230"/>
      <c r="CC39" s="230"/>
      <c r="CD39" s="230"/>
      <c r="CE39" s="232"/>
      <c r="CF39" s="234"/>
      <c r="CG39" s="229"/>
      <c r="CH39" s="228"/>
      <c r="CI39" s="228"/>
      <c r="CJ39" s="267"/>
    </row>
    <row r="40" spans="1:88" x14ac:dyDescent="0.25">
      <c r="A40" s="770"/>
      <c r="B40" s="776"/>
      <c r="C40" s="753"/>
      <c r="D40" s="753"/>
      <c r="E40" s="753"/>
      <c r="F40" s="753"/>
      <c r="G40" s="769" t="s">
        <v>1639</v>
      </c>
      <c r="H40" s="749" t="s">
        <v>429</v>
      </c>
      <c r="I40" s="749"/>
      <c r="J40" s="749" t="s">
        <v>431</v>
      </c>
      <c r="K40" s="772">
        <f t="shared" ref="K40" si="10">BI40</f>
        <v>0</v>
      </c>
      <c r="L40" s="773"/>
      <c r="M40" s="773"/>
      <c r="N40" s="773">
        <f t="shared" ref="N40" si="11">BL40</f>
        <v>0</v>
      </c>
      <c r="O40" s="773"/>
      <c r="P40" s="773"/>
      <c r="Q40" s="773"/>
      <c r="R40" s="773"/>
      <c r="S40" s="773"/>
      <c r="T40" s="773"/>
      <c r="U40" s="773"/>
      <c r="V40" s="773"/>
      <c r="W40" s="773"/>
      <c r="X40" s="773"/>
      <c r="Y40" s="773"/>
      <c r="Z40" s="773"/>
      <c r="AA40" s="773"/>
      <c r="AB40" s="773"/>
      <c r="AC40" s="773"/>
      <c r="AD40" s="773"/>
      <c r="AE40" s="773"/>
      <c r="AF40" s="773"/>
      <c r="AG40" s="773" t="s">
        <v>395</v>
      </c>
      <c r="AH40" s="773"/>
      <c r="AI40" s="773"/>
      <c r="AJ40" s="773"/>
      <c r="AK40" s="773"/>
      <c r="AL40" s="773"/>
      <c r="AM40" s="773" t="s">
        <v>8</v>
      </c>
      <c r="AN40" s="773" t="s">
        <v>8</v>
      </c>
      <c r="AO40" s="773" t="s">
        <v>8</v>
      </c>
      <c r="AP40" s="773" t="s">
        <v>8</v>
      </c>
      <c r="AQ40" s="773" t="s">
        <v>8</v>
      </c>
      <c r="AR40" s="773" t="s">
        <v>17</v>
      </c>
      <c r="AS40" s="773" t="s">
        <v>8</v>
      </c>
      <c r="AT40" s="773" t="s">
        <v>8</v>
      </c>
      <c r="AU40" s="773" t="s">
        <v>8</v>
      </c>
      <c r="AV40" s="773" t="s">
        <v>8</v>
      </c>
      <c r="AW40" s="773" t="s">
        <v>399</v>
      </c>
      <c r="AX40" s="773" t="s">
        <v>32</v>
      </c>
      <c r="AY40" s="773" t="s">
        <v>40</v>
      </c>
      <c r="AZ40" s="773" t="s">
        <v>60</v>
      </c>
      <c r="BA40" s="773" t="s">
        <v>400</v>
      </c>
      <c r="BB40" s="773" t="s">
        <v>401</v>
      </c>
      <c r="BC40" s="773" t="s">
        <v>402</v>
      </c>
      <c r="BD40" s="773" t="s">
        <v>403</v>
      </c>
      <c r="BE40" s="773"/>
      <c r="BF40" s="774" t="s">
        <v>416</v>
      </c>
      <c r="BG40" s="269"/>
      <c r="BH40" s="230"/>
      <c r="BI40" s="246"/>
      <c r="BJ40" s="246"/>
      <c r="BK40" s="230"/>
      <c r="BL40" s="228"/>
      <c r="BM40" s="230"/>
      <c r="BN40" s="230"/>
      <c r="BO40" s="230"/>
      <c r="BP40" s="230"/>
      <c r="BQ40" s="230"/>
      <c r="BR40" s="230"/>
      <c r="BS40" s="230"/>
      <c r="BT40" s="230"/>
      <c r="BU40" s="230"/>
      <c r="BV40" s="230"/>
      <c r="BW40" s="230"/>
      <c r="BX40" s="230"/>
      <c r="BY40" s="228"/>
      <c r="BZ40" s="230"/>
      <c r="CA40" s="230"/>
      <c r="CB40" s="230"/>
      <c r="CC40" s="230"/>
      <c r="CD40" s="230"/>
      <c r="CE40" s="232"/>
      <c r="CF40" s="234"/>
      <c r="CG40" s="229"/>
      <c r="CH40" s="228"/>
      <c r="CI40" s="228"/>
      <c r="CJ40" s="270"/>
    </row>
    <row r="41" spans="1:88" x14ac:dyDescent="0.25">
      <c r="A41" s="770"/>
      <c r="B41" s="776"/>
      <c r="C41" s="753"/>
      <c r="D41" s="753"/>
      <c r="E41" s="753"/>
      <c r="F41" s="753"/>
      <c r="G41" s="769"/>
      <c r="H41" s="749"/>
      <c r="I41" s="749"/>
      <c r="J41" s="749"/>
      <c r="K41" s="772"/>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773"/>
      <c r="AM41" s="773"/>
      <c r="AN41" s="773"/>
      <c r="AO41" s="773"/>
      <c r="AP41" s="773"/>
      <c r="AQ41" s="773"/>
      <c r="AR41" s="773"/>
      <c r="AS41" s="773"/>
      <c r="AT41" s="773"/>
      <c r="AU41" s="773"/>
      <c r="AV41" s="773"/>
      <c r="AW41" s="773"/>
      <c r="AX41" s="773"/>
      <c r="AY41" s="773"/>
      <c r="AZ41" s="773"/>
      <c r="BA41" s="773"/>
      <c r="BB41" s="773"/>
      <c r="BC41" s="773"/>
      <c r="BD41" s="773"/>
      <c r="BE41" s="773"/>
      <c r="BF41" s="774"/>
      <c r="BG41" s="269"/>
      <c r="BH41" s="230"/>
      <c r="BI41" s="246"/>
      <c r="BJ41" s="246"/>
      <c r="BK41" s="230"/>
      <c r="BL41" s="228"/>
      <c r="BM41" s="230"/>
      <c r="BN41" s="230"/>
      <c r="BO41" s="230"/>
      <c r="BP41" s="230"/>
      <c r="BQ41" s="230"/>
      <c r="BR41" s="230"/>
      <c r="BS41" s="230"/>
      <c r="BT41" s="230"/>
      <c r="BU41" s="230"/>
      <c r="BV41" s="230"/>
      <c r="BW41" s="230"/>
      <c r="BX41" s="230"/>
      <c r="BY41" s="228"/>
      <c r="BZ41" s="230"/>
      <c r="CA41" s="230"/>
      <c r="CB41" s="230"/>
      <c r="CC41" s="230"/>
      <c r="CD41" s="230"/>
      <c r="CE41" s="232"/>
      <c r="CF41" s="234"/>
      <c r="CG41" s="229"/>
      <c r="CH41" s="228"/>
      <c r="CI41" s="228"/>
      <c r="CJ41" s="270"/>
    </row>
    <row r="42" spans="1:88" x14ac:dyDescent="0.25">
      <c r="A42" s="770"/>
      <c r="B42" s="776"/>
      <c r="C42" s="753"/>
      <c r="D42" s="753"/>
      <c r="E42" s="753"/>
      <c r="F42" s="753"/>
      <c r="G42" s="769"/>
      <c r="H42" s="749"/>
      <c r="I42" s="749"/>
      <c r="J42" s="749"/>
      <c r="K42" s="772"/>
      <c r="L42" s="773"/>
      <c r="M42" s="773"/>
      <c r="N42" s="773"/>
      <c r="O42" s="773"/>
      <c r="P42" s="773"/>
      <c r="Q42" s="773"/>
      <c r="R42" s="773"/>
      <c r="S42" s="773"/>
      <c r="T42" s="773"/>
      <c r="U42" s="773"/>
      <c r="V42" s="773"/>
      <c r="W42" s="773"/>
      <c r="X42" s="773"/>
      <c r="Y42" s="773"/>
      <c r="Z42" s="773"/>
      <c r="AA42" s="773"/>
      <c r="AB42" s="773"/>
      <c r="AC42" s="773"/>
      <c r="AD42" s="773"/>
      <c r="AE42" s="773"/>
      <c r="AF42" s="773"/>
      <c r="AG42" s="773"/>
      <c r="AH42" s="773"/>
      <c r="AI42" s="773"/>
      <c r="AJ42" s="773"/>
      <c r="AK42" s="773"/>
      <c r="AL42" s="773"/>
      <c r="AM42" s="773"/>
      <c r="AN42" s="773"/>
      <c r="AO42" s="773"/>
      <c r="AP42" s="773"/>
      <c r="AQ42" s="773"/>
      <c r="AR42" s="773"/>
      <c r="AS42" s="773"/>
      <c r="AT42" s="773"/>
      <c r="AU42" s="773"/>
      <c r="AV42" s="773"/>
      <c r="AW42" s="773"/>
      <c r="AX42" s="773"/>
      <c r="AY42" s="773"/>
      <c r="AZ42" s="773"/>
      <c r="BA42" s="773"/>
      <c r="BB42" s="773"/>
      <c r="BC42" s="773"/>
      <c r="BD42" s="773"/>
      <c r="BE42" s="773"/>
      <c r="BF42" s="774"/>
      <c r="BG42" s="269"/>
      <c r="BH42" s="230"/>
      <c r="BI42" s="246"/>
      <c r="BJ42" s="246"/>
      <c r="BK42" s="230"/>
      <c r="BL42" s="228"/>
      <c r="BM42" s="230"/>
      <c r="BN42" s="230"/>
      <c r="BO42" s="230"/>
      <c r="BP42" s="230"/>
      <c r="BQ42" s="230"/>
      <c r="BR42" s="230"/>
      <c r="BS42" s="230"/>
      <c r="BT42" s="230"/>
      <c r="BU42" s="230"/>
      <c r="BV42" s="230"/>
      <c r="BW42" s="230"/>
      <c r="BX42" s="230"/>
      <c r="BY42" s="228"/>
      <c r="BZ42" s="230"/>
      <c r="CA42" s="230"/>
      <c r="CB42" s="230"/>
      <c r="CC42" s="230"/>
      <c r="CD42" s="230"/>
      <c r="CE42" s="232"/>
      <c r="CF42" s="234"/>
      <c r="CG42" s="229"/>
      <c r="CH42" s="228"/>
      <c r="CI42" s="228"/>
      <c r="CJ42" s="270"/>
    </row>
    <row r="43" spans="1:88" x14ac:dyDescent="0.25">
      <c r="A43" s="770"/>
      <c r="B43" s="776"/>
      <c r="C43" s="753"/>
      <c r="D43" s="753"/>
      <c r="E43" s="753"/>
      <c r="F43" s="753"/>
      <c r="G43" s="769"/>
      <c r="H43" s="749" t="s">
        <v>427</v>
      </c>
      <c r="I43" s="749"/>
      <c r="J43" s="749"/>
      <c r="K43" s="772" t="s">
        <v>425</v>
      </c>
      <c r="L43" s="773"/>
      <c r="M43" s="773"/>
      <c r="N43" s="773"/>
      <c r="O43" s="773"/>
      <c r="P43" s="773"/>
      <c r="Q43" s="773"/>
      <c r="R43" s="773"/>
      <c r="S43" s="773"/>
      <c r="T43" s="773"/>
      <c r="U43" s="773"/>
      <c r="V43" s="773"/>
      <c r="W43" s="773"/>
      <c r="X43" s="773"/>
      <c r="Y43" s="773"/>
      <c r="Z43" s="773"/>
      <c r="AA43" s="773"/>
      <c r="AB43" s="773"/>
      <c r="AC43" s="773"/>
      <c r="AD43" s="773"/>
      <c r="AE43" s="773"/>
      <c r="AF43" s="773"/>
      <c r="AG43" s="773" t="s">
        <v>409</v>
      </c>
      <c r="AH43" s="773"/>
      <c r="AI43" s="773"/>
      <c r="AJ43" s="773"/>
      <c r="AK43" s="773"/>
      <c r="AL43" s="773"/>
      <c r="AM43" s="773" t="s">
        <v>8</v>
      </c>
      <c r="AN43" s="773" t="s">
        <v>8</v>
      </c>
      <c r="AO43" s="773" t="s">
        <v>8</v>
      </c>
      <c r="AP43" s="773" t="s">
        <v>8</v>
      </c>
      <c r="AQ43" s="773" t="s">
        <v>8</v>
      </c>
      <c r="AR43" s="773" t="s">
        <v>17</v>
      </c>
      <c r="AS43" s="773" t="s">
        <v>8</v>
      </c>
      <c r="AT43" s="773" t="s">
        <v>8</v>
      </c>
      <c r="AU43" s="773" t="s">
        <v>8</v>
      </c>
      <c r="AV43" s="773" t="s">
        <v>8</v>
      </c>
      <c r="AW43" s="773" t="s">
        <v>399</v>
      </c>
      <c r="AX43" s="773" t="s">
        <v>32</v>
      </c>
      <c r="AY43" s="773" t="s">
        <v>40</v>
      </c>
      <c r="AZ43" s="773" t="s">
        <v>60</v>
      </c>
      <c r="BA43" s="773" t="s">
        <v>400</v>
      </c>
      <c r="BB43" s="773" t="s">
        <v>401</v>
      </c>
      <c r="BC43" s="773" t="s">
        <v>402</v>
      </c>
      <c r="BD43" s="773" t="s">
        <v>403</v>
      </c>
      <c r="BE43" s="773"/>
      <c r="BF43" s="774" t="s">
        <v>416</v>
      </c>
      <c r="BG43" s="269"/>
      <c r="BH43" s="230"/>
      <c r="BI43" s="246"/>
      <c r="BJ43" s="246"/>
      <c r="BK43" s="230"/>
      <c r="BL43" s="228"/>
      <c r="BM43" s="230"/>
      <c r="BN43" s="230"/>
      <c r="BO43" s="230"/>
      <c r="BP43" s="230"/>
      <c r="BQ43" s="230"/>
      <c r="BR43" s="230"/>
      <c r="BS43" s="230"/>
      <c r="BT43" s="230"/>
      <c r="BU43" s="230"/>
      <c r="BV43" s="230"/>
      <c r="BW43" s="230"/>
      <c r="BX43" s="230"/>
      <c r="BY43" s="228"/>
      <c r="BZ43" s="230"/>
      <c r="CA43" s="230"/>
      <c r="CB43" s="230"/>
      <c r="CC43" s="230"/>
      <c r="CD43" s="230"/>
      <c r="CE43" s="232"/>
      <c r="CF43" s="234"/>
      <c r="CG43" s="229"/>
      <c r="CH43" s="228"/>
      <c r="CI43" s="228"/>
      <c r="CJ43" s="270"/>
    </row>
    <row r="44" spans="1:88" x14ac:dyDescent="0.25">
      <c r="A44" s="770"/>
      <c r="B44" s="776"/>
      <c r="C44" s="753"/>
      <c r="D44" s="753"/>
      <c r="E44" s="753"/>
      <c r="F44" s="753"/>
      <c r="G44" s="769"/>
      <c r="H44" s="749"/>
      <c r="I44" s="749"/>
      <c r="J44" s="749"/>
      <c r="K44" s="772"/>
      <c r="L44" s="773"/>
      <c r="M44" s="773"/>
      <c r="N44" s="773"/>
      <c r="O44" s="773"/>
      <c r="P44" s="773"/>
      <c r="Q44" s="773"/>
      <c r="R44" s="773"/>
      <c r="S44" s="773"/>
      <c r="T44" s="773"/>
      <c r="U44" s="773"/>
      <c r="V44" s="773"/>
      <c r="W44" s="773"/>
      <c r="X44" s="773"/>
      <c r="Y44" s="773"/>
      <c r="Z44" s="773"/>
      <c r="AA44" s="773"/>
      <c r="AB44" s="773"/>
      <c r="AC44" s="773"/>
      <c r="AD44" s="773"/>
      <c r="AE44" s="773"/>
      <c r="AF44" s="773"/>
      <c r="AG44" s="773"/>
      <c r="AH44" s="773"/>
      <c r="AI44" s="773"/>
      <c r="AJ44" s="773"/>
      <c r="AK44" s="773"/>
      <c r="AL44" s="773"/>
      <c r="AM44" s="773"/>
      <c r="AN44" s="773"/>
      <c r="AO44" s="773"/>
      <c r="AP44" s="773"/>
      <c r="AQ44" s="773"/>
      <c r="AR44" s="773"/>
      <c r="AS44" s="773"/>
      <c r="AT44" s="773"/>
      <c r="AU44" s="773"/>
      <c r="AV44" s="773"/>
      <c r="AW44" s="773"/>
      <c r="AX44" s="773"/>
      <c r="AY44" s="773"/>
      <c r="AZ44" s="773"/>
      <c r="BA44" s="773"/>
      <c r="BB44" s="773"/>
      <c r="BC44" s="773"/>
      <c r="BD44" s="773"/>
      <c r="BE44" s="773"/>
      <c r="BF44" s="774"/>
      <c r="BG44" s="269"/>
      <c r="BH44" s="230"/>
      <c r="BI44" s="246"/>
      <c r="BJ44" s="246"/>
      <c r="BK44" s="230"/>
      <c r="BL44" s="228"/>
      <c r="BM44" s="230"/>
      <c r="BN44" s="230"/>
      <c r="BO44" s="230"/>
      <c r="BP44" s="230"/>
      <c r="BQ44" s="230"/>
      <c r="BR44" s="230"/>
      <c r="BS44" s="230"/>
      <c r="BT44" s="230"/>
      <c r="BU44" s="230"/>
      <c r="BV44" s="230"/>
      <c r="BW44" s="230"/>
      <c r="BX44" s="230"/>
      <c r="BY44" s="228"/>
      <c r="BZ44" s="230"/>
      <c r="CA44" s="230"/>
      <c r="CB44" s="230"/>
      <c r="CC44" s="230"/>
      <c r="CD44" s="230"/>
      <c r="CE44" s="232"/>
      <c r="CF44" s="234"/>
      <c r="CG44" s="229"/>
      <c r="CH44" s="228"/>
      <c r="CI44" s="228"/>
      <c r="CJ44" s="270"/>
    </row>
    <row r="45" spans="1:88" x14ac:dyDescent="0.25">
      <c r="A45" s="770"/>
      <c r="B45" s="776"/>
      <c r="C45" s="753"/>
      <c r="D45" s="753"/>
      <c r="E45" s="753"/>
      <c r="F45" s="753"/>
      <c r="G45" s="769"/>
      <c r="H45" s="749"/>
      <c r="I45" s="749"/>
      <c r="J45" s="749"/>
      <c r="K45" s="772"/>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3"/>
      <c r="AS45" s="773"/>
      <c r="AT45" s="773"/>
      <c r="AU45" s="773"/>
      <c r="AV45" s="773"/>
      <c r="AW45" s="773"/>
      <c r="AX45" s="773"/>
      <c r="AY45" s="773"/>
      <c r="AZ45" s="773"/>
      <c r="BA45" s="773"/>
      <c r="BB45" s="773"/>
      <c r="BC45" s="773"/>
      <c r="BD45" s="773"/>
      <c r="BE45" s="773"/>
      <c r="BF45" s="774"/>
      <c r="BG45" s="269"/>
      <c r="BH45" s="230"/>
      <c r="BI45" s="246"/>
      <c r="BJ45" s="246"/>
      <c r="BK45" s="230"/>
      <c r="BL45" s="228"/>
      <c r="BM45" s="230"/>
      <c r="BN45" s="230"/>
      <c r="BO45" s="230"/>
      <c r="BP45" s="230"/>
      <c r="BQ45" s="230"/>
      <c r="BR45" s="230"/>
      <c r="BS45" s="230"/>
      <c r="BT45" s="230"/>
      <c r="BU45" s="230"/>
      <c r="BV45" s="230"/>
      <c r="BW45" s="230"/>
      <c r="BX45" s="230"/>
      <c r="BY45" s="228"/>
      <c r="BZ45" s="230"/>
      <c r="CA45" s="230"/>
      <c r="CB45" s="230"/>
      <c r="CC45" s="230"/>
      <c r="CD45" s="230"/>
      <c r="CE45" s="232"/>
      <c r="CF45" s="234"/>
      <c r="CG45" s="229"/>
      <c r="CH45" s="228"/>
      <c r="CI45" s="228"/>
      <c r="CJ45" s="270"/>
    </row>
    <row r="46" spans="1:88" x14ac:dyDescent="0.25">
      <c r="A46" s="770"/>
      <c r="B46" s="776"/>
      <c r="C46" s="753"/>
      <c r="D46" s="753"/>
      <c r="E46" s="753"/>
      <c r="F46" s="753"/>
      <c r="G46" s="769"/>
      <c r="H46" s="749" t="s">
        <v>428</v>
      </c>
      <c r="I46" s="749"/>
      <c r="J46" s="749"/>
      <c r="K46" s="772" t="s">
        <v>425</v>
      </c>
      <c r="L46" s="773"/>
      <c r="M46" s="773"/>
      <c r="N46" s="773"/>
      <c r="O46" s="773"/>
      <c r="P46" s="773"/>
      <c r="Q46" s="773"/>
      <c r="R46" s="773"/>
      <c r="S46" s="773"/>
      <c r="T46" s="773"/>
      <c r="U46" s="773"/>
      <c r="V46" s="773"/>
      <c r="W46" s="773"/>
      <c r="X46" s="773"/>
      <c r="Y46" s="773"/>
      <c r="Z46" s="773"/>
      <c r="AA46" s="773"/>
      <c r="AB46" s="773"/>
      <c r="AC46" s="773"/>
      <c r="AD46" s="773"/>
      <c r="AE46" s="773"/>
      <c r="AF46" s="773"/>
      <c r="AG46" s="773" t="s">
        <v>409</v>
      </c>
      <c r="AH46" s="773"/>
      <c r="AI46" s="773"/>
      <c r="AJ46" s="773"/>
      <c r="AK46" s="773"/>
      <c r="AL46" s="773"/>
      <c r="AM46" s="773" t="s">
        <v>8</v>
      </c>
      <c r="AN46" s="773" t="s">
        <v>8</v>
      </c>
      <c r="AO46" s="773" t="s">
        <v>8</v>
      </c>
      <c r="AP46" s="773" t="s">
        <v>8</v>
      </c>
      <c r="AQ46" s="773" t="s">
        <v>8</v>
      </c>
      <c r="AR46" s="773" t="s">
        <v>17</v>
      </c>
      <c r="AS46" s="773" t="s">
        <v>8</v>
      </c>
      <c r="AT46" s="773" t="s">
        <v>8</v>
      </c>
      <c r="AU46" s="773" t="s">
        <v>8</v>
      </c>
      <c r="AV46" s="773" t="s">
        <v>8</v>
      </c>
      <c r="AW46" s="773" t="s">
        <v>399</v>
      </c>
      <c r="AX46" s="773" t="s">
        <v>32</v>
      </c>
      <c r="AY46" s="773" t="s">
        <v>40</v>
      </c>
      <c r="AZ46" s="773" t="s">
        <v>60</v>
      </c>
      <c r="BA46" s="773" t="s">
        <v>400</v>
      </c>
      <c r="BB46" s="773" t="s">
        <v>401</v>
      </c>
      <c r="BC46" s="773" t="s">
        <v>402</v>
      </c>
      <c r="BD46" s="773" t="s">
        <v>403</v>
      </c>
      <c r="BE46" s="773"/>
      <c r="BF46" s="774" t="s">
        <v>416</v>
      </c>
      <c r="BG46" s="269"/>
      <c r="BH46" s="230"/>
      <c r="BI46" s="246"/>
      <c r="BJ46" s="246"/>
      <c r="BK46" s="230"/>
      <c r="BL46" s="228"/>
      <c r="BM46" s="230"/>
      <c r="BN46" s="230"/>
      <c r="BO46" s="230"/>
      <c r="BP46" s="230"/>
      <c r="BQ46" s="230"/>
      <c r="BR46" s="230"/>
      <c r="BS46" s="230"/>
      <c r="BT46" s="230"/>
      <c r="BU46" s="230"/>
      <c r="BV46" s="230"/>
      <c r="BW46" s="230"/>
      <c r="BX46" s="230"/>
      <c r="BY46" s="228"/>
      <c r="BZ46" s="230"/>
      <c r="CA46" s="230"/>
      <c r="CB46" s="230"/>
      <c r="CC46" s="230"/>
      <c r="CD46" s="230"/>
      <c r="CE46" s="232"/>
      <c r="CF46" s="234"/>
      <c r="CG46" s="229"/>
      <c r="CH46" s="228"/>
      <c r="CI46" s="228"/>
      <c r="CJ46" s="270"/>
    </row>
    <row r="47" spans="1:88" x14ac:dyDescent="0.25">
      <c r="A47" s="770"/>
      <c r="B47" s="776"/>
      <c r="C47" s="753"/>
      <c r="D47" s="753"/>
      <c r="E47" s="753"/>
      <c r="F47" s="753"/>
      <c r="G47" s="769"/>
      <c r="H47" s="749"/>
      <c r="I47" s="749"/>
      <c r="J47" s="749"/>
      <c r="K47" s="772"/>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73"/>
      <c r="AR47" s="773"/>
      <c r="AS47" s="773"/>
      <c r="AT47" s="773"/>
      <c r="AU47" s="773"/>
      <c r="AV47" s="773"/>
      <c r="AW47" s="773"/>
      <c r="AX47" s="773"/>
      <c r="AY47" s="773"/>
      <c r="AZ47" s="773"/>
      <c r="BA47" s="773"/>
      <c r="BB47" s="773"/>
      <c r="BC47" s="773"/>
      <c r="BD47" s="773"/>
      <c r="BE47" s="773"/>
      <c r="BF47" s="774"/>
      <c r="BG47" s="269"/>
      <c r="BH47" s="230"/>
      <c r="BI47" s="246"/>
      <c r="BJ47" s="246"/>
      <c r="BK47" s="230"/>
      <c r="BL47" s="228"/>
      <c r="BM47" s="230"/>
      <c r="BN47" s="230"/>
      <c r="BO47" s="230"/>
      <c r="BP47" s="230"/>
      <c r="BQ47" s="230"/>
      <c r="BR47" s="230"/>
      <c r="BS47" s="230"/>
      <c r="BT47" s="230"/>
      <c r="BU47" s="230"/>
      <c r="BV47" s="230"/>
      <c r="BW47" s="230"/>
      <c r="BX47" s="230"/>
      <c r="BY47" s="228"/>
      <c r="BZ47" s="230"/>
      <c r="CA47" s="230"/>
      <c r="CB47" s="230"/>
      <c r="CC47" s="230"/>
      <c r="CD47" s="230"/>
      <c r="CE47" s="232"/>
      <c r="CF47" s="234"/>
      <c r="CG47" s="229"/>
      <c r="CH47" s="228"/>
      <c r="CI47" s="228"/>
      <c r="CJ47" s="270"/>
    </row>
    <row r="48" spans="1:88" x14ac:dyDescent="0.25">
      <c r="A48" s="770"/>
      <c r="B48" s="776"/>
      <c r="C48" s="753"/>
      <c r="D48" s="753"/>
      <c r="E48" s="753"/>
      <c r="F48" s="753"/>
      <c r="G48" s="769"/>
      <c r="H48" s="749"/>
      <c r="I48" s="749"/>
      <c r="J48" s="749"/>
      <c r="K48" s="772"/>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4"/>
      <c r="BG48" s="269"/>
      <c r="BH48" s="230"/>
      <c r="BI48" s="246"/>
      <c r="BJ48" s="246"/>
      <c r="BK48" s="230"/>
      <c r="BL48" s="228"/>
      <c r="BM48" s="230"/>
      <c r="BN48" s="230"/>
      <c r="BO48" s="230"/>
      <c r="BP48" s="230"/>
      <c r="BQ48" s="230"/>
      <c r="BR48" s="230"/>
      <c r="BS48" s="230"/>
      <c r="BT48" s="230"/>
      <c r="BU48" s="230"/>
      <c r="BV48" s="230"/>
      <c r="BW48" s="230"/>
      <c r="BX48" s="230"/>
      <c r="BY48" s="228"/>
      <c r="BZ48" s="230"/>
      <c r="CA48" s="230"/>
      <c r="CB48" s="230"/>
      <c r="CC48" s="230"/>
      <c r="CD48" s="230"/>
      <c r="CE48" s="232"/>
      <c r="CF48" s="234"/>
      <c r="CG48" s="229"/>
      <c r="CH48" s="228"/>
      <c r="CI48" s="228"/>
      <c r="CJ48" s="270"/>
    </row>
    <row r="49" spans="1:88" x14ac:dyDescent="0.25">
      <c r="A49" s="770"/>
      <c r="B49" s="776"/>
      <c r="C49" s="753"/>
      <c r="D49" s="753"/>
      <c r="E49" s="753"/>
      <c r="F49" s="753"/>
      <c r="G49" s="769"/>
      <c r="H49" s="749" t="s">
        <v>430</v>
      </c>
      <c r="I49" s="749"/>
      <c r="J49" s="749" t="s">
        <v>431</v>
      </c>
      <c r="K49" s="772" t="s">
        <v>432</v>
      </c>
      <c r="L49" s="773"/>
      <c r="M49" s="773"/>
      <c r="N49" s="773">
        <v>5590</v>
      </c>
      <c r="O49" s="773"/>
      <c r="P49" s="773"/>
      <c r="Q49" s="773"/>
      <c r="R49" s="773"/>
      <c r="S49" s="773"/>
      <c r="T49" s="773"/>
      <c r="U49" s="773"/>
      <c r="V49" s="773"/>
      <c r="W49" s="773"/>
      <c r="X49" s="773"/>
      <c r="Y49" s="773"/>
      <c r="Z49" s="773"/>
      <c r="AA49" s="773"/>
      <c r="AB49" s="773"/>
      <c r="AC49" s="773"/>
      <c r="AD49" s="773"/>
      <c r="AE49" s="773"/>
      <c r="AF49" s="773"/>
      <c r="AG49" s="773" t="s">
        <v>395</v>
      </c>
      <c r="AH49" s="773"/>
      <c r="AI49" s="773"/>
      <c r="AJ49" s="773"/>
      <c r="AK49" s="773"/>
      <c r="AL49" s="773"/>
      <c r="AM49" s="773" t="s">
        <v>8</v>
      </c>
      <c r="AN49" s="773" t="s">
        <v>8</v>
      </c>
      <c r="AO49" s="773" t="s">
        <v>8</v>
      </c>
      <c r="AP49" s="773" t="s">
        <v>8</v>
      </c>
      <c r="AQ49" s="773" t="s">
        <v>8</v>
      </c>
      <c r="AR49" s="773" t="s">
        <v>17</v>
      </c>
      <c r="AS49" s="773" t="s">
        <v>8</v>
      </c>
      <c r="AT49" s="773" t="s">
        <v>8</v>
      </c>
      <c r="AU49" s="773" t="s">
        <v>8</v>
      </c>
      <c r="AV49" s="773" t="s">
        <v>8</v>
      </c>
      <c r="AW49" s="773" t="s">
        <v>399</v>
      </c>
      <c r="AX49" s="773" t="s">
        <v>32</v>
      </c>
      <c r="AY49" s="773" t="s">
        <v>40</v>
      </c>
      <c r="AZ49" s="773" t="s">
        <v>60</v>
      </c>
      <c r="BA49" s="773" t="s">
        <v>400</v>
      </c>
      <c r="BB49" s="773" t="s">
        <v>401</v>
      </c>
      <c r="BC49" s="773" t="s">
        <v>402</v>
      </c>
      <c r="BD49" s="773" t="s">
        <v>403</v>
      </c>
      <c r="BE49" s="773"/>
      <c r="BF49" s="774" t="s">
        <v>416</v>
      </c>
      <c r="BG49" s="269"/>
      <c r="BH49" s="230"/>
      <c r="BI49" s="246"/>
      <c r="BJ49" s="246"/>
      <c r="BK49" s="230"/>
      <c r="BL49" s="228"/>
      <c r="BM49" s="230"/>
      <c r="BN49" s="230"/>
      <c r="BO49" s="230"/>
      <c r="BP49" s="230"/>
      <c r="BQ49" s="230"/>
      <c r="BR49" s="230"/>
      <c r="BS49" s="230"/>
      <c r="BT49" s="230"/>
      <c r="BU49" s="230"/>
      <c r="BV49" s="230"/>
      <c r="BW49" s="230"/>
      <c r="BX49" s="230"/>
      <c r="BY49" s="228"/>
      <c r="BZ49" s="230"/>
      <c r="CA49" s="230"/>
      <c r="CB49" s="230"/>
      <c r="CC49" s="230"/>
      <c r="CD49" s="230"/>
      <c r="CE49" s="232"/>
      <c r="CF49" s="234"/>
      <c r="CG49" s="229"/>
      <c r="CH49" s="228"/>
      <c r="CI49" s="228"/>
      <c r="CJ49" s="270"/>
    </row>
    <row r="50" spans="1:88" x14ac:dyDescent="0.25">
      <c r="A50" s="770"/>
      <c r="B50" s="776"/>
      <c r="C50" s="753"/>
      <c r="D50" s="753"/>
      <c r="E50" s="753"/>
      <c r="F50" s="753"/>
      <c r="G50" s="769"/>
      <c r="H50" s="749"/>
      <c r="I50" s="749"/>
      <c r="J50" s="749"/>
      <c r="K50" s="772"/>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3"/>
      <c r="AY50" s="773"/>
      <c r="AZ50" s="773"/>
      <c r="BA50" s="773"/>
      <c r="BB50" s="773"/>
      <c r="BC50" s="773"/>
      <c r="BD50" s="773"/>
      <c r="BE50" s="773"/>
      <c r="BF50" s="774"/>
      <c r="BG50" s="269"/>
      <c r="BH50" s="230"/>
      <c r="BI50" s="246"/>
      <c r="BJ50" s="246"/>
      <c r="BK50" s="230"/>
      <c r="BL50" s="228"/>
      <c r="BM50" s="230"/>
      <c r="BN50" s="230"/>
      <c r="BO50" s="230"/>
      <c r="BP50" s="230"/>
      <c r="BQ50" s="230"/>
      <c r="BR50" s="230"/>
      <c r="BS50" s="230"/>
      <c r="BT50" s="230"/>
      <c r="BU50" s="230"/>
      <c r="BV50" s="230"/>
      <c r="BW50" s="230"/>
      <c r="BX50" s="230"/>
      <c r="BY50" s="228"/>
      <c r="BZ50" s="230"/>
      <c r="CA50" s="230"/>
      <c r="CB50" s="230"/>
      <c r="CC50" s="230"/>
      <c r="CD50" s="230"/>
      <c r="CE50" s="232"/>
      <c r="CF50" s="234"/>
      <c r="CG50" s="229"/>
      <c r="CH50" s="228"/>
      <c r="CI50" s="228"/>
      <c r="CJ50" s="270"/>
    </row>
    <row r="51" spans="1:88" x14ac:dyDescent="0.25">
      <c r="A51" s="770"/>
      <c r="B51" s="776"/>
      <c r="C51" s="753"/>
      <c r="D51" s="753"/>
      <c r="E51" s="753"/>
      <c r="F51" s="753"/>
      <c r="G51" s="769"/>
      <c r="H51" s="749"/>
      <c r="I51" s="749"/>
      <c r="J51" s="749"/>
      <c r="K51" s="772"/>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3"/>
      <c r="AY51" s="773"/>
      <c r="AZ51" s="773"/>
      <c r="BA51" s="773"/>
      <c r="BB51" s="773"/>
      <c r="BC51" s="773"/>
      <c r="BD51" s="773"/>
      <c r="BE51" s="773"/>
      <c r="BF51" s="774"/>
      <c r="BG51" s="269"/>
      <c r="BH51" s="230"/>
      <c r="BI51" s="246"/>
      <c r="BJ51" s="246"/>
      <c r="BK51" s="230"/>
      <c r="BL51" s="228"/>
      <c r="BM51" s="230"/>
      <c r="BN51" s="230"/>
      <c r="BO51" s="230"/>
      <c r="BP51" s="230"/>
      <c r="BQ51" s="230"/>
      <c r="BR51" s="230"/>
      <c r="BS51" s="230"/>
      <c r="BT51" s="230"/>
      <c r="BU51" s="230"/>
      <c r="BV51" s="230"/>
      <c r="BW51" s="230"/>
      <c r="BX51" s="230"/>
      <c r="BY51" s="228"/>
      <c r="BZ51" s="230"/>
      <c r="CA51" s="230"/>
      <c r="CB51" s="230"/>
      <c r="CC51" s="230"/>
      <c r="CD51" s="230"/>
      <c r="CE51" s="232"/>
      <c r="CF51" s="234"/>
      <c r="CG51" s="229"/>
      <c r="CH51" s="228"/>
      <c r="CI51" s="228"/>
      <c r="CJ51" s="270"/>
    </row>
    <row r="52" spans="1:88" x14ac:dyDescent="0.25">
      <c r="A52" s="770"/>
      <c r="B52" s="776"/>
      <c r="C52" s="753"/>
      <c r="D52" s="753"/>
      <c r="E52" s="753"/>
      <c r="F52" s="753"/>
      <c r="G52" s="769"/>
      <c r="H52" s="749" t="s">
        <v>433</v>
      </c>
      <c r="I52" s="749"/>
      <c r="J52" s="749"/>
      <c r="K52" s="772" t="s">
        <v>425</v>
      </c>
      <c r="L52" s="773"/>
      <c r="M52" s="773"/>
      <c r="N52" s="773"/>
      <c r="O52" s="773"/>
      <c r="P52" s="773"/>
      <c r="Q52" s="773"/>
      <c r="R52" s="773"/>
      <c r="S52" s="773"/>
      <c r="T52" s="773"/>
      <c r="U52" s="773"/>
      <c r="V52" s="773"/>
      <c r="W52" s="773"/>
      <c r="X52" s="773"/>
      <c r="Y52" s="773"/>
      <c r="Z52" s="773"/>
      <c r="AA52" s="773"/>
      <c r="AB52" s="773"/>
      <c r="AC52" s="773"/>
      <c r="AD52" s="773"/>
      <c r="AE52" s="773"/>
      <c r="AF52" s="773"/>
      <c r="AG52" s="773" t="s">
        <v>409</v>
      </c>
      <c r="AH52" s="773"/>
      <c r="AI52" s="773"/>
      <c r="AJ52" s="773"/>
      <c r="AK52" s="773"/>
      <c r="AL52" s="773"/>
      <c r="AM52" s="773" t="s">
        <v>8</v>
      </c>
      <c r="AN52" s="773" t="s">
        <v>8</v>
      </c>
      <c r="AO52" s="773" t="s">
        <v>8</v>
      </c>
      <c r="AP52" s="773" t="s">
        <v>8</v>
      </c>
      <c r="AQ52" s="773" t="s">
        <v>8</v>
      </c>
      <c r="AR52" s="773" t="s">
        <v>17</v>
      </c>
      <c r="AS52" s="773" t="s">
        <v>8</v>
      </c>
      <c r="AT52" s="773" t="s">
        <v>8</v>
      </c>
      <c r="AU52" s="773" t="s">
        <v>8</v>
      </c>
      <c r="AV52" s="773" t="s">
        <v>8</v>
      </c>
      <c r="AW52" s="773" t="s">
        <v>399</v>
      </c>
      <c r="AX52" s="773" t="s">
        <v>32</v>
      </c>
      <c r="AY52" s="773" t="s">
        <v>40</v>
      </c>
      <c r="AZ52" s="773" t="s">
        <v>60</v>
      </c>
      <c r="BA52" s="773" t="s">
        <v>400</v>
      </c>
      <c r="BB52" s="773" t="s">
        <v>401</v>
      </c>
      <c r="BC52" s="773" t="s">
        <v>402</v>
      </c>
      <c r="BD52" s="773" t="s">
        <v>403</v>
      </c>
      <c r="BE52" s="773"/>
      <c r="BF52" s="774" t="s">
        <v>416</v>
      </c>
      <c r="BG52" s="266"/>
      <c r="BH52" s="241"/>
      <c r="BI52" s="246"/>
      <c r="BJ52" s="246"/>
      <c r="BK52" s="230"/>
      <c r="BL52" s="228"/>
      <c r="BM52" s="230"/>
      <c r="BN52" s="230"/>
      <c r="BO52" s="230"/>
      <c r="BP52" s="230"/>
      <c r="BQ52" s="230"/>
      <c r="BR52" s="230"/>
      <c r="BS52" s="230"/>
      <c r="BT52" s="230"/>
      <c r="BU52" s="230"/>
      <c r="BV52" s="230"/>
      <c r="BW52" s="230"/>
      <c r="BX52" s="230"/>
      <c r="BY52" s="228"/>
      <c r="BZ52" s="230"/>
      <c r="CA52" s="230"/>
      <c r="CB52" s="230"/>
      <c r="CC52" s="230"/>
      <c r="CD52" s="230"/>
      <c r="CE52" s="232"/>
      <c r="CF52" s="234"/>
      <c r="CG52" s="229"/>
      <c r="CH52" s="228"/>
      <c r="CI52" s="228"/>
      <c r="CJ52" s="267"/>
    </row>
    <row r="53" spans="1:88" x14ac:dyDescent="0.25">
      <c r="A53" s="770"/>
      <c r="B53" s="776"/>
      <c r="C53" s="753"/>
      <c r="D53" s="753"/>
      <c r="E53" s="753"/>
      <c r="F53" s="753"/>
      <c r="G53" s="769"/>
      <c r="H53" s="749"/>
      <c r="I53" s="749"/>
      <c r="J53" s="749"/>
      <c r="K53" s="772"/>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c r="AI53" s="773"/>
      <c r="AJ53" s="773"/>
      <c r="AK53" s="773"/>
      <c r="AL53" s="773"/>
      <c r="AM53" s="773"/>
      <c r="AN53" s="773"/>
      <c r="AO53" s="773"/>
      <c r="AP53" s="773"/>
      <c r="AQ53" s="773"/>
      <c r="AR53" s="773"/>
      <c r="AS53" s="773"/>
      <c r="AT53" s="773"/>
      <c r="AU53" s="773"/>
      <c r="AV53" s="773"/>
      <c r="AW53" s="773"/>
      <c r="AX53" s="773"/>
      <c r="AY53" s="773"/>
      <c r="AZ53" s="773"/>
      <c r="BA53" s="773"/>
      <c r="BB53" s="773"/>
      <c r="BC53" s="773"/>
      <c r="BD53" s="773"/>
      <c r="BE53" s="773"/>
      <c r="BF53" s="774"/>
      <c r="BG53" s="266"/>
      <c r="BH53" s="241"/>
      <c r="BI53" s="246"/>
      <c r="BJ53" s="246"/>
      <c r="BK53" s="230"/>
      <c r="BL53" s="228"/>
      <c r="BM53" s="230"/>
      <c r="BN53" s="230"/>
      <c r="BO53" s="230"/>
      <c r="BP53" s="230"/>
      <c r="BQ53" s="230"/>
      <c r="BR53" s="230"/>
      <c r="BS53" s="230"/>
      <c r="BT53" s="230"/>
      <c r="BU53" s="230"/>
      <c r="BV53" s="230"/>
      <c r="BW53" s="230"/>
      <c r="BX53" s="230"/>
      <c r="BY53" s="228"/>
      <c r="BZ53" s="230"/>
      <c r="CA53" s="230"/>
      <c r="CB53" s="230"/>
      <c r="CC53" s="230"/>
      <c r="CD53" s="230"/>
      <c r="CE53" s="232"/>
      <c r="CF53" s="234"/>
      <c r="CG53" s="229"/>
      <c r="CH53" s="228"/>
      <c r="CI53" s="228"/>
      <c r="CJ53" s="267"/>
    </row>
    <row r="54" spans="1:88" x14ac:dyDescent="0.25">
      <c r="A54" s="770"/>
      <c r="B54" s="776"/>
      <c r="C54" s="753"/>
      <c r="D54" s="753"/>
      <c r="E54" s="753"/>
      <c r="F54" s="753"/>
      <c r="G54" s="769"/>
      <c r="H54" s="749"/>
      <c r="I54" s="749"/>
      <c r="J54" s="749"/>
      <c r="K54" s="772"/>
      <c r="L54" s="773"/>
      <c r="M54" s="773"/>
      <c r="N54" s="773"/>
      <c r="O54" s="773"/>
      <c r="P54" s="773"/>
      <c r="Q54" s="773"/>
      <c r="R54" s="773"/>
      <c r="S54" s="773"/>
      <c r="T54" s="773"/>
      <c r="U54" s="773"/>
      <c r="V54" s="773"/>
      <c r="W54" s="773"/>
      <c r="X54" s="773"/>
      <c r="Y54" s="773"/>
      <c r="Z54" s="773"/>
      <c r="AA54" s="773"/>
      <c r="AB54" s="773"/>
      <c r="AC54" s="773"/>
      <c r="AD54" s="773"/>
      <c r="AE54" s="773"/>
      <c r="AF54" s="773"/>
      <c r="AG54" s="773"/>
      <c r="AH54" s="773"/>
      <c r="AI54" s="773"/>
      <c r="AJ54" s="773"/>
      <c r="AK54" s="773"/>
      <c r="AL54" s="773"/>
      <c r="AM54" s="773"/>
      <c r="AN54" s="773"/>
      <c r="AO54" s="773"/>
      <c r="AP54" s="773"/>
      <c r="AQ54" s="773"/>
      <c r="AR54" s="773"/>
      <c r="AS54" s="773"/>
      <c r="AT54" s="773"/>
      <c r="AU54" s="773"/>
      <c r="AV54" s="773"/>
      <c r="AW54" s="773"/>
      <c r="AX54" s="773"/>
      <c r="AY54" s="773"/>
      <c r="AZ54" s="773"/>
      <c r="BA54" s="773"/>
      <c r="BB54" s="773"/>
      <c r="BC54" s="773"/>
      <c r="BD54" s="773"/>
      <c r="BE54" s="773"/>
      <c r="BF54" s="774"/>
      <c r="BG54" s="266"/>
      <c r="BH54" s="241"/>
      <c r="BI54" s="246"/>
      <c r="BJ54" s="246"/>
      <c r="BK54" s="230"/>
      <c r="BL54" s="228"/>
      <c r="BM54" s="230"/>
      <c r="BN54" s="230"/>
      <c r="BO54" s="230"/>
      <c r="BP54" s="230"/>
      <c r="BQ54" s="230"/>
      <c r="BR54" s="230"/>
      <c r="BS54" s="230"/>
      <c r="BT54" s="230"/>
      <c r="BU54" s="230"/>
      <c r="BV54" s="230"/>
      <c r="BW54" s="230"/>
      <c r="BX54" s="230"/>
      <c r="BY54" s="228"/>
      <c r="BZ54" s="230"/>
      <c r="CA54" s="230"/>
      <c r="CB54" s="230"/>
      <c r="CC54" s="230"/>
      <c r="CD54" s="230"/>
      <c r="CE54" s="232"/>
      <c r="CF54" s="234"/>
      <c r="CG54" s="229"/>
      <c r="CH54" s="228"/>
      <c r="CI54" s="228"/>
      <c r="CJ54" s="267"/>
    </row>
    <row r="55" spans="1:88" x14ac:dyDescent="0.25">
      <c r="A55" s="770"/>
      <c r="B55" s="776"/>
      <c r="C55" s="753"/>
      <c r="D55" s="753"/>
      <c r="E55" s="753"/>
      <c r="F55" s="753"/>
      <c r="G55" s="769"/>
      <c r="H55" s="749" t="s">
        <v>434</v>
      </c>
      <c r="I55" s="749"/>
      <c r="J55" s="749"/>
      <c r="K55" s="772" t="s">
        <v>425</v>
      </c>
      <c r="L55" s="773"/>
      <c r="M55" s="773"/>
      <c r="N55" s="773"/>
      <c r="O55" s="773"/>
      <c r="P55" s="773"/>
      <c r="Q55" s="773"/>
      <c r="R55" s="773"/>
      <c r="S55" s="773"/>
      <c r="T55" s="773"/>
      <c r="U55" s="773"/>
      <c r="V55" s="773"/>
      <c r="W55" s="773"/>
      <c r="X55" s="773"/>
      <c r="Y55" s="773"/>
      <c r="Z55" s="773"/>
      <c r="AA55" s="773"/>
      <c r="AB55" s="773"/>
      <c r="AC55" s="773"/>
      <c r="AD55" s="773"/>
      <c r="AE55" s="773"/>
      <c r="AF55" s="773"/>
      <c r="AG55" s="773" t="s">
        <v>409</v>
      </c>
      <c r="AH55" s="773"/>
      <c r="AI55" s="773"/>
      <c r="AJ55" s="773"/>
      <c r="AK55" s="773"/>
      <c r="AL55" s="773"/>
      <c r="AM55" s="773" t="s">
        <v>8</v>
      </c>
      <c r="AN55" s="773" t="s">
        <v>8</v>
      </c>
      <c r="AO55" s="773" t="s">
        <v>8</v>
      </c>
      <c r="AP55" s="773" t="s">
        <v>8</v>
      </c>
      <c r="AQ55" s="773" t="s">
        <v>8</v>
      </c>
      <c r="AR55" s="773" t="s">
        <v>17</v>
      </c>
      <c r="AS55" s="773" t="s">
        <v>8</v>
      </c>
      <c r="AT55" s="773" t="s">
        <v>8</v>
      </c>
      <c r="AU55" s="773" t="s">
        <v>8</v>
      </c>
      <c r="AV55" s="773" t="s">
        <v>8</v>
      </c>
      <c r="AW55" s="773" t="s">
        <v>399</v>
      </c>
      <c r="AX55" s="773" t="s">
        <v>32</v>
      </c>
      <c r="AY55" s="773" t="s">
        <v>40</v>
      </c>
      <c r="AZ55" s="773" t="s">
        <v>60</v>
      </c>
      <c r="BA55" s="773" t="s">
        <v>400</v>
      </c>
      <c r="BB55" s="773" t="s">
        <v>401</v>
      </c>
      <c r="BC55" s="773" t="s">
        <v>402</v>
      </c>
      <c r="BD55" s="773" t="s">
        <v>403</v>
      </c>
      <c r="BE55" s="773"/>
      <c r="BF55" s="774" t="s">
        <v>416</v>
      </c>
      <c r="BG55" s="266"/>
      <c r="BH55" s="241"/>
      <c r="BI55" s="246"/>
      <c r="BJ55" s="246"/>
      <c r="BK55" s="230"/>
      <c r="BL55" s="228"/>
      <c r="BM55" s="230"/>
      <c r="BN55" s="230"/>
      <c r="BO55" s="230"/>
      <c r="BP55" s="230"/>
      <c r="BQ55" s="230"/>
      <c r="BR55" s="230"/>
      <c r="BS55" s="230"/>
      <c r="BT55" s="230"/>
      <c r="BU55" s="230"/>
      <c r="BV55" s="230"/>
      <c r="BW55" s="230"/>
      <c r="BX55" s="230"/>
      <c r="BY55" s="228"/>
      <c r="BZ55" s="230"/>
      <c r="CA55" s="230"/>
      <c r="CB55" s="230"/>
      <c r="CC55" s="230"/>
      <c r="CD55" s="230"/>
      <c r="CE55" s="232"/>
      <c r="CF55" s="234"/>
      <c r="CG55" s="229"/>
      <c r="CH55" s="228"/>
      <c r="CI55" s="228"/>
      <c r="CJ55" s="267"/>
    </row>
    <row r="56" spans="1:88" x14ac:dyDescent="0.25">
      <c r="A56" s="770"/>
      <c r="B56" s="776"/>
      <c r="C56" s="753"/>
      <c r="D56" s="753"/>
      <c r="E56" s="753"/>
      <c r="F56" s="753"/>
      <c r="G56" s="769"/>
      <c r="H56" s="749"/>
      <c r="I56" s="749"/>
      <c r="J56" s="749"/>
      <c r="K56" s="772"/>
      <c r="L56" s="773"/>
      <c r="M56" s="773"/>
      <c r="N56" s="773"/>
      <c r="O56" s="773"/>
      <c r="P56" s="773"/>
      <c r="Q56" s="773"/>
      <c r="R56" s="773"/>
      <c r="S56" s="773"/>
      <c r="T56" s="773"/>
      <c r="U56" s="773"/>
      <c r="V56" s="773"/>
      <c r="W56" s="773"/>
      <c r="X56" s="773"/>
      <c r="Y56" s="773"/>
      <c r="Z56" s="773"/>
      <c r="AA56" s="773"/>
      <c r="AB56" s="773"/>
      <c r="AC56" s="773"/>
      <c r="AD56" s="773"/>
      <c r="AE56" s="773"/>
      <c r="AF56" s="773"/>
      <c r="AG56" s="773"/>
      <c r="AH56" s="773"/>
      <c r="AI56" s="773"/>
      <c r="AJ56" s="773"/>
      <c r="AK56" s="773"/>
      <c r="AL56" s="773"/>
      <c r="AM56" s="773"/>
      <c r="AN56" s="773"/>
      <c r="AO56" s="773"/>
      <c r="AP56" s="773"/>
      <c r="AQ56" s="773"/>
      <c r="AR56" s="773"/>
      <c r="AS56" s="773"/>
      <c r="AT56" s="773"/>
      <c r="AU56" s="773"/>
      <c r="AV56" s="773"/>
      <c r="AW56" s="773"/>
      <c r="AX56" s="773"/>
      <c r="AY56" s="773"/>
      <c r="AZ56" s="773"/>
      <c r="BA56" s="773"/>
      <c r="BB56" s="773"/>
      <c r="BC56" s="773"/>
      <c r="BD56" s="773"/>
      <c r="BE56" s="773"/>
      <c r="BF56" s="774"/>
      <c r="BG56" s="266"/>
      <c r="BH56" s="241"/>
      <c r="BI56" s="246"/>
      <c r="BJ56" s="246"/>
      <c r="BK56" s="230"/>
      <c r="BL56" s="228"/>
      <c r="BM56" s="230"/>
      <c r="BN56" s="230"/>
      <c r="BO56" s="230"/>
      <c r="BP56" s="230"/>
      <c r="BQ56" s="230"/>
      <c r="BR56" s="230"/>
      <c r="BS56" s="230"/>
      <c r="BT56" s="230"/>
      <c r="BU56" s="230"/>
      <c r="BV56" s="230"/>
      <c r="BW56" s="230"/>
      <c r="BX56" s="230"/>
      <c r="BY56" s="228"/>
      <c r="BZ56" s="230"/>
      <c r="CA56" s="230"/>
      <c r="CB56" s="230"/>
      <c r="CC56" s="230"/>
      <c r="CD56" s="230"/>
      <c r="CE56" s="232"/>
      <c r="CF56" s="234"/>
      <c r="CG56" s="229"/>
      <c r="CH56" s="228"/>
      <c r="CI56" s="228"/>
      <c r="CJ56" s="267"/>
    </row>
    <row r="57" spans="1:88" x14ac:dyDescent="0.25">
      <c r="A57" s="770"/>
      <c r="B57" s="776"/>
      <c r="C57" s="753"/>
      <c r="D57" s="753"/>
      <c r="E57" s="753"/>
      <c r="F57" s="753"/>
      <c r="G57" s="769"/>
      <c r="H57" s="749"/>
      <c r="I57" s="749"/>
      <c r="J57" s="749"/>
      <c r="K57" s="772"/>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3"/>
      <c r="AY57" s="773"/>
      <c r="AZ57" s="773"/>
      <c r="BA57" s="773"/>
      <c r="BB57" s="773"/>
      <c r="BC57" s="773"/>
      <c r="BD57" s="773"/>
      <c r="BE57" s="773"/>
      <c r="BF57" s="774"/>
      <c r="BG57" s="266"/>
      <c r="BH57" s="241"/>
      <c r="BI57" s="246"/>
      <c r="BJ57" s="246"/>
      <c r="BK57" s="230"/>
      <c r="BL57" s="228"/>
      <c r="BM57" s="230"/>
      <c r="BN57" s="230"/>
      <c r="BO57" s="230"/>
      <c r="BP57" s="230"/>
      <c r="BQ57" s="230"/>
      <c r="BR57" s="230"/>
      <c r="BS57" s="230"/>
      <c r="BT57" s="230"/>
      <c r="BU57" s="230"/>
      <c r="BV57" s="230"/>
      <c r="BW57" s="230"/>
      <c r="BX57" s="230"/>
      <c r="BY57" s="228"/>
      <c r="BZ57" s="230"/>
      <c r="CA57" s="230"/>
      <c r="CB57" s="230"/>
      <c r="CC57" s="230"/>
      <c r="CD57" s="230"/>
      <c r="CE57" s="232"/>
      <c r="CF57" s="234"/>
      <c r="CG57" s="229"/>
      <c r="CH57" s="228"/>
      <c r="CI57" s="228"/>
      <c r="CJ57" s="267"/>
    </row>
    <row r="58" spans="1:88" x14ac:dyDescent="0.25">
      <c r="A58" s="770"/>
      <c r="B58" s="776"/>
      <c r="C58" s="753"/>
      <c r="D58" s="753"/>
      <c r="E58" s="753"/>
      <c r="F58" s="753"/>
      <c r="G58" s="769" t="s">
        <v>1640</v>
      </c>
      <c r="H58" s="749" t="s">
        <v>1641</v>
      </c>
      <c r="I58" s="749"/>
      <c r="J58" s="749" t="s">
        <v>380</v>
      </c>
      <c r="K58" s="772">
        <f t="shared" ref="K58" si="12">BI58</f>
        <v>0</v>
      </c>
      <c r="L58" s="773"/>
      <c r="M58" s="773"/>
      <c r="N58" s="773">
        <f t="shared" ref="N58" si="13">BL58</f>
        <v>0</v>
      </c>
      <c r="O58" s="773"/>
      <c r="P58" s="773"/>
      <c r="Q58" s="773"/>
      <c r="R58" s="773"/>
      <c r="S58" s="773"/>
      <c r="T58" s="773"/>
      <c r="U58" s="773"/>
      <c r="V58" s="773"/>
      <c r="W58" s="773"/>
      <c r="X58" s="773"/>
      <c r="Y58" s="773"/>
      <c r="Z58" s="773"/>
      <c r="AA58" s="773"/>
      <c r="AB58" s="773"/>
      <c r="AC58" s="773"/>
      <c r="AD58" s="773"/>
      <c r="AE58" s="773"/>
      <c r="AF58" s="773"/>
      <c r="AG58" s="773" t="s">
        <v>334</v>
      </c>
      <c r="AH58" s="773"/>
      <c r="AI58" s="773"/>
      <c r="AJ58" s="773"/>
      <c r="AK58" s="773"/>
      <c r="AL58" s="773"/>
      <c r="AM58" s="773"/>
      <c r="AN58" s="773"/>
      <c r="AO58" s="773"/>
      <c r="AP58" s="773"/>
      <c r="AQ58" s="773"/>
      <c r="AR58" s="773"/>
      <c r="AS58" s="773"/>
      <c r="AT58" s="773"/>
      <c r="AU58" s="773"/>
      <c r="AV58" s="773"/>
      <c r="AW58" s="773"/>
      <c r="AX58" s="773"/>
      <c r="AY58" s="773"/>
      <c r="AZ58" s="773"/>
      <c r="BA58" s="773"/>
      <c r="BB58" s="773"/>
      <c r="BC58" s="773"/>
      <c r="BD58" s="773"/>
      <c r="BE58" s="773"/>
      <c r="BF58" s="774"/>
      <c r="BG58" s="269"/>
      <c r="BH58" s="230"/>
      <c r="BI58" s="246"/>
      <c r="BJ58" s="246"/>
      <c r="BK58" s="230"/>
      <c r="BL58" s="228"/>
      <c r="BM58" s="230"/>
      <c r="BN58" s="230"/>
      <c r="BO58" s="230"/>
      <c r="BP58" s="230"/>
      <c r="BQ58" s="230"/>
      <c r="BR58" s="230"/>
      <c r="BS58" s="230"/>
      <c r="BT58" s="230"/>
      <c r="BU58" s="230"/>
      <c r="BV58" s="230"/>
      <c r="BW58" s="230"/>
      <c r="BX58" s="230"/>
      <c r="BY58" s="228"/>
      <c r="BZ58" s="230"/>
      <c r="CA58" s="230"/>
      <c r="CB58" s="230"/>
      <c r="CC58" s="230"/>
      <c r="CD58" s="230"/>
      <c r="CE58" s="232"/>
      <c r="CF58" s="234"/>
      <c r="CG58" s="229"/>
      <c r="CH58" s="228"/>
      <c r="CI58" s="228"/>
      <c r="CJ58" s="270"/>
    </row>
    <row r="59" spans="1:88" x14ac:dyDescent="0.25">
      <c r="A59" s="770"/>
      <c r="B59" s="776"/>
      <c r="C59" s="753"/>
      <c r="D59" s="753"/>
      <c r="E59" s="753"/>
      <c r="F59" s="753"/>
      <c r="G59" s="769"/>
      <c r="H59" s="749"/>
      <c r="I59" s="749"/>
      <c r="J59" s="749"/>
      <c r="K59" s="772"/>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3"/>
      <c r="AY59" s="773"/>
      <c r="AZ59" s="773"/>
      <c r="BA59" s="773"/>
      <c r="BB59" s="773"/>
      <c r="BC59" s="773"/>
      <c r="BD59" s="773"/>
      <c r="BE59" s="773"/>
      <c r="BF59" s="774"/>
      <c r="BG59" s="269"/>
      <c r="BH59" s="230"/>
      <c r="BI59" s="246"/>
      <c r="BJ59" s="246"/>
      <c r="BK59" s="230"/>
      <c r="BL59" s="228"/>
      <c r="BM59" s="230"/>
      <c r="BN59" s="230"/>
      <c r="BO59" s="230"/>
      <c r="BP59" s="230"/>
      <c r="BQ59" s="230"/>
      <c r="BR59" s="230"/>
      <c r="BS59" s="230"/>
      <c r="BT59" s="230"/>
      <c r="BU59" s="230"/>
      <c r="BV59" s="230"/>
      <c r="BW59" s="230"/>
      <c r="BX59" s="230"/>
      <c r="BY59" s="228"/>
      <c r="BZ59" s="230"/>
      <c r="CA59" s="230"/>
      <c r="CB59" s="230"/>
      <c r="CC59" s="230"/>
      <c r="CD59" s="230"/>
      <c r="CE59" s="232"/>
      <c r="CF59" s="234"/>
      <c r="CG59" s="229"/>
      <c r="CH59" s="228"/>
      <c r="CI59" s="228"/>
      <c r="CJ59" s="270"/>
    </row>
    <row r="60" spans="1:88" x14ac:dyDescent="0.25">
      <c r="A60" s="770"/>
      <c r="B60" s="776"/>
      <c r="C60" s="753"/>
      <c r="D60" s="753"/>
      <c r="E60" s="753"/>
      <c r="F60" s="753"/>
      <c r="G60" s="769"/>
      <c r="H60" s="749"/>
      <c r="I60" s="749"/>
      <c r="J60" s="749"/>
      <c r="K60" s="772"/>
      <c r="L60" s="773"/>
      <c r="M60" s="773"/>
      <c r="N60" s="773"/>
      <c r="O60" s="773"/>
      <c r="P60" s="773"/>
      <c r="Q60" s="773"/>
      <c r="R60" s="773"/>
      <c r="S60" s="773"/>
      <c r="T60" s="773"/>
      <c r="U60" s="773"/>
      <c r="V60" s="773"/>
      <c r="W60" s="773"/>
      <c r="X60" s="773"/>
      <c r="Y60" s="773"/>
      <c r="Z60" s="773"/>
      <c r="AA60" s="773"/>
      <c r="AB60" s="773"/>
      <c r="AC60" s="773"/>
      <c r="AD60" s="773"/>
      <c r="AE60" s="773"/>
      <c r="AF60" s="773"/>
      <c r="AG60" s="773"/>
      <c r="AH60" s="773"/>
      <c r="AI60" s="773"/>
      <c r="AJ60" s="773"/>
      <c r="AK60" s="773"/>
      <c r="AL60" s="773"/>
      <c r="AM60" s="773"/>
      <c r="AN60" s="773"/>
      <c r="AO60" s="773"/>
      <c r="AP60" s="773"/>
      <c r="AQ60" s="773"/>
      <c r="AR60" s="773"/>
      <c r="AS60" s="773"/>
      <c r="AT60" s="773"/>
      <c r="AU60" s="773"/>
      <c r="AV60" s="773"/>
      <c r="AW60" s="773"/>
      <c r="AX60" s="773"/>
      <c r="AY60" s="773"/>
      <c r="AZ60" s="773"/>
      <c r="BA60" s="773"/>
      <c r="BB60" s="773"/>
      <c r="BC60" s="773"/>
      <c r="BD60" s="773"/>
      <c r="BE60" s="773"/>
      <c r="BF60" s="774"/>
      <c r="BG60" s="269"/>
      <c r="BH60" s="230"/>
      <c r="BI60" s="246"/>
      <c r="BJ60" s="246"/>
      <c r="BK60" s="230"/>
      <c r="BL60" s="228"/>
      <c r="BM60" s="230"/>
      <c r="BN60" s="230"/>
      <c r="BO60" s="230"/>
      <c r="BP60" s="230"/>
      <c r="BQ60" s="230"/>
      <c r="BR60" s="230"/>
      <c r="BS60" s="230"/>
      <c r="BT60" s="230"/>
      <c r="BU60" s="230"/>
      <c r="BV60" s="230"/>
      <c r="BW60" s="230"/>
      <c r="BX60" s="230"/>
      <c r="BY60" s="228"/>
      <c r="BZ60" s="230"/>
      <c r="CA60" s="230"/>
      <c r="CB60" s="230"/>
      <c r="CC60" s="230"/>
      <c r="CD60" s="230"/>
      <c r="CE60" s="232"/>
      <c r="CF60" s="234"/>
      <c r="CG60" s="229"/>
      <c r="CH60" s="228"/>
      <c r="CI60" s="228"/>
      <c r="CJ60" s="270"/>
    </row>
    <row r="61" spans="1:88" x14ac:dyDescent="0.25">
      <c r="A61" s="770"/>
      <c r="B61" s="776"/>
      <c r="C61" s="753"/>
      <c r="D61" s="753"/>
      <c r="E61" s="753"/>
      <c r="F61" s="753"/>
      <c r="G61" s="769"/>
      <c r="H61" s="749" t="s">
        <v>1641</v>
      </c>
      <c r="I61" s="749"/>
      <c r="J61" s="749"/>
      <c r="K61" s="772">
        <f t="shared" ref="K61" si="14">BI61</f>
        <v>0</v>
      </c>
      <c r="L61" s="773"/>
      <c r="M61" s="773"/>
      <c r="N61" s="773"/>
      <c r="O61" s="773"/>
      <c r="P61" s="773"/>
      <c r="Q61" s="773"/>
      <c r="R61" s="773"/>
      <c r="S61" s="773"/>
      <c r="T61" s="773"/>
      <c r="U61" s="773"/>
      <c r="V61" s="773"/>
      <c r="W61" s="773"/>
      <c r="X61" s="773"/>
      <c r="Y61" s="773"/>
      <c r="Z61" s="773"/>
      <c r="AA61" s="773"/>
      <c r="AB61" s="773"/>
      <c r="AC61" s="773"/>
      <c r="AD61" s="773"/>
      <c r="AE61" s="773"/>
      <c r="AF61" s="773"/>
      <c r="AG61" s="773" t="s">
        <v>334</v>
      </c>
      <c r="AH61" s="773"/>
      <c r="AI61" s="773"/>
      <c r="AJ61" s="773"/>
      <c r="AK61" s="773"/>
      <c r="AL61" s="773"/>
      <c r="AM61" s="773"/>
      <c r="AN61" s="773"/>
      <c r="AO61" s="773"/>
      <c r="AP61" s="773"/>
      <c r="AQ61" s="773"/>
      <c r="AR61" s="773"/>
      <c r="AS61" s="773"/>
      <c r="AT61" s="773"/>
      <c r="AU61" s="773"/>
      <c r="AV61" s="773"/>
      <c r="AW61" s="773"/>
      <c r="AX61" s="773"/>
      <c r="AY61" s="773"/>
      <c r="AZ61" s="773"/>
      <c r="BA61" s="773"/>
      <c r="BB61" s="773"/>
      <c r="BC61" s="773"/>
      <c r="BD61" s="773"/>
      <c r="BE61" s="773"/>
      <c r="BF61" s="774"/>
      <c r="BG61" s="266"/>
      <c r="BH61" s="241"/>
      <c r="BI61" s="246"/>
      <c r="BJ61" s="246"/>
      <c r="BK61" s="230"/>
      <c r="BL61" s="228"/>
      <c r="BM61" s="230"/>
      <c r="BN61" s="230"/>
      <c r="BO61" s="230"/>
      <c r="BP61" s="230"/>
      <c r="BQ61" s="230"/>
      <c r="BR61" s="230"/>
      <c r="BS61" s="230"/>
      <c r="BT61" s="230"/>
      <c r="BU61" s="230"/>
      <c r="BV61" s="230"/>
      <c r="BW61" s="230"/>
      <c r="BX61" s="230"/>
      <c r="BY61" s="228"/>
      <c r="BZ61" s="230"/>
      <c r="CA61" s="230"/>
      <c r="CB61" s="230"/>
      <c r="CC61" s="230"/>
      <c r="CD61" s="230"/>
      <c r="CE61" s="232"/>
      <c r="CF61" s="234"/>
      <c r="CG61" s="229"/>
      <c r="CH61" s="228"/>
      <c r="CI61" s="228"/>
      <c r="CJ61" s="267"/>
    </row>
    <row r="62" spans="1:88" x14ac:dyDescent="0.25">
      <c r="A62" s="770"/>
      <c r="B62" s="776"/>
      <c r="C62" s="753"/>
      <c r="D62" s="753"/>
      <c r="E62" s="753"/>
      <c r="F62" s="753"/>
      <c r="G62" s="769"/>
      <c r="H62" s="749"/>
      <c r="I62" s="749"/>
      <c r="J62" s="749"/>
      <c r="K62" s="772"/>
      <c r="L62" s="773"/>
      <c r="M62" s="773"/>
      <c r="N62" s="773"/>
      <c r="O62" s="773"/>
      <c r="P62" s="773"/>
      <c r="Q62" s="773"/>
      <c r="R62" s="773"/>
      <c r="S62" s="773"/>
      <c r="T62" s="773"/>
      <c r="U62" s="773"/>
      <c r="V62" s="773"/>
      <c r="W62" s="773"/>
      <c r="X62" s="773"/>
      <c r="Y62" s="773"/>
      <c r="Z62" s="773"/>
      <c r="AA62" s="773"/>
      <c r="AB62" s="773"/>
      <c r="AC62" s="773"/>
      <c r="AD62" s="773"/>
      <c r="AE62" s="773"/>
      <c r="AF62" s="773"/>
      <c r="AG62" s="773"/>
      <c r="AH62" s="773"/>
      <c r="AI62" s="773"/>
      <c r="AJ62" s="773"/>
      <c r="AK62" s="773"/>
      <c r="AL62" s="773"/>
      <c r="AM62" s="773"/>
      <c r="AN62" s="773"/>
      <c r="AO62" s="773"/>
      <c r="AP62" s="773"/>
      <c r="AQ62" s="773"/>
      <c r="AR62" s="773"/>
      <c r="AS62" s="773"/>
      <c r="AT62" s="773"/>
      <c r="AU62" s="773"/>
      <c r="AV62" s="773"/>
      <c r="AW62" s="773"/>
      <c r="AX62" s="773"/>
      <c r="AY62" s="773"/>
      <c r="AZ62" s="773"/>
      <c r="BA62" s="773"/>
      <c r="BB62" s="773"/>
      <c r="BC62" s="773"/>
      <c r="BD62" s="773"/>
      <c r="BE62" s="773"/>
      <c r="BF62" s="774"/>
      <c r="BG62" s="266"/>
      <c r="BH62" s="241"/>
      <c r="BI62" s="246"/>
      <c r="BJ62" s="246"/>
      <c r="BK62" s="230"/>
      <c r="BL62" s="228"/>
      <c r="BM62" s="230"/>
      <c r="BN62" s="230"/>
      <c r="BO62" s="230"/>
      <c r="BP62" s="230"/>
      <c r="BQ62" s="230"/>
      <c r="BR62" s="230"/>
      <c r="BS62" s="230"/>
      <c r="BT62" s="230"/>
      <c r="BU62" s="230"/>
      <c r="BV62" s="230"/>
      <c r="BW62" s="230"/>
      <c r="BX62" s="230"/>
      <c r="BY62" s="228"/>
      <c r="BZ62" s="230"/>
      <c r="CA62" s="230"/>
      <c r="CB62" s="230"/>
      <c r="CC62" s="230"/>
      <c r="CD62" s="230"/>
      <c r="CE62" s="232"/>
      <c r="CF62" s="234"/>
      <c r="CG62" s="229"/>
      <c r="CH62" s="228"/>
      <c r="CI62" s="228"/>
      <c r="CJ62" s="267"/>
    </row>
    <row r="63" spans="1:88" x14ac:dyDescent="0.25">
      <c r="A63" s="770"/>
      <c r="B63" s="776"/>
      <c r="C63" s="753"/>
      <c r="D63" s="753"/>
      <c r="E63" s="753"/>
      <c r="F63" s="753"/>
      <c r="G63" s="769"/>
      <c r="H63" s="749"/>
      <c r="I63" s="749"/>
      <c r="J63" s="749"/>
      <c r="K63" s="772"/>
      <c r="L63" s="773"/>
      <c r="M63" s="773"/>
      <c r="N63" s="773"/>
      <c r="O63" s="773"/>
      <c r="P63" s="773"/>
      <c r="Q63" s="773"/>
      <c r="R63" s="773"/>
      <c r="S63" s="773"/>
      <c r="T63" s="773"/>
      <c r="U63" s="773"/>
      <c r="V63" s="773"/>
      <c r="W63" s="773"/>
      <c r="X63" s="773"/>
      <c r="Y63" s="773"/>
      <c r="Z63" s="773"/>
      <c r="AA63" s="773"/>
      <c r="AB63" s="773"/>
      <c r="AC63" s="773"/>
      <c r="AD63" s="773"/>
      <c r="AE63" s="773"/>
      <c r="AF63" s="773"/>
      <c r="AG63" s="773"/>
      <c r="AH63" s="773"/>
      <c r="AI63" s="773"/>
      <c r="AJ63" s="773"/>
      <c r="AK63" s="773"/>
      <c r="AL63" s="773"/>
      <c r="AM63" s="773"/>
      <c r="AN63" s="773"/>
      <c r="AO63" s="773"/>
      <c r="AP63" s="773"/>
      <c r="AQ63" s="773"/>
      <c r="AR63" s="773"/>
      <c r="AS63" s="773"/>
      <c r="AT63" s="773"/>
      <c r="AU63" s="773"/>
      <c r="AV63" s="773"/>
      <c r="AW63" s="773"/>
      <c r="AX63" s="773"/>
      <c r="AY63" s="773"/>
      <c r="AZ63" s="773"/>
      <c r="BA63" s="773"/>
      <c r="BB63" s="773"/>
      <c r="BC63" s="773"/>
      <c r="BD63" s="773"/>
      <c r="BE63" s="773"/>
      <c r="BF63" s="774"/>
      <c r="BG63" s="266"/>
      <c r="BH63" s="241"/>
      <c r="BI63" s="246"/>
      <c r="BJ63" s="246"/>
      <c r="BK63" s="230"/>
      <c r="BL63" s="228"/>
      <c r="BM63" s="230"/>
      <c r="BN63" s="230"/>
      <c r="BO63" s="230"/>
      <c r="BP63" s="230"/>
      <c r="BQ63" s="230"/>
      <c r="BR63" s="230"/>
      <c r="BS63" s="230"/>
      <c r="BT63" s="230"/>
      <c r="BU63" s="230"/>
      <c r="BV63" s="230"/>
      <c r="BW63" s="230"/>
      <c r="BX63" s="230"/>
      <c r="BY63" s="228"/>
      <c r="BZ63" s="230"/>
      <c r="CA63" s="230"/>
      <c r="CB63" s="230"/>
      <c r="CC63" s="230"/>
      <c r="CD63" s="230"/>
      <c r="CE63" s="232"/>
      <c r="CF63" s="234"/>
      <c r="CG63" s="229"/>
      <c r="CH63" s="228"/>
      <c r="CI63" s="228"/>
      <c r="CJ63" s="267"/>
    </row>
    <row r="64" spans="1:88" x14ac:dyDescent="0.25">
      <c r="A64" s="770"/>
      <c r="B64" s="776"/>
      <c r="C64" s="753"/>
      <c r="D64" s="753"/>
      <c r="E64" s="753"/>
      <c r="F64" s="753"/>
      <c r="G64" s="769"/>
      <c r="H64" s="749" t="s">
        <v>1641</v>
      </c>
      <c r="I64" s="749"/>
      <c r="J64" s="749"/>
      <c r="K64" s="772">
        <f t="shared" ref="K64" si="15">BI64</f>
        <v>0</v>
      </c>
      <c r="L64" s="773"/>
      <c r="M64" s="773"/>
      <c r="N64" s="773"/>
      <c r="O64" s="773"/>
      <c r="P64" s="773"/>
      <c r="Q64" s="773"/>
      <c r="R64" s="773"/>
      <c r="S64" s="773"/>
      <c r="T64" s="773"/>
      <c r="U64" s="773"/>
      <c r="V64" s="773"/>
      <c r="W64" s="773"/>
      <c r="X64" s="773"/>
      <c r="Y64" s="773"/>
      <c r="Z64" s="773"/>
      <c r="AA64" s="773"/>
      <c r="AB64" s="773"/>
      <c r="AC64" s="773"/>
      <c r="AD64" s="773"/>
      <c r="AE64" s="773"/>
      <c r="AF64" s="773"/>
      <c r="AG64" s="773" t="s">
        <v>334</v>
      </c>
      <c r="AH64" s="773"/>
      <c r="AI64" s="773"/>
      <c r="AJ64" s="773"/>
      <c r="AK64" s="773"/>
      <c r="AL64" s="773"/>
      <c r="AM64" s="773"/>
      <c r="AN64" s="773"/>
      <c r="AO64" s="773"/>
      <c r="AP64" s="773"/>
      <c r="AQ64" s="773" t="s">
        <v>8</v>
      </c>
      <c r="AR64" s="773" t="s">
        <v>17</v>
      </c>
      <c r="AS64" s="773" t="s">
        <v>8</v>
      </c>
      <c r="AT64" s="773"/>
      <c r="AU64" s="773"/>
      <c r="AV64" s="773"/>
      <c r="AW64" s="773"/>
      <c r="AX64" s="773"/>
      <c r="AY64" s="773"/>
      <c r="AZ64" s="773"/>
      <c r="BA64" s="773"/>
      <c r="BB64" s="773"/>
      <c r="BC64" s="773"/>
      <c r="BD64" s="773"/>
      <c r="BE64" s="773"/>
      <c r="BF64" s="774"/>
      <c r="BG64" s="266"/>
      <c r="BH64" s="241"/>
      <c r="BI64" s="246"/>
      <c r="BJ64" s="246"/>
      <c r="BK64" s="230"/>
      <c r="BL64" s="228"/>
      <c r="BM64" s="230"/>
      <c r="BN64" s="230"/>
      <c r="BO64" s="230"/>
      <c r="BP64" s="230"/>
      <c r="BQ64" s="230"/>
      <c r="BR64" s="230"/>
      <c r="BS64" s="230"/>
      <c r="BT64" s="230"/>
      <c r="BU64" s="230"/>
      <c r="BV64" s="230"/>
      <c r="BW64" s="230"/>
      <c r="BX64" s="230"/>
      <c r="BY64" s="228"/>
      <c r="BZ64" s="230"/>
      <c r="CA64" s="230"/>
      <c r="CB64" s="230"/>
      <c r="CC64" s="230"/>
      <c r="CD64" s="230"/>
      <c r="CE64" s="232"/>
      <c r="CF64" s="234"/>
      <c r="CG64" s="229"/>
      <c r="CH64" s="228"/>
      <c r="CI64" s="228"/>
      <c r="CJ64" s="267"/>
    </row>
    <row r="65" spans="1:88" x14ac:dyDescent="0.25">
      <c r="A65" s="770"/>
      <c r="B65" s="776"/>
      <c r="C65" s="753"/>
      <c r="D65" s="753"/>
      <c r="E65" s="753"/>
      <c r="F65" s="753"/>
      <c r="G65" s="769"/>
      <c r="H65" s="749"/>
      <c r="I65" s="749"/>
      <c r="J65" s="749"/>
      <c r="K65" s="772"/>
      <c r="L65" s="773"/>
      <c r="M65" s="773"/>
      <c r="N65" s="773"/>
      <c r="O65" s="773"/>
      <c r="P65" s="773"/>
      <c r="Q65" s="773"/>
      <c r="R65" s="773"/>
      <c r="S65" s="773"/>
      <c r="T65" s="773"/>
      <c r="U65" s="773"/>
      <c r="V65" s="773"/>
      <c r="W65" s="773"/>
      <c r="X65" s="773"/>
      <c r="Y65" s="773"/>
      <c r="Z65" s="773"/>
      <c r="AA65" s="773"/>
      <c r="AB65" s="773"/>
      <c r="AC65" s="773"/>
      <c r="AD65" s="773"/>
      <c r="AE65" s="773"/>
      <c r="AF65" s="773"/>
      <c r="AG65" s="773"/>
      <c r="AH65" s="773"/>
      <c r="AI65" s="773"/>
      <c r="AJ65" s="773"/>
      <c r="AK65" s="773"/>
      <c r="AL65" s="773"/>
      <c r="AM65" s="773"/>
      <c r="AN65" s="773"/>
      <c r="AO65" s="773"/>
      <c r="AP65" s="773"/>
      <c r="AQ65" s="773"/>
      <c r="AR65" s="773"/>
      <c r="AS65" s="773"/>
      <c r="AT65" s="773"/>
      <c r="AU65" s="773"/>
      <c r="AV65" s="773"/>
      <c r="AW65" s="773"/>
      <c r="AX65" s="773"/>
      <c r="AY65" s="773"/>
      <c r="AZ65" s="773"/>
      <c r="BA65" s="773"/>
      <c r="BB65" s="773"/>
      <c r="BC65" s="773"/>
      <c r="BD65" s="773"/>
      <c r="BE65" s="773"/>
      <c r="BF65" s="774"/>
      <c r="BG65" s="266"/>
      <c r="BH65" s="241"/>
      <c r="BI65" s="246"/>
      <c r="BJ65" s="246"/>
      <c r="BK65" s="230"/>
      <c r="BL65" s="228"/>
      <c r="BM65" s="230"/>
      <c r="BN65" s="230"/>
      <c r="BO65" s="230"/>
      <c r="BP65" s="230"/>
      <c r="BQ65" s="230"/>
      <c r="BR65" s="230"/>
      <c r="BS65" s="230"/>
      <c r="BT65" s="230"/>
      <c r="BU65" s="230"/>
      <c r="BV65" s="230"/>
      <c r="BW65" s="230"/>
      <c r="BX65" s="230"/>
      <c r="BY65" s="228"/>
      <c r="BZ65" s="230"/>
      <c r="CA65" s="230"/>
      <c r="CB65" s="230"/>
      <c r="CC65" s="230"/>
      <c r="CD65" s="230"/>
      <c r="CE65" s="232"/>
      <c r="CF65" s="234"/>
      <c r="CG65" s="229"/>
      <c r="CH65" s="228"/>
      <c r="CI65" s="228"/>
      <c r="CJ65" s="267"/>
    </row>
    <row r="66" spans="1:88" x14ac:dyDescent="0.25">
      <c r="A66" s="770"/>
      <c r="B66" s="776"/>
      <c r="C66" s="753"/>
      <c r="D66" s="753"/>
      <c r="E66" s="753"/>
      <c r="F66" s="753"/>
      <c r="G66" s="769"/>
      <c r="H66" s="749"/>
      <c r="I66" s="749"/>
      <c r="J66" s="749"/>
      <c r="K66" s="772"/>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3"/>
      <c r="AY66" s="773"/>
      <c r="AZ66" s="773"/>
      <c r="BA66" s="773"/>
      <c r="BB66" s="773"/>
      <c r="BC66" s="773"/>
      <c r="BD66" s="773"/>
      <c r="BE66" s="773"/>
      <c r="BF66" s="774"/>
      <c r="BG66" s="266"/>
      <c r="BH66" s="241"/>
      <c r="BI66" s="246"/>
      <c r="BJ66" s="246"/>
      <c r="BK66" s="230"/>
      <c r="BL66" s="228"/>
      <c r="BM66" s="230"/>
      <c r="BN66" s="230"/>
      <c r="BO66" s="230"/>
      <c r="BP66" s="230"/>
      <c r="BQ66" s="230"/>
      <c r="BR66" s="230"/>
      <c r="BS66" s="230"/>
      <c r="BT66" s="230"/>
      <c r="BU66" s="230"/>
      <c r="BV66" s="230"/>
      <c r="BW66" s="230"/>
      <c r="BX66" s="230"/>
      <c r="BY66" s="228"/>
      <c r="BZ66" s="230"/>
      <c r="CA66" s="230"/>
      <c r="CB66" s="230"/>
      <c r="CC66" s="230"/>
      <c r="CD66" s="230"/>
      <c r="CE66" s="232"/>
      <c r="CF66" s="234"/>
      <c r="CG66" s="229"/>
      <c r="CH66" s="228"/>
      <c r="CI66" s="228"/>
      <c r="CJ66" s="267"/>
    </row>
    <row r="67" spans="1:88" x14ac:dyDescent="0.25">
      <c r="A67" s="770"/>
      <c r="B67" s="776"/>
      <c r="C67" s="753"/>
      <c r="D67" s="753"/>
      <c r="E67" s="753"/>
      <c r="F67" s="753"/>
      <c r="G67" s="769"/>
      <c r="H67" s="749" t="s">
        <v>1641</v>
      </c>
      <c r="I67" s="749"/>
      <c r="J67" s="749"/>
      <c r="K67" s="772">
        <f t="shared" ref="K67" si="16">BI67</f>
        <v>0</v>
      </c>
      <c r="L67" s="773"/>
      <c r="M67" s="773"/>
      <c r="N67" s="773"/>
      <c r="O67" s="773"/>
      <c r="P67" s="773"/>
      <c r="Q67" s="773"/>
      <c r="R67" s="773"/>
      <c r="S67" s="773"/>
      <c r="T67" s="773"/>
      <c r="U67" s="773"/>
      <c r="V67" s="773"/>
      <c r="W67" s="773"/>
      <c r="X67" s="773"/>
      <c r="Y67" s="773"/>
      <c r="Z67" s="773"/>
      <c r="AA67" s="773"/>
      <c r="AB67" s="773"/>
      <c r="AC67" s="773"/>
      <c r="AD67" s="773"/>
      <c r="AE67" s="773"/>
      <c r="AF67" s="773"/>
      <c r="AG67" s="773" t="s">
        <v>334</v>
      </c>
      <c r="AH67" s="773"/>
      <c r="AI67" s="773"/>
      <c r="AJ67" s="773"/>
      <c r="AK67" s="773"/>
      <c r="AL67" s="773"/>
      <c r="AM67" s="773"/>
      <c r="AN67" s="773"/>
      <c r="AO67" s="773"/>
      <c r="AP67" s="773"/>
      <c r="AQ67" s="773" t="s">
        <v>8</v>
      </c>
      <c r="AR67" s="773" t="s">
        <v>17</v>
      </c>
      <c r="AS67" s="773" t="s">
        <v>8</v>
      </c>
      <c r="AT67" s="773"/>
      <c r="AU67" s="773"/>
      <c r="AV67" s="773"/>
      <c r="AW67" s="773"/>
      <c r="AX67" s="773"/>
      <c r="AY67" s="773"/>
      <c r="AZ67" s="773"/>
      <c r="BA67" s="773"/>
      <c r="BB67" s="773"/>
      <c r="BC67" s="773"/>
      <c r="BD67" s="773"/>
      <c r="BE67" s="773"/>
      <c r="BF67" s="774"/>
      <c r="BG67" s="266"/>
      <c r="BH67" s="241"/>
      <c r="BI67" s="246"/>
      <c r="BJ67" s="246"/>
      <c r="BK67" s="230"/>
      <c r="BL67" s="228"/>
      <c r="BM67" s="230"/>
      <c r="BN67" s="230"/>
      <c r="BO67" s="230"/>
      <c r="BP67" s="230"/>
      <c r="BQ67" s="230"/>
      <c r="BR67" s="230"/>
      <c r="BS67" s="230"/>
      <c r="BT67" s="230"/>
      <c r="BU67" s="230"/>
      <c r="BV67" s="230"/>
      <c r="BW67" s="230"/>
      <c r="BX67" s="230"/>
      <c r="BY67" s="228"/>
      <c r="BZ67" s="230"/>
      <c r="CA67" s="230"/>
      <c r="CB67" s="230"/>
      <c r="CC67" s="230"/>
      <c r="CD67" s="230"/>
      <c r="CE67" s="232"/>
      <c r="CF67" s="234"/>
      <c r="CG67" s="229"/>
      <c r="CH67" s="228"/>
      <c r="CI67" s="228"/>
      <c r="CJ67" s="267"/>
    </row>
    <row r="68" spans="1:88" x14ac:dyDescent="0.25">
      <c r="A68" s="770"/>
      <c r="B68" s="776"/>
      <c r="C68" s="753"/>
      <c r="D68" s="753"/>
      <c r="E68" s="753"/>
      <c r="F68" s="753"/>
      <c r="G68" s="769"/>
      <c r="H68" s="749"/>
      <c r="I68" s="749"/>
      <c r="J68" s="749"/>
      <c r="K68" s="772"/>
      <c r="L68" s="773"/>
      <c r="M68" s="773"/>
      <c r="N68" s="773"/>
      <c r="O68" s="773"/>
      <c r="P68" s="773"/>
      <c r="Q68" s="773"/>
      <c r="R68" s="773"/>
      <c r="S68" s="773"/>
      <c r="T68" s="773"/>
      <c r="U68" s="773"/>
      <c r="V68" s="773"/>
      <c r="W68" s="773"/>
      <c r="X68" s="773"/>
      <c r="Y68" s="773"/>
      <c r="Z68" s="773"/>
      <c r="AA68" s="773"/>
      <c r="AB68" s="773"/>
      <c r="AC68" s="773"/>
      <c r="AD68" s="773"/>
      <c r="AE68" s="773"/>
      <c r="AF68" s="773"/>
      <c r="AG68" s="773"/>
      <c r="AH68" s="773"/>
      <c r="AI68" s="773"/>
      <c r="AJ68" s="773"/>
      <c r="AK68" s="773"/>
      <c r="AL68" s="773"/>
      <c r="AM68" s="773"/>
      <c r="AN68" s="773"/>
      <c r="AO68" s="773"/>
      <c r="AP68" s="773"/>
      <c r="AQ68" s="773"/>
      <c r="AR68" s="773"/>
      <c r="AS68" s="773"/>
      <c r="AT68" s="773"/>
      <c r="AU68" s="773"/>
      <c r="AV68" s="773"/>
      <c r="AW68" s="773"/>
      <c r="AX68" s="773"/>
      <c r="AY68" s="773"/>
      <c r="AZ68" s="773"/>
      <c r="BA68" s="773"/>
      <c r="BB68" s="773"/>
      <c r="BC68" s="773"/>
      <c r="BD68" s="773"/>
      <c r="BE68" s="773"/>
      <c r="BF68" s="774"/>
      <c r="BG68" s="266"/>
      <c r="BH68" s="241"/>
      <c r="BI68" s="246"/>
      <c r="BJ68" s="246"/>
      <c r="BK68" s="230"/>
      <c r="BL68" s="228"/>
      <c r="BM68" s="230"/>
      <c r="BN68" s="230"/>
      <c r="BO68" s="230"/>
      <c r="BP68" s="230"/>
      <c r="BQ68" s="230"/>
      <c r="BR68" s="230"/>
      <c r="BS68" s="230"/>
      <c r="BT68" s="230"/>
      <c r="BU68" s="230"/>
      <c r="BV68" s="230"/>
      <c r="BW68" s="230"/>
      <c r="BX68" s="230"/>
      <c r="BY68" s="228"/>
      <c r="BZ68" s="230"/>
      <c r="CA68" s="230"/>
      <c r="CB68" s="230"/>
      <c r="CC68" s="230"/>
      <c r="CD68" s="230"/>
      <c r="CE68" s="232"/>
      <c r="CF68" s="234"/>
      <c r="CG68" s="229"/>
      <c r="CH68" s="228"/>
      <c r="CI68" s="228"/>
      <c r="CJ68" s="267"/>
    </row>
    <row r="69" spans="1:88" x14ac:dyDescent="0.25">
      <c r="A69" s="770"/>
      <c r="B69" s="776"/>
      <c r="C69" s="753"/>
      <c r="D69" s="753"/>
      <c r="E69" s="753"/>
      <c r="F69" s="753"/>
      <c r="G69" s="769"/>
      <c r="H69" s="749"/>
      <c r="I69" s="749"/>
      <c r="J69" s="749"/>
      <c r="K69" s="772"/>
      <c r="L69" s="773"/>
      <c r="M69" s="773"/>
      <c r="N69" s="773"/>
      <c r="O69" s="773"/>
      <c r="P69" s="773"/>
      <c r="Q69" s="773"/>
      <c r="R69" s="773"/>
      <c r="S69" s="773"/>
      <c r="T69" s="773"/>
      <c r="U69" s="773"/>
      <c r="V69" s="773"/>
      <c r="W69" s="773"/>
      <c r="X69" s="773"/>
      <c r="Y69" s="773"/>
      <c r="Z69" s="773"/>
      <c r="AA69" s="773"/>
      <c r="AB69" s="773"/>
      <c r="AC69" s="773"/>
      <c r="AD69" s="773"/>
      <c r="AE69" s="773"/>
      <c r="AF69" s="773"/>
      <c r="AG69" s="773"/>
      <c r="AH69" s="773"/>
      <c r="AI69" s="773"/>
      <c r="AJ69" s="773"/>
      <c r="AK69" s="773"/>
      <c r="AL69" s="773"/>
      <c r="AM69" s="773"/>
      <c r="AN69" s="773"/>
      <c r="AO69" s="773"/>
      <c r="AP69" s="773"/>
      <c r="AQ69" s="773"/>
      <c r="AR69" s="773"/>
      <c r="AS69" s="773"/>
      <c r="AT69" s="773"/>
      <c r="AU69" s="773"/>
      <c r="AV69" s="773"/>
      <c r="AW69" s="773"/>
      <c r="AX69" s="773"/>
      <c r="AY69" s="773"/>
      <c r="AZ69" s="773"/>
      <c r="BA69" s="773"/>
      <c r="BB69" s="773"/>
      <c r="BC69" s="773"/>
      <c r="BD69" s="773"/>
      <c r="BE69" s="773"/>
      <c r="BF69" s="774"/>
      <c r="BG69" s="266"/>
      <c r="BH69" s="241"/>
      <c r="BI69" s="246"/>
      <c r="BJ69" s="246"/>
      <c r="BK69" s="230"/>
      <c r="BL69" s="228"/>
      <c r="BM69" s="230"/>
      <c r="BN69" s="230"/>
      <c r="BO69" s="230"/>
      <c r="BP69" s="230"/>
      <c r="BQ69" s="230"/>
      <c r="BR69" s="230"/>
      <c r="BS69" s="230"/>
      <c r="BT69" s="230"/>
      <c r="BU69" s="230"/>
      <c r="BV69" s="230"/>
      <c r="BW69" s="230"/>
      <c r="BX69" s="230"/>
      <c r="BY69" s="228"/>
      <c r="BZ69" s="230"/>
      <c r="CA69" s="230"/>
      <c r="CB69" s="230"/>
      <c r="CC69" s="230"/>
      <c r="CD69" s="230"/>
      <c r="CE69" s="232"/>
      <c r="CF69" s="234"/>
      <c r="CG69" s="229"/>
      <c r="CH69" s="228"/>
      <c r="CI69" s="228"/>
      <c r="CJ69" s="267"/>
    </row>
    <row r="70" spans="1:88" ht="15" x14ac:dyDescent="0.25">
      <c r="A70" s="770">
        <f>VLOOKUP(B70,Sheet1!G5:H10,2,FALSE)</f>
        <v>2</v>
      </c>
      <c r="B70" s="776" t="s">
        <v>390</v>
      </c>
      <c r="C70" s="753" t="s">
        <v>391</v>
      </c>
      <c r="D70" s="753" t="s">
        <v>394</v>
      </c>
      <c r="E70" s="753" t="s">
        <v>394</v>
      </c>
      <c r="F70" s="753"/>
      <c r="G70" s="769" t="s">
        <v>911</v>
      </c>
      <c r="H70" s="771" t="s">
        <v>408</v>
      </c>
      <c r="I70" s="771"/>
      <c r="J70" s="749"/>
      <c r="K70" s="772"/>
      <c r="L70" s="773"/>
      <c r="M70" s="773"/>
      <c r="N70" s="773">
        <v>240</v>
      </c>
      <c r="O70" s="773"/>
      <c r="P70" s="773"/>
      <c r="Q70" s="773"/>
      <c r="R70" s="773"/>
      <c r="S70" s="773"/>
      <c r="T70" s="773"/>
      <c r="U70" s="773"/>
      <c r="V70" s="773"/>
      <c r="W70" s="773"/>
      <c r="X70" s="773"/>
      <c r="Y70" s="773"/>
      <c r="Z70" s="773"/>
      <c r="AA70" s="773"/>
      <c r="AB70" s="773"/>
      <c r="AC70" s="773"/>
      <c r="AD70" s="773"/>
      <c r="AE70" s="773"/>
      <c r="AF70" s="773"/>
      <c r="AG70" s="773" t="s">
        <v>409</v>
      </c>
      <c r="AH70" s="773"/>
      <c r="AI70" s="773"/>
      <c r="AJ70" s="773"/>
      <c r="AK70" s="773"/>
      <c r="AL70" s="773"/>
      <c r="AM70" s="773" t="s">
        <v>8</v>
      </c>
      <c r="AN70" s="773" t="s">
        <v>8</v>
      </c>
      <c r="AO70" s="773" t="s">
        <v>8</v>
      </c>
      <c r="AP70" s="773" t="s">
        <v>8</v>
      </c>
      <c r="AQ70" s="773" t="s">
        <v>8</v>
      </c>
      <c r="AR70" s="773" t="s">
        <v>17</v>
      </c>
      <c r="AS70" s="773" t="s">
        <v>17</v>
      </c>
      <c r="AT70" s="773" t="s">
        <v>8</v>
      </c>
      <c r="AU70" s="773" t="s">
        <v>8</v>
      </c>
      <c r="AV70" s="773" t="s">
        <v>8</v>
      </c>
      <c r="AW70" s="773" t="s">
        <v>399</v>
      </c>
      <c r="AX70" s="773" t="s">
        <v>32</v>
      </c>
      <c r="AY70" s="773" t="s">
        <v>40</v>
      </c>
      <c r="AZ70" s="773" t="s">
        <v>60</v>
      </c>
      <c r="BA70" s="773" t="s">
        <v>400</v>
      </c>
      <c r="BB70" s="773" t="s">
        <v>401</v>
      </c>
      <c r="BC70" s="773" t="s">
        <v>402</v>
      </c>
      <c r="BD70" s="773" t="s">
        <v>403</v>
      </c>
      <c r="BE70" s="773"/>
      <c r="BF70" s="774" t="s">
        <v>404</v>
      </c>
      <c r="BG70" s="271"/>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72"/>
    </row>
    <row r="71" spans="1:88" ht="15" x14ac:dyDescent="0.25">
      <c r="A71" s="770"/>
      <c r="B71" s="776"/>
      <c r="C71" s="753"/>
      <c r="D71" s="753"/>
      <c r="E71" s="753"/>
      <c r="F71" s="753"/>
      <c r="G71" s="769"/>
      <c r="H71" s="771"/>
      <c r="I71" s="771"/>
      <c r="J71" s="749"/>
      <c r="K71" s="772"/>
      <c r="L71" s="773"/>
      <c r="M71" s="773"/>
      <c r="N71" s="773"/>
      <c r="O71" s="773"/>
      <c r="P71" s="773"/>
      <c r="Q71" s="773"/>
      <c r="R71" s="773"/>
      <c r="S71" s="773"/>
      <c r="T71" s="773"/>
      <c r="U71" s="773"/>
      <c r="V71" s="773"/>
      <c r="W71" s="773"/>
      <c r="X71" s="773"/>
      <c r="Y71" s="773"/>
      <c r="Z71" s="773"/>
      <c r="AA71" s="773"/>
      <c r="AB71" s="773"/>
      <c r="AC71" s="773"/>
      <c r="AD71" s="773"/>
      <c r="AE71" s="773"/>
      <c r="AF71" s="773"/>
      <c r="AG71" s="773"/>
      <c r="AH71" s="773"/>
      <c r="AI71" s="773"/>
      <c r="AJ71" s="773"/>
      <c r="AK71" s="773"/>
      <c r="AL71" s="773"/>
      <c r="AM71" s="773"/>
      <c r="AN71" s="773"/>
      <c r="AO71" s="773"/>
      <c r="AP71" s="773"/>
      <c r="AQ71" s="773"/>
      <c r="AR71" s="773"/>
      <c r="AS71" s="773"/>
      <c r="AT71" s="773"/>
      <c r="AU71" s="773"/>
      <c r="AV71" s="773"/>
      <c r="AW71" s="773"/>
      <c r="AX71" s="773"/>
      <c r="AY71" s="773"/>
      <c r="AZ71" s="773"/>
      <c r="BA71" s="773"/>
      <c r="BB71" s="773"/>
      <c r="BC71" s="773"/>
      <c r="BD71" s="773"/>
      <c r="BE71" s="773"/>
      <c r="BF71" s="774"/>
      <c r="BG71" s="271"/>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72"/>
    </row>
    <row r="72" spans="1:88" ht="15" x14ac:dyDescent="0.25">
      <c r="A72" s="770"/>
      <c r="B72" s="776"/>
      <c r="C72" s="753"/>
      <c r="D72" s="753"/>
      <c r="E72" s="753"/>
      <c r="F72" s="753"/>
      <c r="G72" s="769"/>
      <c r="H72" s="771"/>
      <c r="I72" s="771"/>
      <c r="J72" s="749"/>
      <c r="K72" s="772"/>
      <c r="L72" s="773"/>
      <c r="M72" s="773"/>
      <c r="N72" s="773"/>
      <c r="O72" s="773"/>
      <c r="P72" s="773"/>
      <c r="Q72" s="773"/>
      <c r="R72" s="773"/>
      <c r="S72" s="773"/>
      <c r="T72" s="773"/>
      <c r="U72" s="773"/>
      <c r="V72" s="773"/>
      <c r="W72" s="773"/>
      <c r="X72" s="773"/>
      <c r="Y72" s="773"/>
      <c r="Z72" s="773"/>
      <c r="AA72" s="773"/>
      <c r="AB72" s="773"/>
      <c r="AC72" s="773"/>
      <c r="AD72" s="773"/>
      <c r="AE72" s="773"/>
      <c r="AF72" s="773"/>
      <c r="AG72" s="773"/>
      <c r="AH72" s="773"/>
      <c r="AI72" s="773"/>
      <c r="AJ72" s="773"/>
      <c r="AK72" s="773"/>
      <c r="AL72" s="773"/>
      <c r="AM72" s="773"/>
      <c r="AN72" s="773"/>
      <c r="AO72" s="773"/>
      <c r="AP72" s="773"/>
      <c r="AQ72" s="773"/>
      <c r="AR72" s="773"/>
      <c r="AS72" s="773"/>
      <c r="AT72" s="773"/>
      <c r="AU72" s="773"/>
      <c r="AV72" s="773"/>
      <c r="AW72" s="773"/>
      <c r="AX72" s="773"/>
      <c r="AY72" s="773"/>
      <c r="AZ72" s="773"/>
      <c r="BA72" s="773"/>
      <c r="BB72" s="773"/>
      <c r="BC72" s="773"/>
      <c r="BD72" s="773"/>
      <c r="BE72" s="773"/>
      <c r="BF72" s="774"/>
      <c r="BG72" s="271"/>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72"/>
    </row>
    <row r="73" spans="1:88" ht="15" x14ac:dyDescent="0.25">
      <c r="A73" s="770"/>
      <c r="B73" s="776"/>
      <c r="C73" s="753"/>
      <c r="D73" s="753"/>
      <c r="E73" s="753"/>
      <c r="F73" s="753"/>
      <c r="G73" s="769"/>
      <c r="H73" s="771" t="s">
        <v>411</v>
      </c>
      <c r="I73" s="771"/>
      <c r="J73" s="749" t="s">
        <v>412</v>
      </c>
      <c r="K73" s="772" t="s">
        <v>413</v>
      </c>
      <c r="L73" s="773"/>
      <c r="M73" s="773"/>
      <c r="N73" s="773">
        <v>240</v>
      </c>
      <c r="O73" s="773"/>
      <c r="P73" s="773"/>
      <c r="Q73" s="773"/>
      <c r="R73" s="773"/>
      <c r="S73" s="773"/>
      <c r="T73" s="773"/>
      <c r="U73" s="773"/>
      <c r="V73" s="773"/>
      <c r="W73" s="773"/>
      <c r="X73" s="773"/>
      <c r="Y73" s="773"/>
      <c r="Z73" s="773"/>
      <c r="AA73" s="773"/>
      <c r="AB73" s="773"/>
      <c r="AC73" s="773"/>
      <c r="AD73" s="773"/>
      <c r="AE73" s="773"/>
      <c r="AF73" s="773"/>
      <c r="AG73" s="773" t="s">
        <v>326</v>
      </c>
      <c r="AH73" s="773"/>
      <c r="AI73" s="773"/>
      <c r="AJ73" s="773"/>
      <c r="AK73" s="773"/>
      <c r="AL73" s="773"/>
      <c r="AM73" s="773" t="s">
        <v>8</v>
      </c>
      <c r="AN73" s="773" t="s">
        <v>8</v>
      </c>
      <c r="AO73" s="773" t="s">
        <v>8</v>
      </c>
      <c r="AP73" s="773" t="s">
        <v>8</v>
      </c>
      <c r="AQ73" s="773" t="s">
        <v>8</v>
      </c>
      <c r="AR73" s="773" t="s">
        <v>17</v>
      </c>
      <c r="AS73" s="773" t="s">
        <v>17</v>
      </c>
      <c r="AT73" s="773" t="s">
        <v>8</v>
      </c>
      <c r="AU73" s="773" t="s">
        <v>8</v>
      </c>
      <c r="AV73" s="773" t="s">
        <v>8</v>
      </c>
      <c r="AW73" s="773" t="s">
        <v>399</v>
      </c>
      <c r="AX73" s="773" t="s">
        <v>32</v>
      </c>
      <c r="AY73" s="773" t="s">
        <v>40</v>
      </c>
      <c r="AZ73" s="773" t="s">
        <v>60</v>
      </c>
      <c r="BA73" s="773" t="s">
        <v>400</v>
      </c>
      <c r="BB73" s="773" t="s">
        <v>401</v>
      </c>
      <c r="BC73" s="773" t="s">
        <v>402</v>
      </c>
      <c r="BD73" s="773" t="s">
        <v>403</v>
      </c>
      <c r="BE73" s="773"/>
      <c r="BF73" s="774" t="s">
        <v>416</v>
      </c>
      <c r="BG73" s="271"/>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72"/>
    </row>
    <row r="74" spans="1:88" ht="15" x14ac:dyDescent="0.25">
      <c r="A74" s="770"/>
      <c r="B74" s="776"/>
      <c r="C74" s="753"/>
      <c r="D74" s="753"/>
      <c r="E74" s="753"/>
      <c r="F74" s="753"/>
      <c r="G74" s="769"/>
      <c r="H74" s="771"/>
      <c r="I74" s="771"/>
      <c r="J74" s="749"/>
      <c r="K74" s="772"/>
      <c r="L74" s="773"/>
      <c r="M74" s="773"/>
      <c r="N74" s="773"/>
      <c r="O74" s="773"/>
      <c r="P74" s="773"/>
      <c r="Q74" s="773"/>
      <c r="R74" s="773"/>
      <c r="S74" s="773"/>
      <c r="T74" s="773"/>
      <c r="U74" s="773"/>
      <c r="V74" s="773"/>
      <c r="W74" s="773"/>
      <c r="X74" s="773"/>
      <c r="Y74" s="773"/>
      <c r="Z74" s="773"/>
      <c r="AA74" s="773"/>
      <c r="AB74" s="773"/>
      <c r="AC74" s="773"/>
      <c r="AD74" s="773"/>
      <c r="AE74" s="773"/>
      <c r="AF74" s="773"/>
      <c r="AG74" s="773"/>
      <c r="AH74" s="773"/>
      <c r="AI74" s="773"/>
      <c r="AJ74" s="773"/>
      <c r="AK74" s="773"/>
      <c r="AL74" s="773"/>
      <c r="AM74" s="773"/>
      <c r="AN74" s="773"/>
      <c r="AO74" s="773"/>
      <c r="AP74" s="773"/>
      <c r="AQ74" s="773"/>
      <c r="AR74" s="773"/>
      <c r="AS74" s="773"/>
      <c r="AT74" s="773"/>
      <c r="AU74" s="773"/>
      <c r="AV74" s="773"/>
      <c r="AW74" s="773"/>
      <c r="AX74" s="773"/>
      <c r="AY74" s="773"/>
      <c r="AZ74" s="773"/>
      <c r="BA74" s="773"/>
      <c r="BB74" s="773"/>
      <c r="BC74" s="773"/>
      <c r="BD74" s="773"/>
      <c r="BE74" s="773"/>
      <c r="BF74" s="774"/>
      <c r="BG74" s="271"/>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72"/>
    </row>
    <row r="75" spans="1:88" ht="15" x14ac:dyDescent="0.25">
      <c r="A75" s="770"/>
      <c r="B75" s="776"/>
      <c r="C75" s="753"/>
      <c r="D75" s="753"/>
      <c r="E75" s="753"/>
      <c r="F75" s="753"/>
      <c r="G75" s="769"/>
      <c r="H75" s="771"/>
      <c r="I75" s="771"/>
      <c r="J75" s="749"/>
      <c r="K75" s="772"/>
      <c r="L75" s="773"/>
      <c r="M75" s="773"/>
      <c r="N75" s="773"/>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773"/>
      <c r="AQ75" s="773"/>
      <c r="AR75" s="773"/>
      <c r="AS75" s="773"/>
      <c r="AT75" s="773"/>
      <c r="AU75" s="773"/>
      <c r="AV75" s="773"/>
      <c r="AW75" s="773"/>
      <c r="AX75" s="773"/>
      <c r="AY75" s="773"/>
      <c r="AZ75" s="773"/>
      <c r="BA75" s="773"/>
      <c r="BB75" s="773"/>
      <c r="BC75" s="773"/>
      <c r="BD75" s="773"/>
      <c r="BE75" s="773"/>
      <c r="BF75" s="774"/>
      <c r="BG75" s="271"/>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72"/>
    </row>
    <row r="76" spans="1:88" ht="15" x14ac:dyDescent="0.25">
      <c r="A76" s="770"/>
      <c r="B76" s="776"/>
      <c r="C76" s="753"/>
      <c r="D76" s="753"/>
      <c r="E76" s="753"/>
      <c r="F76" s="753"/>
      <c r="G76" s="769"/>
      <c r="H76" s="771" t="s">
        <v>418</v>
      </c>
      <c r="I76" s="771"/>
      <c r="J76" s="749" t="s">
        <v>419</v>
      </c>
      <c r="K76" s="772" t="s">
        <v>420</v>
      </c>
      <c r="L76" s="773"/>
      <c r="M76" s="773"/>
      <c r="N76" s="773" t="s">
        <v>421</v>
      </c>
      <c r="O76" s="773"/>
      <c r="P76" s="773"/>
      <c r="Q76" s="773"/>
      <c r="R76" s="773"/>
      <c r="S76" s="773"/>
      <c r="T76" s="773"/>
      <c r="U76" s="773"/>
      <c r="V76" s="773"/>
      <c r="W76" s="773"/>
      <c r="X76" s="773"/>
      <c r="Y76" s="773"/>
      <c r="Z76" s="773"/>
      <c r="AA76" s="773"/>
      <c r="AB76" s="773"/>
      <c r="AC76" s="773"/>
      <c r="AD76" s="773"/>
      <c r="AE76" s="773"/>
      <c r="AF76" s="773"/>
      <c r="AG76" s="773" t="s">
        <v>395</v>
      </c>
      <c r="AH76" s="773"/>
      <c r="AI76" s="773"/>
      <c r="AJ76" s="773"/>
      <c r="AK76" s="773"/>
      <c r="AL76" s="773"/>
      <c r="AM76" s="773"/>
      <c r="AN76" s="773"/>
      <c r="AO76" s="773"/>
      <c r="AP76" s="773"/>
      <c r="AQ76" s="773"/>
      <c r="AR76" s="773" t="s">
        <v>17</v>
      </c>
      <c r="AS76" s="773" t="s">
        <v>17</v>
      </c>
      <c r="AT76" s="773" t="s">
        <v>17</v>
      </c>
      <c r="AU76" s="773" t="s">
        <v>17</v>
      </c>
      <c r="AV76" s="773" t="s">
        <v>8</v>
      </c>
      <c r="AW76" s="773" t="s">
        <v>399</v>
      </c>
      <c r="AX76" s="773" t="s">
        <v>32</v>
      </c>
      <c r="AY76" s="773" t="s">
        <v>40</v>
      </c>
      <c r="AZ76" s="773" t="s">
        <v>60</v>
      </c>
      <c r="BA76" s="773" t="s">
        <v>400</v>
      </c>
      <c r="BB76" s="773" t="s">
        <v>401</v>
      </c>
      <c r="BC76" s="773" t="s">
        <v>402</v>
      </c>
      <c r="BD76" s="773" t="s">
        <v>403</v>
      </c>
      <c r="BE76" s="773"/>
      <c r="BF76" s="774" t="s">
        <v>416</v>
      </c>
      <c r="BG76" s="271"/>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72"/>
    </row>
    <row r="77" spans="1:88" ht="15" x14ac:dyDescent="0.25">
      <c r="A77" s="770"/>
      <c r="B77" s="776"/>
      <c r="C77" s="753" t="s">
        <v>391</v>
      </c>
      <c r="D77" s="753"/>
      <c r="E77" s="753"/>
      <c r="F77" s="753"/>
      <c r="G77" s="769"/>
      <c r="H77" s="771"/>
      <c r="I77" s="771"/>
      <c r="J77" s="749"/>
      <c r="K77" s="772"/>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773"/>
      <c r="AQ77" s="773"/>
      <c r="AR77" s="773"/>
      <c r="AS77" s="773"/>
      <c r="AT77" s="773"/>
      <c r="AU77" s="773"/>
      <c r="AV77" s="773"/>
      <c r="AW77" s="773"/>
      <c r="AX77" s="773"/>
      <c r="AY77" s="773"/>
      <c r="AZ77" s="773"/>
      <c r="BA77" s="773"/>
      <c r="BB77" s="773"/>
      <c r="BC77" s="773"/>
      <c r="BD77" s="773"/>
      <c r="BE77" s="773"/>
      <c r="BF77" s="774"/>
      <c r="BG77" s="271"/>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72"/>
    </row>
    <row r="78" spans="1:88" ht="15" x14ac:dyDescent="0.25">
      <c r="A78" s="770"/>
      <c r="B78" s="776"/>
      <c r="C78" s="753"/>
      <c r="D78" s="753"/>
      <c r="E78" s="753"/>
      <c r="F78" s="753"/>
      <c r="G78" s="769"/>
      <c r="H78" s="771"/>
      <c r="I78" s="771"/>
      <c r="J78" s="749"/>
      <c r="K78" s="772"/>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3"/>
      <c r="AY78" s="773"/>
      <c r="AZ78" s="773"/>
      <c r="BA78" s="773"/>
      <c r="BB78" s="773"/>
      <c r="BC78" s="773"/>
      <c r="BD78" s="773"/>
      <c r="BE78" s="773"/>
      <c r="BF78" s="774"/>
      <c r="BG78" s="271"/>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72"/>
    </row>
    <row r="79" spans="1:88" ht="15" x14ac:dyDescent="0.25">
      <c r="A79" s="770"/>
      <c r="B79" s="776"/>
      <c r="C79" s="753"/>
      <c r="D79" s="753"/>
      <c r="E79" s="753"/>
      <c r="F79" s="753"/>
      <c r="G79" s="769" t="s">
        <v>1642</v>
      </c>
      <c r="H79" s="771" t="s">
        <v>435</v>
      </c>
      <c r="I79" s="771"/>
      <c r="J79" s="749"/>
      <c r="K79" s="772"/>
      <c r="L79" s="773"/>
      <c r="M79" s="773"/>
      <c r="N79" s="773"/>
      <c r="O79" s="773"/>
      <c r="P79" s="773"/>
      <c r="Q79" s="773"/>
      <c r="R79" s="773"/>
      <c r="S79" s="773"/>
      <c r="T79" s="773"/>
      <c r="U79" s="773"/>
      <c r="V79" s="773"/>
      <c r="W79" s="773"/>
      <c r="X79" s="773"/>
      <c r="Y79" s="773"/>
      <c r="Z79" s="773"/>
      <c r="AA79" s="773"/>
      <c r="AB79" s="773"/>
      <c r="AC79" s="773"/>
      <c r="AD79" s="773"/>
      <c r="AE79" s="773"/>
      <c r="AF79" s="773"/>
      <c r="AG79" s="773" t="s">
        <v>395</v>
      </c>
      <c r="AH79" s="773"/>
      <c r="AI79" s="773"/>
      <c r="AJ79" s="773"/>
      <c r="AK79" s="773"/>
      <c r="AL79" s="773"/>
      <c r="AM79" s="773"/>
      <c r="AN79" s="773"/>
      <c r="AO79" s="773"/>
      <c r="AP79" s="773"/>
      <c r="AQ79" s="773"/>
      <c r="AR79" s="773" t="s">
        <v>17</v>
      </c>
      <c r="AS79" s="773" t="s">
        <v>17</v>
      </c>
      <c r="AT79" s="773"/>
      <c r="AU79" s="773"/>
      <c r="AV79" s="773"/>
      <c r="AW79" s="773"/>
      <c r="AX79" s="773"/>
      <c r="AY79" s="773"/>
      <c r="AZ79" s="773"/>
      <c r="BA79" s="773"/>
      <c r="BB79" s="773"/>
      <c r="BC79" s="773"/>
      <c r="BD79" s="773"/>
      <c r="BE79" s="773"/>
      <c r="BF79" s="774"/>
      <c r="BG79" s="271"/>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72"/>
    </row>
    <row r="80" spans="1:88" ht="15" x14ac:dyDescent="0.25">
      <c r="A80" s="770"/>
      <c r="B80" s="776"/>
      <c r="C80" s="753" t="s">
        <v>391</v>
      </c>
      <c r="D80" s="753"/>
      <c r="E80" s="753"/>
      <c r="F80" s="753"/>
      <c r="G80" s="769"/>
      <c r="H80" s="771"/>
      <c r="I80" s="771"/>
      <c r="J80" s="749"/>
      <c r="K80" s="772"/>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773"/>
      <c r="AY80" s="773"/>
      <c r="AZ80" s="773"/>
      <c r="BA80" s="773"/>
      <c r="BB80" s="773"/>
      <c r="BC80" s="773"/>
      <c r="BD80" s="773"/>
      <c r="BE80" s="773"/>
      <c r="BF80" s="774"/>
      <c r="BG80" s="271"/>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72"/>
    </row>
    <row r="81" spans="1:88" ht="15" x14ac:dyDescent="0.25">
      <c r="A81" s="770"/>
      <c r="B81" s="776"/>
      <c r="C81" s="753"/>
      <c r="D81" s="753"/>
      <c r="E81" s="753"/>
      <c r="F81" s="753"/>
      <c r="G81" s="769"/>
      <c r="H81" s="771"/>
      <c r="I81" s="771"/>
      <c r="J81" s="749"/>
      <c r="K81" s="772"/>
      <c r="L81" s="773"/>
      <c r="M81" s="773"/>
      <c r="N81" s="773"/>
      <c r="O81" s="773"/>
      <c r="P81" s="773"/>
      <c r="Q81" s="773"/>
      <c r="R81" s="773"/>
      <c r="S81" s="773"/>
      <c r="T81" s="773"/>
      <c r="U81" s="773"/>
      <c r="V81" s="773"/>
      <c r="W81" s="773"/>
      <c r="X81" s="773"/>
      <c r="Y81" s="773"/>
      <c r="Z81" s="773"/>
      <c r="AA81" s="773"/>
      <c r="AB81" s="773"/>
      <c r="AC81" s="773"/>
      <c r="AD81" s="773"/>
      <c r="AE81" s="773"/>
      <c r="AF81" s="773"/>
      <c r="AG81" s="773"/>
      <c r="AH81" s="773"/>
      <c r="AI81" s="773"/>
      <c r="AJ81" s="773"/>
      <c r="AK81" s="773"/>
      <c r="AL81" s="773"/>
      <c r="AM81" s="773"/>
      <c r="AN81" s="773"/>
      <c r="AO81" s="773"/>
      <c r="AP81" s="773"/>
      <c r="AQ81" s="773"/>
      <c r="AR81" s="773"/>
      <c r="AS81" s="773"/>
      <c r="AT81" s="773"/>
      <c r="AU81" s="773"/>
      <c r="AV81" s="773"/>
      <c r="AW81" s="773"/>
      <c r="AX81" s="773"/>
      <c r="AY81" s="773"/>
      <c r="AZ81" s="773"/>
      <c r="BA81" s="773"/>
      <c r="BB81" s="773"/>
      <c r="BC81" s="773"/>
      <c r="BD81" s="773"/>
      <c r="BE81" s="773"/>
      <c r="BF81" s="774"/>
      <c r="BG81" s="271"/>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72"/>
    </row>
    <row r="82" spans="1:88" ht="15" x14ac:dyDescent="0.25">
      <c r="A82" s="770"/>
      <c r="B82" s="776"/>
      <c r="C82" s="753"/>
      <c r="D82" s="753"/>
      <c r="E82" s="753"/>
      <c r="F82" s="753"/>
      <c r="G82" s="769"/>
      <c r="H82" s="771" t="s">
        <v>436</v>
      </c>
      <c r="I82" s="771"/>
      <c r="J82" s="749"/>
      <c r="K82" s="772"/>
      <c r="L82" s="773"/>
      <c r="M82" s="773"/>
      <c r="N82" s="773"/>
      <c r="O82" s="773"/>
      <c r="P82" s="773"/>
      <c r="Q82" s="773"/>
      <c r="R82" s="773"/>
      <c r="S82" s="773"/>
      <c r="T82" s="773"/>
      <c r="U82" s="773"/>
      <c r="V82" s="773"/>
      <c r="W82" s="773"/>
      <c r="X82" s="773"/>
      <c r="Y82" s="773"/>
      <c r="Z82" s="773"/>
      <c r="AA82" s="773"/>
      <c r="AB82" s="773"/>
      <c r="AC82" s="773"/>
      <c r="AD82" s="773"/>
      <c r="AE82" s="773"/>
      <c r="AF82" s="773"/>
      <c r="AG82" s="773" t="s">
        <v>395</v>
      </c>
      <c r="AH82" s="773"/>
      <c r="AI82" s="773"/>
      <c r="AJ82" s="773"/>
      <c r="AK82" s="773"/>
      <c r="AL82" s="773"/>
      <c r="AM82" s="773"/>
      <c r="AN82" s="773"/>
      <c r="AO82" s="773"/>
      <c r="AP82" s="773"/>
      <c r="AQ82" s="773"/>
      <c r="AR82" s="773" t="s">
        <v>17</v>
      </c>
      <c r="AS82" s="773" t="s">
        <v>17</v>
      </c>
      <c r="AT82" s="773"/>
      <c r="AU82" s="773"/>
      <c r="AV82" s="773"/>
      <c r="AW82" s="773"/>
      <c r="AX82" s="773"/>
      <c r="AY82" s="773"/>
      <c r="AZ82" s="773"/>
      <c r="BA82" s="773"/>
      <c r="BB82" s="773"/>
      <c r="BC82" s="773"/>
      <c r="BD82" s="773"/>
      <c r="BE82" s="773"/>
      <c r="BF82" s="774"/>
      <c r="BG82" s="271"/>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72"/>
    </row>
    <row r="83" spans="1:88" ht="15" x14ac:dyDescent="0.25">
      <c r="A83" s="770"/>
      <c r="B83" s="776"/>
      <c r="C83" s="753"/>
      <c r="D83" s="753"/>
      <c r="E83" s="753"/>
      <c r="F83" s="753"/>
      <c r="G83" s="769"/>
      <c r="H83" s="771"/>
      <c r="I83" s="771"/>
      <c r="J83" s="749"/>
      <c r="K83" s="772"/>
      <c r="L83" s="773"/>
      <c r="M83" s="773"/>
      <c r="N83" s="773"/>
      <c r="O83" s="773"/>
      <c r="P83" s="773"/>
      <c r="Q83" s="773"/>
      <c r="R83" s="773"/>
      <c r="S83" s="773"/>
      <c r="T83" s="773"/>
      <c r="U83" s="773"/>
      <c r="V83" s="773"/>
      <c r="W83" s="773"/>
      <c r="X83" s="773"/>
      <c r="Y83" s="773"/>
      <c r="Z83" s="773"/>
      <c r="AA83" s="773"/>
      <c r="AB83" s="773"/>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73"/>
      <c r="AY83" s="773"/>
      <c r="AZ83" s="773"/>
      <c r="BA83" s="773"/>
      <c r="BB83" s="773"/>
      <c r="BC83" s="773"/>
      <c r="BD83" s="773"/>
      <c r="BE83" s="773"/>
      <c r="BF83" s="774"/>
      <c r="BG83" s="271"/>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72"/>
    </row>
    <row r="84" spans="1:88" ht="15" x14ac:dyDescent="0.25">
      <c r="A84" s="770"/>
      <c r="B84" s="776"/>
      <c r="C84" s="753" t="s">
        <v>391</v>
      </c>
      <c r="D84" s="753"/>
      <c r="E84" s="753"/>
      <c r="F84" s="753"/>
      <c r="G84" s="769"/>
      <c r="H84" s="771"/>
      <c r="I84" s="771"/>
      <c r="J84" s="749"/>
      <c r="K84" s="772"/>
      <c r="L84" s="773"/>
      <c r="M84" s="773"/>
      <c r="N84" s="773"/>
      <c r="O84" s="773"/>
      <c r="P84" s="773"/>
      <c r="Q84" s="773"/>
      <c r="R84" s="773"/>
      <c r="S84" s="773"/>
      <c r="T84" s="773"/>
      <c r="U84" s="773"/>
      <c r="V84" s="773"/>
      <c r="W84" s="773"/>
      <c r="X84" s="773"/>
      <c r="Y84" s="773"/>
      <c r="Z84" s="773"/>
      <c r="AA84" s="773"/>
      <c r="AB84" s="773"/>
      <c r="AC84" s="773"/>
      <c r="AD84" s="773"/>
      <c r="AE84" s="773"/>
      <c r="AF84" s="773"/>
      <c r="AG84" s="773"/>
      <c r="AH84" s="773"/>
      <c r="AI84" s="773"/>
      <c r="AJ84" s="773"/>
      <c r="AK84" s="773"/>
      <c r="AL84" s="773"/>
      <c r="AM84" s="773"/>
      <c r="AN84" s="773"/>
      <c r="AO84" s="773"/>
      <c r="AP84" s="773"/>
      <c r="AQ84" s="773"/>
      <c r="AR84" s="773"/>
      <c r="AS84" s="773"/>
      <c r="AT84" s="773"/>
      <c r="AU84" s="773"/>
      <c r="AV84" s="773"/>
      <c r="AW84" s="773"/>
      <c r="AX84" s="773"/>
      <c r="AY84" s="773"/>
      <c r="AZ84" s="773"/>
      <c r="BA84" s="773"/>
      <c r="BB84" s="773"/>
      <c r="BC84" s="773"/>
      <c r="BD84" s="773"/>
      <c r="BE84" s="773"/>
      <c r="BF84" s="774"/>
      <c r="BG84" s="271"/>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72"/>
    </row>
    <row r="85" spans="1:88" x14ac:dyDescent="0.25">
      <c r="A85" s="770">
        <f>VLOOKUP(B85,Sheet1!$G$5:$H$10,2,FALSE)</f>
        <v>3</v>
      </c>
      <c r="B85" s="753" t="s">
        <v>457</v>
      </c>
      <c r="C85" s="753" t="s">
        <v>458</v>
      </c>
      <c r="D85" s="753" t="s">
        <v>459</v>
      </c>
      <c r="E85" s="753"/>
      <c r="F85" s="753"/>
      <c r="G85" s="769" t="s">
        <v>462</v>
      </c>
      <c r="H85" s="771" t="s">
        <v>465</v>
      </c>
      <c r="I85" s="771"/>
      <c r="J85" s="749"/>
      <c r="K85" s="772"/>
      <c r="L85" s="773"/>
      <c r="M85" s="773"/>
      <c r="N85" s="773">
        <v>70510</v>
      </c>
      <c r="O85" s="773"/>
      <c r="P85" s="773"/>
      <c r="Q85" s="773"/>
      <c r="R85" s="773"/>
      <c r="S85" s="773"/>
      <c r="T85" s="773"/>
      <c r="U85" s="773"/>
      <c r="V85" s="773"/>
      <c r="W85" s="773"/>
      <c r="X85" s="773"/>
      <c r="Y85" s="773"/>
      <c r="Z85" s="773"/>
      <c r="AA85" s="773"/>
      <c r="AB85" s="773"/>
      <c r="AC85" s="773"/>
      <c r="AD85" s="773"/>
      <c r="AE85" s="773"/>
      <c r="AF85" s="773"/>
      <c r="AG85" s="773" t="s">
        <v>466</v>
      </c>
      <c r="AH85" s="773"/>
      <c r="AI85" s="773"/>
      <c r="AJ85" s="773"/>
      <c r="AK85" s="773"/>
      <c r="AL85" s="773"/>
      <c r="AM85" s="773" t="s">
        <v>8</v>
      </c>
      <c r="AN85" s="773" t="s">
        <v>8</v>
      </c>
      <c r="AO85" s="773" t="s">
        <v>8</v>
      </c>
      <c r="AP85" s="773" t="s">
        <v>8</v>
      </c>
      <c r="AQ85" s="773" t="s">
        <v>8</v>
      </c>
      <c r="AR85" s="773" t="s">
        <v>8</v>
      </c>
      <c r="AS85" s="773" t="s">
        <v>17</v>
      </c>
      <c r="AT85" s="773" t="s">
        <v>17</v>
      </c>
      <c r="AU85" s="773" t="s">
        <v>17</v>
      </c>
      <c r="AV85" s="773" t="s">
        <v>8</v>
      </c>
      <c r="AW85" s="773" t="s">
        <v>338</v>
      </c>
      <c r="AX85" s="773" t="s">
        <v>32</v>
      </c>
      <c r="AY85" s="773" t="s">
        <v>40</v>
      </c>
      <c r="AZ85" s="773" t="s">
        <v>78</v>
      </c>
      <c r="BA85" s="773" t="s">
        <v>12</v>
      </c>
      <c r="BB85" s="773" t="s">
        <v>339</v>
      </c>
      <c r="BC85" s="773" t="s">
        <v>340</v>
      </c>
      <c r="BD85" s="773" t="s">
        <v>456</v>
      </c>
      <c r="BE85" s="773"/>
      <c r="BF85" s="774"/>
      <c r="BG85" s="273"/>
      <c r="BH85" s="241"/>
      <c r="BI85" s="246"/>
      <c r="BJ85" s="246"/>
      <c r="BK85" s="230"/>
      <c r="BL85" s="228"/>
      <c r="BM85" s="230"/>
      <c r="BN85" s="230"/>
      <c r="BO85" s="230"/>
      <c r="BP85" s="230"/>
      <c r="BQ85" s="230"/>
      <c r="BR85" s="230"/>
      <c r="BS85" s="230"/>
      <c r="BT85" s="230"/>
      <c r="BU85" s="230"/>
      <c r="BV85" s="230"/>
      <c r="BW85" s="230"/>
      <c r="BX85" s="230"/>
      <c r="BY85" s="230"/>
      <c r="BZ85" s="230"/>
      <c r="CA85" s="230"/>
      <c r="CB85" s="230"/>
      <c r="CC85" s="230"/>
      <c r="CD85" s="230"/>
      <c r="CE85" s="232"/>
      <c r="CF85" s="234"/>
      <c r="CG85" s="229"/>
      <c r="CH85" s="228"/>
      <c r="CI85" s="228"/>
      <c r="CJ85" s="274"/>
    </row>
    <row r="86" spans="1:88" x14ac:dyDescent="0.25">
      <c r="A86" s="770"/>
      <c r="B86" s="753"/>
      <c r="C86" s="753"/>
      <c r="D86" s="753"/>
      <c r="E86" s="753"/>
      <c r="F86" s="753"/>
      <c r="G86" s="769"/>
      <c r="H86" s="771"/>
      <c r="I86" s="771"/>
      <c r="J86" s="749"/>
      <c r="K86" s="772"/>
      <c r="L86" s="773"/>
      <c r="M86" s="773"/>
      <c r="N86" s="773"/>
      <c r="O86" s="773"/>
      <c r="P86" s="773"/>
      <c r="Q86" s="773"/>
      <c r="R86" s="773"/>
      <c r="S86" s="773"/>
      <c r="T86" s="773"/>
      <c r="U86" s="773"/>
      <c r="V86" s="773"/>
      <c r="W86" s="773"/>
      <c r="X86" s="773"/>
      <c r="Y86" s="773"/>
      <c r="Z86" s="773"/>
      <c r="AA86" s="773"/>
      <c r="AB86" s="773"/>
      <c r="AC86" s="773"/>
      <c r="AD86" s="773"/>
      <c r="AE86" s="773"/>
      <c r="AF86" s="773"/>
      <c r="AG86" s="773"/>
      <c r="AH86" s="773"/>
      <c r="AI86" s="773"/>
      <c r="AJ86" s="773"/>
      <c r="AK86" s="773"/>
      <c r="AL86" s="773"/>
      <c r="AM86" s="773"/>
      <c r="AN86" s="773"/>
      <c r="AO86" s="773"/>
      <c r="AP86" s="773"/>
      <c r="AQ86" s="773"/>
      <c r="AR86" s="773"/>
      <c r="AS86" s="773"/>
      <c r="AT86" s="773"/>
      <c r="AU86" s="773"/>
      <c r="AV86" s="773"/>
      <c r="AW86" s="773"/>
      <c r="AX86" s="773"/>
      <c r="AY86" s="773"/>
      <c r="AZ86" s="773"/>
      <c r="BA86" s="773"/>
      <c r="BB86" s="773"/>
      <c r="BC86" s="773"/>
      <c r="BD86" s="773"/>
      <c r="BE86" s="773"/>
      <c r="BF86" s="774"/>
      <c r="BG86" s="273"/>
      <c r="BH86" s="241"/>
      <c r="BI86" s="246"/>
      <c r="BJ86" s="246"/>
      <c r="BK86" s="230"/>
      <c r="BL86" s="228"/>
      <c r="BM86" s="230"/>
      <c r="BN86" s="230"/>
      <c r="BO86" s="230"/>
      <c r="BP86" s="230"/>
      <c r="BQ86" s="230"/>
      <c r="BR86" s="230"/>
      <c r="BS86" s="230"/>
      <c r="BT86" s="230"/>
      <c r="BU86" s="230"/>
      <c r="BV86" s="230"/>
      <c r="BW86" s="230"/>
      <c r="BX86" s="230"/>
      <c r="BY86" s="230"/>
      <c r="BZ86" s="230"/>
      <c r="CA86" s="230"/>
      <c r="CB86" s="230"/>
      <c r="CC86" s="230"/>
      <c r="CD86" s="230"/>
      <c r="CE86" s="232"/>
      <c r="CF86" s="234"/>
      <c r="CG86" s="229"/>
      <c r="CH86" s="228"/>
      <c r="CI86" s="228"/>
      <c r="CJ86" s="274"/>
    </row>
    <row r="87" spans="1:88" x14ac:dyDescent="0.25">
      <c r="A87" s="770"/>
      <c r="B87" s="753"/>
      <c r="C87" s="753"/>
      <c r="D87" s="753"/>
      <c r="E87" s="753"/>
      <c r="F87" s="753"/>
      <c r="G87" s="769"/>
      <c r="H87" s="771"/>
      <c r="I87" s="771"/>
      <c r="J87" s="749"/>
      <c r="K87" s="772"/>
      <c r="L87" s="773"/>
      <c r="M87" s="773"/>
      <c r="N87" s="773"/>
      <c r="O87" s="773"/>
      <c r="P87" s="773"/>
      <c r="Q87" s="773"/>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3"/>
      <c r="BA87" s="773"/>
      <c r="BB87" s="773"/>
      <c r="BC87" s="773"/>
      <c r="BD87" s="773"/>
      <c r="BE87" s="773"/>
      <c r="BF87" s="774"/>
      <c r="BG87" s="273"/>
      <c r="BH87" s="241"/>
      <c r="BI87" s="246"/>
      <c r="BJ87" s="246"/>
      <c r="BK87" s="230"/>
      <c r="BL87" s="228"/>
      <c r="BM87" s="230"/>
      <c r="BN87" s="230"/>
      <c r="BO87" s="230"/>
      <c r="BP87" s="230"/>
      <c r="BQ87" s="230"/>
      <c r="BR87" s="230"/>
      <c r="BS87" s="230"/>
      <c r="BT87" s="230"/>
      <c r="BU87" s="230"/>
      <c r="BV87" s="230"/>
      <c r="BW87" s="230"/>
      <c r="BX87" s="230"/>
      <c r="BY87" s="230"/>
      <c r="BZ87" s="230"/>
      <c r="CA87" s="230"/>
      <c r="CB87" s="230"/>
      <c r="CC87" s="230"/>
      <c r="CD87" s="230"/>
      <c r="CE87" s="232"/>
      <c r="CF87" s="234"/>
      <c r="CG87" s="229"/>
      <c r="CH87" s="228"/>
      <c r="CI87" s="228"/>
      <c r="CJ87" s="274"/>
    </row>
    <row r="88" spans="1:88" x14ac:dyDescent="0.25">
      <c r="A88" s="770"/>
      <c r="B88" s="753"/>
      <c r="C88" s="753"/>
      <c r="D88" s="753"/>
      <c r="E88" s="753"/>
      <c r="F88" s="753"/>
      <c r="G88" s="769"/>
      <c r="H88" s="771" t="s">
        <v>478</v>
      </c>
      <c r="I88" s="771"/>
      <c r="J88" s="749"/>
      <c r="K88" s="772" t="s">
        <v>479</v>
      </c>
      <c r="L88" s="773"/>
      <c r="M88" s="773"/>
      <c r="N88" s="773">
        <v>159576</v>
      </c>
      <c r="O88" s="773"/>
      <c r="P88" s="773"/>
      <c r="Q88" s="773"/>
      <c r="R88" s="773"/>
      <c r="S88" s="773"/>
      <c r="T88" s="773"/>
      <c r="U88" s="773"/>
      <c r="V88" s="773"/>
      <c r="W88" s="773"/>
      <c r="X88" s="773"/>
      <c r="Y88" s="773"/>
      <c r="Z88" s="773"/>
      <c r="AA88" s="773"/>
      <c r="AB88" s="773"/>
      <c r="AC88" s="773"/>
      <c r="AD88" s="773"/>
      <c r="AE88" s="773"/>
      <c r="AF88" s="773"/>
      <c r="AG88" s="773" t="s">
        <v>466</v>
      </c>
      <c r="AH88" s="773"/>
      <c r="AI88" s="773"/>
      <c r="AJ88" s="773"/>
      <c r="AK88" s="773"/>
      <c r="AL88" s="773"/>
      <c r="AM88" s="773"/>
      <c r="AN88" s="773"/>
      <c r="AO88" s="773"/>
      <c r="AP88" s="773"/>
      <c r="AQ88" s="773"/>
      <c r="AR88" s="773"/>
      <c r="AS88" s="773"/>
      <c r="AT88" s="773"/>
      <c r="AU88" s="773"/>
      <c r="AV88" s="773"/>
      <c r="AW88" s="773"/>
      <c r="AX88" s="773"/>
      <c r="AY88" s="773"/>
      <c r="AZ88" s="773"/>
      <c r="BA88" s="773"/>
      <c r="BB88" s="773"/>
      <c r="BC88" s="773"/>
      <c r="BD88" s="773"/>
      <c r="BE88" s="773"/>
      <c r="BF88" s="774"/>
      <c r="BG88" s="273"/>
      <c r="BH88" s="241"/>
      <c r="BI88" s="232"/>
      <c r="BJ88" s="232"/>
      <c r="BK88" s="232"/>
      <c r="BL88" s="248"/>
      <c r="BM88" s="232"/>
      <c r="BN88" s="232"/>
      <c r="BO88" s="232"/>
      <c r="BP88" s="232"/>
      <c r="BQ88" s="232"/>
      <c r="BR88" s="232"/>
      <c r="BS88" s="232"/>
      <c r="BT88" s="232"/>
      <c r="BU88" s="232"/>
      <c r="BV88" s="232"/>
      <c r="BW88" s="232"/>
      <c r="BX88" s="232"/>
      <c r="BY88" s="232"/>
      <c r="BZ88" s="232"/>
      <c r="CA88" s="232"/>
      <c r="CB88" s="232"/>
      <c r="CC88" s="232"/>
      <c r="CD88" s="230"/>
      <c r="CE88" s="232"/>
      <c r="CF88" s="244"/>
      <c r="CG88" s="233"/>
      <c r="CH88" s="228"/>
      <c r="CI88" s="228"/>
      <c r="CJ88" s="60"/>
    </row>
    <row r="89" spans="1:88" x14ac:dyDescent="0.25">
      <c r="A89" s="770"/>
      <c r="B89" s="753"/>
      <c r="C89" s="753"/>
      <c r="D89" s="753"/>
      <c r="E89" s="753"/>
      <c r="F89" s="753"/>
      <c r="G89" s="769"/>
      <c r="H89" s="771"/>
      <c r="I89" s="771"/>
      <c r="J89" s="749"/>
      <c r="K89" s="772"/>
      <c r="L89" s="773"/>
      <c r="M89" s="773"/>
      <c r="N89" s="773"/>
      <c r="O89" s="773"/>
      <c r="P89" s="773"/>
      <c r="Q89" s="773"/>
      <c r="R89" s="773"/>
      <c r="S89" s="773"/>
      <c r="T89" s="773"/>
      <c r="U89" s="773"/>
      <c r="V89" s="773"/>
      <c r="W89" s="773"/>
      <c r="X89" s="773"/>
      <c r="Y89" s="773"/>
      <c r="Z89" s="773"/>
      <c r="AA89" s="773"/>
      <c r="AB89" s="773"/>
      <c r="AC89" s="773"/>
      <c r="AD89" s="773"/>
      <c r="AE89" s="773"/>
      <c r="AF89" s="773"/>
      <c r="AG89" s="773"/>
      <c r="AH89" s="773"/>
      <c r="AI89" s="773"/>
      <c r="AJ89" s="773"/>
      <c r="AK89" s="773"/>
      <c r="AL89" s="773"/>
      <c r="AM89" s="773"/>
      <c r="AN89" s="773"/>
      <c r="AO89" s="773"/>
      <c r="AP89" s="773"/>
      <c r="AQ89" s="773"/>
      <c r="AR89" s="773"/>
      <c r="AS89" s="773"/>
      <c r="AT89" s="773"/>
      <c r="AU89" s="773"/>
      <c r="AV89" s="773"/>
      <c r="AW89" s="773"/>
      <c r="AX89" s="773"/>
      <c r="AY89" s="773"/>
      <c r="AZ89" s="773"/>
      <c r="BA89" s="773"/>
      <c r="BB89" s="773"/>
      <c r="BC89" s="773"/>
      <c r="BD89" s="773"/>
      <c r="BE89" s="773"/>
      <c r="BF89" s="774"/>
      <c r="BG89" s="273"/>
      <c r="BH89" s="241"/>
      <c r="BI89" s="232"/>
      <c r="BJ89" s="232"/>
      <c r="BK89" s="232"/>
      <c r="BL89" s="248"/>
      <c r="BM89" s="232"/>
      <c r="BN89" s="232"/>
      <c r="BO89" s="232"/>
      <c r="BP89" s="232"/>
      <c r="BQ89" s="232"/>
      <c r="BR89" s="232"/>
      <c r="BS89" s="232"/>
      <c r="BT89" s="232"/>
      <c r="BU89" s="232"/>
      <c r="BV89" s="232"/>
      <c r="BW89" s="232"/>
      <c r="BX89" s="232"/>
      <c r="BY89" s="232"/>
      <c r="BZ89" s="232"/>
      <c r="CA89" s="232"/>
      <c r="CB89" s="232"/>
      <c r="CC89" s="232"/>
      <c r="CD89" s="230"/>
      <c r="CE89" s="232"/>
      <c r="CF89" s="244"/>
      <c r="CG89" s="233"/>
      <c r="CH89" s="228"/>
      <c r="CI89" s="228"/>
      <c r="CJ89" s="60"/>
    </row>
    <row r="90" spans="1:88" x14ac:dyDescent="0.25">
      <c r="A90" s="770"/>
      <c r="B90" s="753"/>
      <c r="C90" s="753"/>
      <c r="D90" s="753"/>
      <c r="E90" s="753"/>
      <c r="F90" s="753"/>
      <c r="G90" s="769"/>
      <c r="H90" s="771"/>
      <c r="I90" s="771"/>
      <c r="J90" s="749"/>
      <c r="K90" s="772"/>
      <c r="L90" s="773"/>
      <c r="M90" s="773"/>
      <c r="N90" s="773"/>
      <c r="O90" s="773"/>
      <c r="P90" s="773"/>
      <c r="Q90" s="773"/>
      <c r="R90" s="773"/>
      <c r="S90" s="773"/>
      <c r="T90" s="773"/>
      <c r="U90" s="773"/>
      <c r="V90" s="773"/>
      <c r="W90" s="773"/>
      <c r="X90" s="773"/>
      <c r="Y90" s="773"/>
      <c r="Z90" s="773"/>
      <c r="AA90" s="773"/>
      <c r="AB90" s="773"/>
      <c r="AC90" s="773"/>
      <c r="AD90" s="773"/>
      <c r="AE90" s="773"/>
      <c r="AF90" s="773"/>
      <c r="AG90" s="773"/>
      <c r="AH90" s="773"/>
      <c r="AI90" s="773"/>
      <c r="AJ90" s="773"/>
      <c r="AK90" s="773"/>
      <c r="AL90" s="773"/>
      <c r="AM90" s="773"/>
      <c r="AN90" s="773"/>
      <c r="AO90" s="773"/>
      <c r="AP90" s="773"/>
      <c r="AQ90" s="773"/>
      <c r="AR90" s="773"/>
      <c r="AS90" s="773"/>
      <c r="AT90" s="773"/>
      <c r="AU90" s="773"/>
      <c r="AV90" s="773"/>
      <c r="AW90" s="773"/>
      <c r="AX90" s="773"/>
      <c r="AY90" s="773"/>
      <c r="AZ90" s="773"/>
      <c r="BA90" s="773"/>
      <c r="BB90" s="773"/>
      <c r="BC90" s="773"/>
      <c r="BD90" s="773"/>
      <c r="BE90" s="773"/>
      <c r="BF90" s="774"/>
      <c r="BG90" s="273"/>
      <c r="BH90" s="241"/>
      <c r="BI90" s="232"/>
      <c r="BJ90" s="232"/>
      <c r="BK90" s="232"/>
      <c r="BL90" s="248"/>
      <c r="BM90" s="232"/>
      <c r="BN90" s="232"/>
      <c r="BO90" s="232"/>
      <c r="BP90" s="232"/>
      <c r="BQ90" s="232"/>
      <c r="BR90" s="232"/>
      <c r="BS90" s="232"/>
      <c r="BT90" s="232"/>
      <c r="BU90" s="232"/>
      <c r="BV90" s="232"/>
      <c r="BW90" s="232"/>
      <c r="BX90" s="232"/>
      <c r="BY90" s="232"/>
      <c r="BZ90" s="232"/>
      <c r="CA90" s="232"/>
      <c r="CB90" s="232"/>
      <c r="CC90" s="232"/>
      <c r="CD90" s="230"/>
      <c r="CE90" s="232"/>
      <c r="CF90" s="244"/>
      <c r="CG90" s="233"/>
      <c r="CH90" s="228"/>
      <c r="CI90" s="228"/>
      <c r="CJ90" s="60"/>
    </row>
    <row r="91" spans="1:88" x14ac:dyDescent="0.25">
      <c r="A91" s="770"/>
      <c r="B91" s="753"/>
      <c r="C91" s="753"/>
      <c r="D91" s="753"/>
      <c r="E91" s="753"/>
      <c r="F91" s="753"/>
      <c r="G91" s="769"/>
      <c r="H91" s="771" t="s">
        <v>1643</v>
      </c>
      <c r="I91" s="771"/>
      <c r="J91" s="749"/>
      <c r="K91" s="772"/>
      <c r="L91" s="773"/>
      <c r="M91" s="773"/>
      <c r="N91" s="773"/>
      <c r="O91" s="773"/>
      <c r="P91" s="773"/>
      <c r="Q91" s="773"/>
      <c r="R91" s="773"/>
      <c r="S91" s="773"/>
      <c r="T91" s="773"/>
      <c r="U91" s="773"/>
      <c r="V91" s="773"/>
      <c r="W91" s="773"/>
      <c r="X91" s="773"/>
      <c r="Y91" s="773"/>
      <c r="Z91" s="773"/>
      <c r="AA91" s="773"/>
      <c r="AB91" s="773"/>
      <c r="AC91" s="773"/>
      <c r="AD91" s="773"/>
      <c r="AE91" s="773"/>
      <c r="AF91" s="773"/>
      <c r="AG91" s="773" t="s">
        <v>466</v>
      </c>
      <c r="AH91" s="773"/>
      <c r="AI91" s="773"/>
      <c r="AJ91" s="773"/>
      <c r="AK91" s="773"/>
      <c r="AL91" s="773"/>
      <c r="AM91" s="773" t="s">
        <v>8</v>
      </c>
      <c r="AN91" s="773" t="s">
        <v>8</v>
      </c>
      <c r="AO91" s="773" t="s">
        <v>8</v>
      </c>
      <c r="AP91" s="773" t="s">
        <v>8</v>
      </c>
      <c r="AQ91" s="773" t="s">
        <v>8</v>
      </c>
      <c r="AR91" s="773" t="s">
        <v>8</v>
      </c>
      <c r="AS91" s="773" t="s">
        <v>17</v>
      </c>
      <c r="AT91" s="773" t="s">
        <v>17</v>
      </c>
      <c r="AU91" s="773" t="s">
        <v>17</v>
      </c>
      <c r="AV91" s="773" t="s">
        <v>8</v>
      </c>
      <c r="AW91" s="773" t="s">
        <v>473</v>
      </c>
      <c r="AX91" s="773" t="s">
        <v>32</v>
      </c>
      <c r="AY91" s="773" t="s">
        <v>40</v>
      </c>
      <c r="AZ91" s="773" t="s">
        <v>78</v>
      </c>
      <c r="BA91" s="773" t="s">
        <v>12</v>
      </c>
      <c r="BB91" s="773" t="s">
        <v>474</v>
      </c>
      <c r="BC91" s="773" t="s">
        <v>482</v>
      </c>
      <c r="BD91" s="773" t="s">
        <v>475</v>
      </c>
      <c r="BE91" s="773"/>
      <c r="BF91" s="774" t="s">
        <v>111</v>
      </c>
      <c r="BG91" s="273"/>
      <c r="BH91" s="241"/>
      <c r="BI91" s="232"/>
      <c r="BJ91" s="232"/>
      <c r="BK91" s="232"/>
      <c r="BL91" s="248"/>
      <c r="BM91" s="232"/>
      <c r="BN91" s="232"/>
      <c r="BO91" s="232"/>
      <c r="BP91" s="232"/>
      <c r="BQ91" s="232"/>
      <c r="BR91" s="232"/>
      <c r="BS91" s="232"/>
      <c r="BT91" s="232"/>
      <c r="BU91" s="232"/>
      <c r="BV91" s="232"/>
      <c r="BW91" s="232"/>
      <c r="BX91" s="232"/>
      <c r="BY91" s="232"/>
      <c r="BZ91" s="232"/>
      <c r="CA91" s="232"/>
      <c r="CB91" s="232"/>
      <c r="CC91" s="232"/>
      <c r="CD91" s="230"/>
      <c r="CE91" s="232"/>
      <c r="CF91" s="244"/>
      <c r="CG91" s="233"/>
      <c r="CH91" s="228"/>
      <c r="CI91" s="228"/>
      <c r="CJ91" s="60"/>
    </row>
    <row r="92" spans="1:88" x14ac:dyDescent="0.25">
      <c r="A92" s="770"/>
      <c r="B92" s="753"/>
      <c r="C92" s="753"/>
      <c r="D92" s="753"/>
      <c r="E92" s="753"/>
      <c r="F92" s="753"/>
      <c r="G92" s="769"/>
      <c r="H92" s="771"/>
      <c r="I92" s="771"/>
      <c r="J92" s="749"/>
      <c r="K92" s="772"/>
      <c r="L92" s="773"/>
      <c r="M92" s="773"/>
      <c r="N92" s="773"/>
      <c r="O92" s="773"/>
      <c r="P92" s="773"/>
      <c r="Q92" s="773"/>
      <c r="R92" s="773"/>
      <c r="S92" s="773"/>
      <c r="T92" s="773"/>
      <c r="U92" s="773"/>
      <c r="V92" s="773"/>
      <c r="W92" s="773"/>
      <c r="X92" s="773"/>
      <c r="Y92" s="773"/>
      <c r="Z92" s="773"/>
      <c r="AA92" s="773"/>
      <c r="AB92" s="773"/>
      <c r="AC92" s="773"/>
      <c r="AD92" s="773"/>
      <c r="AE92" s="773"/>
      <c r="AF92" s="773"/>
      <c r="AG92" s="773"/>
      <c r="AH92" s="773"/>
      <c r="AI92" s="773"/>
      <c r="AJ92" s="773"/>
      <c r="AK92" s="773"/>
      <c r="AL92" s="773"/>
      <c r="AM92" s="773"/>
      <c r="AN92" s="773"/>
      <c r="AO92" s="773"/>
      <c r="AP92" s="773"/>
      <c r="AQ92" s="773"/>
      <c r="AR92" s="773"/>
      <c r="AS92" s="773"/>
      <c r="AT92" s="773"/>
      <c r="AU92" s="773"/>
      <c r="AV92" s="773"/>
      <c r="AW92" s="773"/>
      <c r="AX92" s="773"/>
      <c r="AY92" s="773"/>
      <c r="AZ92" s="773"/>
      <c r="BA92" s="773"/>
      <c r="BB92" s="773"/>
      <c r="BC92" s="773"/>
      <c r="BD92" s="773"/>
      <c r="BE92" s="773"/>
      <c r="BF92" s="774"/>
      <c r="BG92" s="273"/>
      <c r="BH92" s="241"/>
      <c r="BI92" s="232"/>
      <c r="BJ92" s="232"/>
      <c r="BK92" s="232"/>
      <c r="BL92" s="248"/>
      <c r="BM92" s="232"/>
      <c r="BN92" s="232"/>
      <c r="BO92" s="232"/>
      <c r="BP92" s="232"/>
      <c r="BQ92" s="232"/>
      <c r="BR92" s="232"/>
      <c r="BS92" s="232"/>
      <c r="BT92" s="232"/>
      <c r="BU92" s="232"/>
      <c r="BV92" s="232"/>
      <c r="BW92" s="232"/>
      <c r="BX92" s="232"/>
      <c r="BY92" s="232"/>
      <c r="BZ92" s="232"/>
      <c r="CA92" s="232"/>
      <c r="CB92" s="232"/>
      <c r="CC92" s="232"/>
      <c r="CD92" s="230"/>
      <c r="CE92" s="232"/>
      <c r="CF92" s="244"/>
      <c r="CG92" s="233"/>
      <c r="CH92" s="228"/>
      <c r="CI92" s="228"/>
      <c r="CJ92" s="60"/>
    </row>
    <row r="93" spans="1:88" x14ac:dyDescent="0.25">
      <c r="A93" s="770"/>
      <c r="B93" s="753"/>
      <c r="C93" s="753"/>
      <c r="D93" s="753"/>
      <c r="E93" s="753"/>
      <c r="F93" s="753"/>
      <c r="G93" s="769"/>
      <c r="H93" s="771"/>
      <c r="I93" s="771"/>
      <c r="J93" s="749"/>
      <c r="K93" s="772"/>
      <c r="L93" s="773"/>
      <c r="M93" s="773"/>
      <c r="N93" s="773"/>
      <c r="O93" s="773"/>
      <c r="P93" s="773"/>
      <c r="Q93" s="773"/>
      <c r="R93" s="773"/>
      <c r="S93" s="773"/>
      <c r="T93" s="773"/>
      <c r="U93" s="773"/>
      <c r="V93" s="773"/>
      <c r="W93" s="773"/>
      <c r="X93" s="773"/>
      <c r="Y93" s="773"/>
      <c r="Z93" s="773"/>
      <c r="AA93" s="773"/>
      <c r="AB93" s="773"/>
      <c r="AC93" s="773"/>
      <c r="AD93" s="773"/>
      <c r="AE93" s="773"/>
      <c r="AF93" s="773"/>
      <c r="AG93" s="773"/>
      <c r="AH93" s="773"/>
      <c r="AI93" s="773"/>
      <c r="AJ93" s="773"/>
      <c r="AK93" s="773"/>
      <c r="AL93" s="773"/>
      <c r="AM93" s="773"/>
      <c r="AN93" s="773"/>
      <c r="AO93" s="773"/>
      <c r="AP93" s="773"/>
      <c r="AQ93" s="773"/>
      <c r="AR93" s="773"/>
      <c r="AS93" s="773"/>
      <c r="AT93" s="773"/>
      <c r="AU93" s="773"/>
      <c r="AV93" s="773"/>
      <c r="AW93" s="773"/>
      <c r="AX93" s="773"/>
      <c r="AY93" s="773"/>
      <c r="AZ93" s="773"/>
      <c r="BA93" s="773"/>
      <c r="BB93" s="773"/>
      <c r="BC93" s="773"/>
      <c r="BD93" s="773"/>
      <c r="BE93" s="773"/>
      <c r="BF93" s="774"/>
      <c r="BG93" s="273"/>
      <c r="BH93" s="241"/>
      <c r="BI93" s="232"/>
      <c r="BJ93" s="232"/>
      <c r="BK93" s="232"/>
      <c r="BL93" s="248"/>
      <c r="BM93" s="232"/>
      <c r="BN93" s="232"/>
      <c r="BO93" s="232"/>
      <c r="BP93" s="232"/>
      <c r="BQ93" s="232"/>
      <c r="BR93" s="232"/>
      <c r="BS93" s="232"/>
      <c r="BT93" s="232"/>
      <c r="BU93" s="232"/>
      <c r="BV93" s="232"/>
      <c r="BW93" s="232"/>
      <c r="BX93" s="232"/>
      <c r="BY93" s="232"/>
      <c r="BZ93" s="232"/>
      <c r="CA93" s="232"/>
      <c r="CB93" s="232"/>
      <c r="CC93" s="232"/>
      <c r="CD93" s="230"/>
      <c r="CE93" s="232"/>
      <c r="CF93" s="244"/>
      <c r="CG93" s="233"/>
      <c r="CH93" s="228"/>
      <c r="CI93" s="228"/>
      <c r="CJ93" s="60"/>
    </row>
    <row r="94" spans="1:88" x14ac:dyDescent="0.25">
      <c r="A94" s="770"/>
      <c r="B94" s="753"/>
      <c r="C94" s="753"/>
      <c r="D94" s="753"/>
      <c r="E94" s="753"/>
      <c r="F94" s="753"/>
      <c r="G94" s="769"/>
      <c r="H94" s="771" t="s">
        <v>484</v>
      </c>
      <c r="I94" s="771"/>
      <c r="J94" s="749"/>
      <c r="K94" s="772"/>
      <c r="L94" s="773"/>
      <c r="M94" s="773"/>
      <c r="N94" s="773"/>
      <c r="O94" s="773"/>
      <c r="P94" s="773"/>
      <c r="Q94" s="773"/>
      <c r="R94" s="773"/>
      <c r="S94" s="773"/>
      <c r="T94" s="773"/>
      <c r="U94" s="773"/>
      <c r="V94" s="773"/>
      <c r="W94" s="773"/>
      <c r="X94" s="773"/>
      <c r="Y94" s="773"/>
      <c r="Z94" s="773"/>
      <c r="AA94" s="773"/>
      <c r="AB94" s="773"/>
      <c r="AC94" s="773"/>
      <c r="AD94" s="773"/>
      <c r="AE94" s="773"/>
      <c r="AF94" s="773"/>
      <c r="AG94" s="773" t="s">
        <v>466</v>
      </c>
      <c r="AH94" s="773"/>
      <c r="AI94" s="773"/>
      <c r="AJ94" s="773"/>
      <c r="AK94" s="773"/>
      <c r="AL94" s="773"/>
      <c r="AM94" s="773" t="s">
        <v>8</v>
      </c>
      <c r="AN94" s="773" t="s">
        <v>8</v>
      </c>
      <c r="AO94" s="773" t="s">
        <v>8</v>
      </c>
      <c r="AP94" s="773" t="s">
        <v>8</v>
      </c>
      <c r="AQ94" s="773" t="s">
        <v>8</v>
      </c>
      <c r="AR94" s="773" t="s">
        <v>8</v>
      </c>
      <c r="AS94" s="773" t="s">
        <v>17</v>
      </c>
      <c r="AT94" s="773" t="s">
        <v>17</v>
      </c>
      <c r="AU94" s="773" t="s">
        <v>17</v>
      </c>
      <c r="AV94" s="773" t="s">
        <v>8</v>
      </c>
      <c r="AW94" s="773" t="s">
        <v>473</v>
      </c>
      <c r="AX94" s="773" t="s">
        <v>32</v>
      </c>
      <c r="AY94" s="773" t="s">
        <v>40</v>
      </c>
      <c r="AZ94" s="773" t="s">
        <v>78</v>
      </c>
      <c r="BA94" s="773" t="s">
        <v>12</v>
      </c>
      <c r="BB94" s="773" t="s">
        <v>474</v>
      </c>
      <c r="BC94" s="773" t="s">
        <v>482</v>
      </c>
      <c r="BD94" s="773" t="s">
        <v>475</v>
      </c>
      <c r="BE94" s="773"/>
      <c r="BF94" s="774" t="s">
        <v>111</v>
      </c>
      <c r="BG94" s="273"/>
      <c r="BH94" s="241"/>
      <c r="BI94" s="232"/>
      <c r="BJ94" s="232"/>
      <c r="BK94" s="228"/>
      <c r="BL94" s="228"/>
      <c r="BM94" s="228"/>
      <c r="BN94" s="228"/>
      <c r="BO94" s="228"/>
      <c r="BP94" s="228"/>
      <c r="BQ94" s="228"/>
      <c r="BR94" s="228"/>
      <c r="BS94" s="228"/>
      <c r="BT94" s="228"/>
      <c r="BU94" s="228"/>
      <c r="BV94" s="228"/>
      <c r="BW94" s="228"/>
      <c r="BX94" s="228"/>
      <c r="BY94" s="232"/>
      <c r="BZ94" s="228"/>
      <c r="CA94" s="228"/>
      <c r="CB94" s="228"/>
      <c r="CC94" s="228"/>
      <c r="CD94" s="230"/>
      <c r="CE94" s="232"/>
      <c r="CF94" s="244"/>
      <c r="CG94" s="233"/>
      <c r="CH94" s="228"/>
      <c r="CI94" s="228"/>
      <c r="CJ94" s="60"/>
    </row>
    <row r="95" spans="1:88" x14ac:dyDescent="0.25">
      <c r="A95" s="770"/>
      <c r="B95" s="753"/>
      <c r="C95" s="753"/>
      <c r="D95" s="753"/>
      <c r="E95" s="753"/>
      <c r="F95" s="753"/>
      <c r="G95" s="769"/>
      <c r="H95" s="771"/>
      <c r="I95" s="771"/>
      <c r="J95" s="749"/>
      <c r="K95" s="772"/>
      <c r="L95" s="773"/>
      <c r="M95" s="773"/>
      <c r="N95" s="773"/>
      <c r="O95" s="773"/>
      <c r="P95" s="773"/>
      <c r="Q95" s="773"/>
      <c r="R95" s="773"/>
      <c r="S95" s="773"/>
      <c r="T95" s="773"/>
      <c r="U95" s="773"/>
      <c r="V95" s="773"/>
      <c r="W95" s="773"/>
      <c r="X95" s="773"/>
      <c r="Y95" s="773"/>
      <c r="Z95" s="773"/>
      <c r="AA95" s="773"/>
      <c r="AB95" s="773"/>
      <c r="AC95" s="773"/>
      <c r="AD95" s="773"/>
      <c r="AE95" s="773"/>
      <c r="AF95" s="773"/>
      <c r="AG95" s="773"/>
      <c r="AH95" s="773"/>
      <c r="AI95" s="773"/>
      <c r="AJ95" s="773"/>
      <c r="AK95" s="773"/>
      <c r="AL95" s="773"/>
      <c r="AM95" s="773"/>
      <c r="AN95" s="773"/>
      <c r="AO95" s="773"/>
      <c r="AP95" s="773"/>
      <c r="AQ95" s="773"/>
      <c r="AR95" s="773"/>
      <c r="AS95" s="773"/>
      <c r="AT95" s="773"/>
      <c r="AU95" s="773"/>
      <c r="AV95" s="773"/>
      <c r="AW95" s="773"/>
      <c r="AX95" s="773"/>
      <c r="AY95" s="773"/>
      <c r="AZ95" s="773"/>
      <c r="BA95" s="773"/>
      <c r="BB95" s="773"/>
      <c r="BC95" s="773"/>
      <c r="BD95" s="773"/>
      <c r="BE95" s="773"/>
      <c r="BF95" s="774"/>
      <c r="BG95" s="273"/>
      <c r="BH95" s="241"/>
      <c r="BI95" s="232"/>
      <c r="BJ95" s="232"/>
      <c r="BK95" s="228"/>
      <c r="BL95" s="228"/>
      <c r="BM95" s="228"/>
      <c r="BN95" s="228"/>
      <c r="BO95" s="228"/>
      <c r="BP95" s="228"/>
      <c r="BQ95" s="228"/>
      <c r="BR95" s="228"/>
      <c r="BS95" s="228"/>
      <c r="BT95" s="228"/>
      <c r="BU95" s="228"/>
      <c r="BV95" s="228"/>
      <c r="BW95" s="228"/>
      <c r="BX95" s="228"/>
      <c r="BY95" s="232"/>
      <c r="BZ95" s="228"/>
      <c r="CA95" s="228"/>
      <c r="CB95" s="228"/>
      <c r="CC95" s="228"/>
      <c r="CD95" s="230"/>
      <c r="CE95" s="232"/>
      <c r="CF95" s="244"/>
      <c r="CG95" s="233"/>
      <c r="CH95" s="228"/>
      <c r="CI95" s="228"/>
      <c r="CJ95" s="60"/>
    </row>
    <row r="96" spans="1:88" x14ac:dyDescent="0.25">
      <c r="A96" s="770"/>
      <c r="B96" s="753"/>
      <c r="C96" s="753"/>
      <c r="D96" s="753"/>
      <c r="E96" s="753"/>
      <c r="F96" s="753"/>
      <c r="G96" s="769"/>
      <c r="H96" s="771"/>
      <c r="I96" s="771"/>
      <c r="J96" s="749"/>
      <c r="K96" s="772"/>
      <c r="L96" s="773"/>
      <c r="M96" s="773"/>
      <c r="N96" s="773"/>
      <c r="O96" s="773"/>
      <c r="P96" s="773"/>
      <c r="Q96" s="773"/>
      <c r="R96" s="773"/>
      <c r="S96" s="773"/>
      <c r="T96" s="773"/>
      <c r="U96" s="773"/>
      <c r="V96" s="773"/>
      <c r="W96" s="773"/>
      <c r="X96" s="773"/>
      <c r="Y96" s="773"/>
      <c r="Z96" s="773"/>
      <c r="AA96" s="773"/>
      <c r="AB96" s="773"/>
      <c r="AC96" s="773"/>
      <c r="AD96" s="773"/>
      <c r="AE96" s="773"/>
      <c r="AF96" s="773"/>
      <c r="AG96" s="773"/>
      <c r="AH96" s="773"/>
      <c r="AI96" s="773"/>
      <c r="AJ96" s="773"/>
      <c r="AK96" s="773"/>
      <c r="AL96" s="773"/>
      <c r="AM96" s="773"/>
      <c r="AN96" s="773"/>
      <c r="AO96" s="773"/>
      <c r="AP96" s="773"/>
      <c r="AQ96" s="773"/>
      <c r="AR96" s="773"/>
      <c r="AS96" s="773"/>
      <c r="AT96" s="773"/>
      <c r="AU96" s="773"/>
      <c r="AV96" s="773"/>
      <c r="AW96" s="773"/>
      <c r="AX96" s="773"/>
      <c r="AY96" s="773"/>
      <c r="AZ96" s="773"/>
      <c r="BA96" s="773"/>
      <c r="BB96" s="773"/>
      <c r="BC96" s="773"/>
      <c r="BD96" s="773"/>
      <c r="BE96" s="773"/>
      <c r="BF96" s="774"/>
      <c r="BG96" s="273"/>
      <c r="BH96" s="241"/>
      <c r="BI96" s="232"/>
      <c r="BJ96" s="232"/>
      <c r="BK96" s="228"/>
      <c r="BL96" s="228"/>
      <c r="BM96" s="228"/>
      <c r="BN96" s="228"/>
      <c r="BO96" s="228"/>
      <c r="BP96" s="228"/>
      <c r="BQ96" s="228"/>
      <c r="BR96" s="228"/>
      <c r="BS96" s="228"/>
      <c r="BT96" s="228"/>
      <c r="BU96" s="228"/>
      <c r="BV96" s="228"/>
      <c r="BW96" s="228"/>
      <c r="BX96" s="228"/>
      <c r="BY96" s="232"/>
      <c r="BZ96" s="228"/>
      <c r="CA96" s="228"/>
      <c r="CB96" s="228"/>
      <c r="CC96" s="228"/>
      <c r="CD96" s="230"/>
      <c r="CE96" s="232"/>
      <c r="CF96" s="244"/>
      <c r="CG96" s="233"/>
      <c r="CH96" s="228"/>
      <c r="CI96" s="228"/>
      <c r="CJ96" s="60"/>
    </row>
    <row r="97" spans="1:88" x14ac:dyDescent="0.25">
      <c r="A97" s="770"/>
      <c r="B97" s="753"/>
      <c r="C97" s="753"/>
      <c r="D97" s="753"/>
      <c r="E97" s="753"/>
      <c r="F97" s="753"/>
      <c r="G97" s="769"/>
      <c r="H97" s="771" t="s">
        <v>486</v>
      </c>
      <c r="I97" s="771"/>
      <c r="J97" s="749"/>
      <c r="K97" s="772"/>
      <c r="L97" s="773"/>
      <c r="M97" s="773"/>
      <c r="N97" s="773"/>
      <c r="O97" s="773"/>
      <c r="P97" s="773"/>
      <c r="Q97" s="773"/>
      <c r="R97" s="773"/>
      <c r="S97" s="773"/>
      <c r="T97" s="773"/>
      <c r="U97" s="773"/>
      <c r="V97" s="773"/>
      <c r="W97" s="773"/>
      <c r="X97" s="773"/>
      <c r="Y97" s="773"/>
      <c r="Z97" s="773"/>
      <c r="AA97" s="773"/>
      <c r="AB97" s="773"/>
      <c r="AC97" s="773"/>
      <c r="AD97" s="773"/>
      <c r="AE97" s="773"/>
      <c r="AF97" s="773"/>
      <c r="AG97" s="773" t="s">
        <v>466</v>
      </c>
      <c r="AH97" s="773"/>
      <c r="AI97" s="773"/>
      <c r="AJ97" s="773"/>
      <c r="AK97" s="773"/>
      <c r="AL97" s="773"/>
      <c r="AM97" s="773" t="s">
        <v>8</v>
      </c>
      <c r="AN97" s="773" t="s">
        <v>8</v>
      </c>
      <c r="AO97" s="773" t="s">
        <v>8</v>
      </c>
      <c r="AP97" s="773" t="s">
        <v>8</v>
      </c>
      <c r="AQ97" s="773" t="s">
        <v>8</v>
      </c>
      <c r="AR97" s="773" t="s">
        <v>8</v>
      </c>
      <c r="AS97" s="773" t="s">
        <v>17</v>
      </c>
      <c r="AT97" s="773" t="s">
        <v>17</v>
      </c>
      <c r="AU97" s="773" t="s">
        <v>17</v>
      </c>
      <c r="AV97" s="773" t="s">
        <v>8</v>
      </c>
      <c r="AW97" s="773" t="s">
        <v>473</v>
      </c>
      <c r="AX97" s="773" t="s">
        <v>32</v>
      </c>
      <c r="AY97" s="773" t="s">
        <v>40</v>
      </c>
      <c r="AZ97" s="773" t="s">
        <v>78</v>
      </c>
      <c r="BA97" s="773" t="s">
        <v>12</v>
      </c>
      <c r="BB97" s="773" t="s">
        <v>474</v>
      </c>
      <c r="BC97" s="773" t="s">
        <v>482</v>
      </c>
      <c r="BD97" s="773" t="s">
        <v>475</v>
      </c>
      <c r="BE97" s="773"/>
      <c r="BF97" s="774" t="s">
        <v>111</v>
      </c>
      <c r="BG97" s="273"/>
      <c r="BH97" s="241"/>
      <c r="BI97" s="232"/>
      <c r="BJ97" s="232"/>
      <c r="BK97" s="228"/>
      <c r="BL97" s="228"/>
      <c r="BM97" s="228"/>
      <c r="BN97" s="228"/>
      <c r="BO97" s="228"/>
      <c r="BP97" s="228"/>
      <c r="BQ97" s="228"/>
      <c r="BR97" s="228"/>
      <c r="BS97" s="228"/>
      <c r="BT97" s="228"/>
      <c r="BU97" s="228"/>
      <c r="BV97" s="228"/>
      <c r="BW97" s="228"/>
      <c r="BX97" s="228"/>
      <c r="BY97" s="232"/>
      <c r="BZ97" s="228"/>
      <c r="CA97" s="228"/>
      <c r="CB97" s="228"/>
      <c r="CC97" s="228"/>
      <c r="CD97" s="230"/>
      <c r="CE97" s="232"/>
      <c r="CF97" s="244"/>
      <c r="CG97" s="233"/>
      <c r="CH97" s="228"/>
      <c r="CI97" s="228"/>
      <c r="CJ97" s="60"/>
    </row>
    <row r="98" spans="1:88" x14ac:dyDescent="0.25">
      <c r="A98" s="770"/>
      <c r="B98" s="753"/>
      <c r="C98" s="753"/>
      <c r="D98" s="753"/>
      <c r="E98" s="753"/>
      <c r="F98" s="753"/>
      <c r="G98" s="769"/>
      <c r="H98" s="771"/>
      <c r="I98" s="771"/>
      <c r="J98" s="749"/>
      <c r="K98" s="772"/>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3"/>
      <c r="AY98" s="773"/>
      <c r="AZ98" s="773"/>
      <c r="BA98" s="773"/>
      <c r="BB98" s="773"/>
      <c r="BC98" s="773"/>
      <c r="BD98" s="773"/>
      <c r="BE98" s="773"/>
      <c r="BF98" s="774"/>
      <c r="BG98" s="266"/>
      <c r="BH98" s="241"/>
      <c r="BI98" s="232"/>
      <c r="BJ98" s="232"/>
      <c r="BK98" s="228"/>
      <c r="BL98" s="228"/>
      <c r="BM98" s="228"/>
      <c r="BN98" s="228"/>
      <c r="BO98" s="228"/>
      <c r="BP98" s="228"/>
      <c r="BQ98" s="228"/>
      <c r="BR98" s="228"/>
      <c r="BS98" s="228"/>
      <c r="BT98" s="228"/>
      <c r="BU98" s="228"/>
      <c r="BV98" s="228"/>
      <c r="BW98" s="228"/>
      <c r="BX98" s="228"/>
      <c r="BY98" s="232"/>
      <c r="BZ98" s="228"/>
      <c r="CA98" s="228"/>
      <c r="CB98" s="228"/>
      <c r="CC98" s="228"/>
      <c r="CD98" s="230"/>
      <c r="CE98" s="232"/>
      <c r="CF98" s="244"/>
      <c r="CG98" s="233"/>
      <c r="CH98" s="228"/>
      <c r="CI98" s="228"/>
      <c r="CJ98" s="60"/>
    </row>
    <row r="99" spans="1:88" x14ac:dyDescent="0.25">
      <c r="A99" s="770"/>
      <c r="B99" s="753"/>
      <c r="C99" s="753"/>
      <c r="D99" s="753"/>
      <c r="E99" s="753"/>
      <c r="F99" s="753"/>
      <c r="G99" s="769"/>
      <c r="H99" s="771"/>
      <c r="I99" s="771"/>
      <c r="J99" s="749"/>
      <c r="K99" s="772"/>
      <c r="L99" s="773"/>
      <c r="M99" s="773"/>
      <c r="N99" s="773"/>
      <c r="O99" s="773"/>
      <c r="P99" s="773"/>
      <c r="Q99" s="773"/>
      <c r="R99" s="773"/>
      <c r="S99" s="773"/>
      <c r="T99" s="773"/>
      <c r="U99" s="773"/>
      <c r="V99" s="773"/>
      <c r="W99" s="773"/>
      <c r="X99" s="773"/>
      <c r="Y99" s="773"/>
      <c r="Z99" s="773"/>
      <c r="AA99" s="773"/>
      <c r="AB99" s="773"/>
      <c r="AC99" s="773"/>
      <c r="AD99" s="773"/>
      <c r="AE99" s="773"/>
      <c r="AF99" s="773"/>
      <c r="AG99" s="773"/>
      <c r="AH99" s="773"/>
      <c r="AI99" s="773"/>
      <c r="AJ99" s="773"/>
      <c r="AK99" s="773"/>
      <c r="AL99" s="773"/>
      <c r="AM99" s="773"/>
      <c r="AN99" s="773"/>
      <c r="AO99" s="773"/>
      <c r="AP99" s="773"/>
      <c r="AQ99" s="773"/>
      <c r="AR99" s="773"/>
      <c r="AS99" s="773"/>
      <c r="AT99" s="773"/>
      <c r="AU99" s="773"/>
      <c r="AV99" s="773"/>
      <c r="AW99" s="773"/>
      <c r="AX99" s="773"/>
      <c r="AY99" s="773"/>
      <c r="AZ99" s="773"/>
      <c r="BA99" s="773"/>
      <c r="BB99" s="773"/>
      <c r="BC99" s="773"/>
      <c r="BD99" s="773"/>
      <c r="BE99" s="773"/>
      <c r="BF99" s="774"/>
      <c r="BG99" s="269"/>
      <c r="BH99" s="230"/>
      <c r="BI99" s="246"/>
      <c r="BJ99" s="246"/>
      <c r="BK99" s="230"/>
      <c r="BL99" s="228"/>
      <c r="BM99" s="230"/>
      <c r="BN99" s="230"/>
      <c r="BO99" s="230"/>
      <c r="BP99" s="230"/>
      <c r="BQ99" s="230"/>
      <c r="BR99" s="230"/>
      <c r="BS99" s="230"/>
      <c r="BT99" s="230"/>
      <c r="BU99" s="230"/>
      <c r="BV99" s="230"/>
      <c r="BW99" s="230"/>
      <c r="BX99" s="230"/>
      <c r="BY99" s="228"/>
      <c r="BZ99" s="230"/>
      <c r="CA99" s="230"/>
      <c r="CB99" s="230"/>
      <c r="CC99" s="230"/>
      <c r="CD99" s="230"/>
      <c r="CE99" s="232"/>
      <c r="CF99" s="234"/>
      <c r="CG99" s="229"/>
      <c r="CH99" s="228"/>
      <c r="CI99" s="228"/>
      <c r="CJ99" s="270"/>
    </row>
    <row r="100" spans="1:88" x14ac:dyDescent="0.25">
      <c r="A100" s="770"/>
      <c r="B100" s="753"/>
      <c r="C100" s="753"/>
      <c r="D100" s="753"/>
      <c r="E100" s="753"/>
      <c r="F100" s="753"/>
      <c r="G100" s="777" t="s">
        <v>1644</v>
      </c>
      <c r="H100" s="771" t="s">
        <v>472</v>
      </c>
      <c r="I100" s="771"/>
      <c r="J100" s="749"/>
      <c r="K100" s="772"/>
      <c r="L100" s="773"/>
      <c r="M100" s="773"/>
      <c r="N100" s="773">
        <v>243</v>
      </c>
      <c r="O100" s="773"/>
      <c r="P100" s="773"/>
      <c r="Q100" s="773"/>
      <c r="R100" s="773"/>
      <c r="S100" s="773"/>
      <c r="T100" s="773"/>
      <c r="U100" s="773"/>
      <c r="V100" s="773"/>
      <c r="W100" s="773"/>
      <c r="X100" s="773"/>
      <c r="Y100" s="773"/>
      <c r="Z100" s="773"/>
      <c r="AA100" s="773"/>
      <c r="AB100" s="773"/>
      <c r="AC100" s="773"/>
      <c r="AD100" s="773"/>
      <c r="AE100" s="773"/>
      <c r="AF100" s="773"/>
      <c r="AG100" s="773" t="s">
        <v>466</v>
      </c>
      <c r="AH100" s="773"/>
      <c r="AI100" s="773"/>
      <c r="AJ100" s="773"/>
      <c r="AK100" s="773"/>
      <c r="AL100" s="773"/>
      <c r="AM100" s="773" t="s">
        <v>8</v>
      </c>
      <c r="AN100" s="773" t="s">
        <v>8</v>
      </c>
      <c r="AO100" s="773" t="s">
        <v>8</v>
      </c>
      <c r="AP100" s="773" t="s">
        <v>8</v>
      </c>
      <c r="AQ100" s="773" t="s">
        <v>8</v>
      </c>
      <c r="AR100" s="773" t="s">
        <v>8</v>
      </c>
      <c r="AS100" s="773" t="s">
        <v>17</v>
      </c>
      <c r="AT100" s="773" t="s">
        <v>17</v>
      </c>
      <c r="AU100" s="773" t="s">
        <v>17</v>
      </c>
      <c r="AV100" s="773" t="s">
        <v>8</v>
      </c>
      <c r="AW100" s="773" t="s">
        <v>473</v>
      </c>
      <c r="AX100" s="773" t="s">
        <v>32</v>
      </c>
      <c r="AY100" s="773" t="s">
        <v>40</v>
      </c>
      <c r="AZ100" s="773" t="s">
        <v>78</v>
      </c>
      <c r="BA100" s="773" t="s">
        <v>12</v>
      </c>
      <c r="BB100" s="773" t="s">
        <v>474</v>
      </c>
      <c r="BC100" s="773" t="s">
        <v>340</v>
      </c>
      <c r="BD100" s="773" t="s">
        <v>475</v>
      </c>
      <c r="BE100" s="773"/>
      <c r="BF100" s="774" t="s">
        <v>111</v>
      </c>
      <c r="BG100" s="269"/>
      <c r="BH100" s="230"/>
      <c r="BI100" s="246"/>
      <c r="BJ100" s="246"/>
      <c r="BK100" s="230"/>
      <c r="BL100" s="228"/>
      <c r="BM100" s="230"/>
      <c r="BN100" s="230"/>
      <c r="BO100" s="230"/>
      <c r="BP100" s="230"/>
      <c r="BQ100" s="230"/>
      <c r="BR100" s="230"/>
      <c r="BS100" s="230"/>
      <c r="BT100" s="230"/>
      <c r="BU100" s="230"/>
      <c r="BV100" s="230"/>
      <c r="BW100" s="230"/>
      <c r="BX100" s="230"/>
      <c r="BY100" s="228"/>
      <c r="BZ100" s="230"/>
      <c r="CA100" s="230"/>
      <c r="CB100" s="230"/>
      <c r="CC100" s="230"/>
      <c r="CD100" s="230"/>
      <c r="CE100" s="232"/>
      <c r="CF100" s="234"/>
      <c r="CG100" s="229"/>
      <c r="CH100" s="228"/>
      <c r="CI100" s="228"/>
      <c r="CJ100" s="270"/>
    </row>
    <row r="101" spans="1:88" x14ac:dyDescent="0.25">
      <c r="A101" s="770"/>
      <c r="B101" s="753"/>
      <c r="C101" s="753"/>
      <c r="D101" s="753"/>
      <c r="E101" s="753"/>
      <c r="F101" s="753"/>
      <c r="G101" s="777"/>
      <c r="H101" s="771"/>
      <c r="I101" s="771"/>
      <c r="J101" s="749"/>
      <c r="K101" s="772"/>
      <c r="L101" s="773"/>
      <c r="M101" s="773"/>
      <c r="N101" s="773"/>
      <c r="O101" s="773"/>
      <c r="P101" s="773"/>
      <c r="Q101" s="773"/>
      <c r="R101" s="773"/>
      <c r="S101" s="773"/>
      <c r="T101" s="773"/>
      <c r="U101" s="773"/>
      <c r="V101" s="773"/>
      <c r="W101" s="773"/>
      <c r="X101" s="773"/>
      <c r="Y101" s="773"/>
      <c r="Z101" s="773"/>
      <c r="AA101" s="773"/>
      <c r="AB101" s="773"/>
      <c r="AC101" s="773"/>
      <c r="AD101" s="773"/>
      <c r="AE101" s="773"/>
      <c r="AF101" s="773"/>
      <c r="AG101" s="773"/>
      <c r="AH101" s="773"/>
      <c r="AI101" s="773"/>
      <c r="AJ101" s="773"/>
      <c r="AK101" s="773"/>
      <c r="AL101" s="773"/>
      <c r="AM101" s="773"/>
      <c r="AN101" s="773"/>
      <c r="AO101" s="773"/>
      <c r="AP101" s="773"/>
      <c r="AQ101" s="773"/>
      <c r="AR101" s="773"/>
      <c r="AS101" s="773"/>
      <c r="AT101" s="773"/>
      <c r="AU101" s="773"/>
      <c r="AV101" s="773"/>
      <c r="AW101" s="773"/>
      <c r="AX101" s="773"/>
      <c r="AY101" s="773"/>
      <c r="AZ101" s="773"/>
      <c r="BA101" s="773"/>
      <c r="BB101" s="773"/>
      <c r="BC101" s="773"/>
      <c r="BD101" s="773"/>
      <c r="BE101" s="773"/>
      <c r="BF101" s="774"/>
      <c r="BG101" s="269"/>
      <c r="BH101" s="230"/>
      <c r="BI101" s="246"/>
      <c r="BJ101" s="246"/>
      <c r="BK101" s="230"/>
      <c r="BL101" s="228"/>
      <c r="BM101" s="230"/>
      <c r="BN101" s="230"/>
      <c r="BO101" s="230"/>
      <c r="BP101" s="230"/>
      <c r="BQ101" s="230"/>
      <c r="BR101" s="230"/>
      <c r="BS101" s="230"/>
      <c r="BT101" s="230"/>
      <c r="BU101" s="230"/>
      <c r="BV101" s="230"/>
      <c r="BW101" s="230"/>
      <c r="BX101" s="230"/>
      <c r="BY101" s="228"/>
      <c r="BZ101" s="230"/>
      <c r="CA101" s="230"/>
      <c r="CB101" s="230"/>
      <c r="CC101" s="230"/>
      <c r="CD101" s="230"/>
      <c r="CE101" s="232"/>
      <c r="CF101" s="234"/>
      <c r="CG101" s="229"/>
      <c r="CH101" s="228"/>
      <c r="CI101" s="228"/>
      <c r="CJ101" s="270"/>
    </row>
    <row r="102" spans="1:88" x14ac:dyDescent="0.25">
      <c r="A102" s="770"/>
      <c r="B102" s="753"/>
      <c r="C102" s="753"/>
      <c r="D102" s="753"/>
      <c r="E102" s="753"/>
      <c r="F102" s="753"/>
      <c r="G102" s="777"/>
      <c r="H102" s="771"/>
      <c r="I102" s="771"/>
      <c r="J102" s="749"/>
      <c r="K102" s="772"/>
      <c r="L102" s="773"/>
      <c r="M102" s="773"/>
      <c r="N102" s="773"/>
      <c r="O102" s="773"/>
      <c r="P102" s="773"/>
      <c r="Q102" s="773"/>
      <c r="R102" s="773"/>
      <c r="S102" s="773"/>
      <c r="T102" s="773"/>
      <c r="U102" s="773"/>
      <c r="V102" s="773"/>
      <c r="W102" s="773"/>
      <c r="X102" s="773"/>
      <c r="Y102" s="773"/>
      <c r="Z102" s="773"/>
      <c r="AA102" s="773"/>
      <c r="AB102" s="773"/>
      <c r="AC102" s="773"/>
      <c r="AD102" s="773"/>
      <c r="AE102" s="773"/>
      <c r="AF102" s="773"/>
      <c r="AG102" s="773"/>
      <c r="AH102" s="773"/>
      <c r="AI102" s="773"/>
      <c r="AJ102" s="773"/>
      <c r="AK102" s="773"/>
      <c r="AL102" s="773"/>
      <c r="AM102" s="773"/>
      <c r="AN102" s="773"/>
      <c r="AO102" s="773"/>
      <c r="AP102" s="773"/>
      <c r="AQ102" s="773"/>
      <c r="AR102" s="773"/>
      <c r="AS102" s="773"/>
      <c r="AT102" s="773"/>
      <c r="AU102" s="773"/>
      <c r="AV102" s="773"/>
      <c r="AW102" s="773"/>
      <c r="AX102" s="773"/>
      <c r="AY102" s="773"/>
      <c r="AZ102" s="773"/>
      <c r="BA102" s="773"/>
      <c r="BB102" s="773"/>
      <c r="BC102" s="773"/>
      <c r="BD102" s="773"/>
      <c r="BE102" s="773"/>
      <c r="BF102" s="774"/>
      <c r="BG102" s="266"/>
      <c r="BH102" s="241"/>
      <c r="BI102" s="246"/>
      <c r="BJ102" s="246"/>
      <c r="BK102" s="230"/>
      <c r="BL102" s="228"/>
      <c r="BM102" s="230"/>
      <c r="BN102" s="230"/>
      <c r="BO102" s="230"/>
      <c r="BP102" s="230"/>
      <c r="BQ102" s="230"/>
      <c r="BR102" s="230"/>
      <c r="BS102" s="230"/>
      <c r="BT102" s="230"/>
      <c r="BU102" s="230"/>
      <c r="BV102" s="230"/>
      <c r="BW102" s="230"/>
      <c r="BX102" s="230"/>
      <c r="BY102" s="228"/>
      <c r="BZ102" s="230"/>
      <c r="CA102" s="230"/>
      <c r="CB102" s="230"/>
      <c r="CC102" s="230"/>
      <c r="CD102" s="230"/>
      <c r="CE102" s="232"/>
      <c r="CF102" s="234"/>
      <c r="CG102" s="229"/>
      <c r="CH102" s="228"/>
      <c r="CI102" s="228"/>
      <c r="CJ102" s="267"/>
    </row>
    <row r="103" spans="1:88" x14ac:dyDescent="0.25">
      <c r="A103" s="770"/>
      <c r="B103" s="753"/>
      <c r="C103" s="753"/>
      <c r="D103" s="753"/>
      <c r="E103" s="753"/>
      <c r="F103" s="753"/>
      <c r="G103" s="769" t="s">
        <v>1070</v>
      </c>
      <c r="H103" s="771" t="s">
        <v>1645</v>
      </c>
      <c r="I103" s="771"/>
      <c r="J103" s="771"/>
      <c r="K103" s="772"/>
      <c r="L103" s="772"/>
      <c r="M103" s="773"/>
      <c r="N103" s="773"/>
      <c r="O103" s="773"/>
      <c r="P103" s="773"/>
      <c r="Q103" s="773"/>
      <c r="R103" s="773"/>
      <c r="S103" s="773"/>
      <c r="T103" s="773"/>
      <c r="U103" s="773"/>
      <c r="V103" s="773"/>
      <c r="W103" s="773"/>
      <c r="X103" s="773"/>
      <c r="Y103" s="773"/>
      <c r="Z103" s="773"/>
      <c r="AA103" s="773"/>
      <c r="AB103" s="773"/>
      <c r="AC103" s="773"/>
      <c r="AD103" s="773"/>
      <c r="AE103" s="773"/>
      <c r="AF103" s="773"/>
      <c r="AG103" s="773"/>
      <c r="AH103" s="773"/>
      <c r="AI103" s="773"/>
      <c r="AJ103" s="773"/>
      <c r="AK103" s="773"/>
      <c r="AL103" s="773"/>
      <c r="AM103" s="773"/>
      <c r="AN103" s="773"/>
      <c r="AO103" s="773"/>
      <c r="AP103" s="773"/>
      <c r="AQ103" s="773"/>
      <c r="AR103" s="773"/>
      <c r="AS103" s="773"/>
      <c r="AT103" s="773"/>
      <c r="AU103" s="773"/>
      <c r="AV103" s="773"/>
      <c r="AW103" s="773"/>
      <c r="AX103" s="773"/>
      <c r="AY103" s="773"/>
      <c r="AZ103" s="773"/>
      <c r="BA103" s="773"/>
      <c r="BB103" s="773"/>
      <c r="BC103" s="773"/>
      <c r="BD103" s="773"/>
      <c r="BE103" s="773"/>
      <c r="BF103" s="774"/>
      <c r="BG103" s="266"/>
      <c r="BH103" s="241"/>
      <c r="BI103" s="246"/>
      <c r="BJ103" s="246"/>
      <c r="BK103" s="230"/>
      <c r="BL103" s="228"/>
      <c r="BM103" s="230"/>
      <c r="BN103" s="230"/>
      <c r="BO103" s="230"/>
      <c r="BP103" s="230"/>
      <c r="BQ103" s="230"/>
      <c r="BR103" s="230"/>
      <c r="BS103" s="230"/>
      <c r="BT103" s="230"/>
      <c r="BU103" s="230"/>
      <c r="BV103" s="230"/>
      <c r="BW103" s="230"/>
      <c r="BX103" s="230"/>
      <c r="BY103" s="228"/>
      <c r="BZ103" s="230"/>
      <c r="CA103" s="230"/>
      <c r="CB103" s="230"/>
      <c r="CC103" s="230"/>
      <c r="CD103" s="230"/>
      <c r="CE103" s="232"/>
      <c r="CF103" s="234"/>
      <c r="CG103" s="229"/>
      <c r="CH103" s="228"/>
      <c r="CI103" s="228"/>
      <c r="CJ103" s="267"/>
    </row>
    <row r="104" spans="1:88" x14ac:dyDescent="0.25">
      <c r="A104" s="770"/>
      <c r="B104" s="753"/>
      <c r="C104" s="753"/>
      <c r="D104" s="753"/>
      <c r="E104" s="753"/>
      <c r="F104" s="753"/>
      <c r="G104" s="769"/>
      <c r="H104" s="771"/>
      <c r="I104" s="771"/>
      <c r="J104" s="771"/>
      <c r="K104" s="772"/>
      <c r="L104" s="772"/>
      <c r="M104" s="773"/>
      <c r="N104" s="773"/>
      <c r="O104" s="773"/>
      <c r="P104" s="773"/>
      <c r="Q104" s="773"/>
      <c r="R104" s="773"/>
      <c r="S104" s="773"/>
      <c r="T104" s="773"/>
      <c r="U104" s="773"/>
      <c r="V104" s="773"/>
      <c r="W104" s="773"/>
      <c r="X104" s="773"/>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3"/>
      <c r="AY104" s="773"/>
      <c r="AZ104" s="773"/>
      <c r="BA104" s="773"/>
      <c r="BB104" s="773"/>
      <c r="BC104" s="773"/>
      <c r="BD104" s="773"/>
      <c r="BE104" s="773"/>
      <c r="BF104" s="774"/>
      <c r="BG104" s="266"/>
      <c r="BH104" s="241"/>
      <c r="BI104" s="246"/>
      <c r="BJ104" s="246"/>
      <c r="BK104" s="230"/>
      <c r="BL104" s="228"/>
      <c r="BM104" s="230"/>
      <c r="BN104" s="230"/>
      <c r="BO104" s="230"/>
      <c r="BP104" s="230"/>
      <c r="BQ104" s="230"/>
      <c r="BR104" s="230"/>
      <c r="BS104" s="230"/>
      <c r="BT104" s="230"/>
      <c r="BU104" s="230"/>
      <c r="BV104" s="230"/>
      <c r="BW104" s="230"/>
      <c r="BX104" s="230"/>
      <c r="BY104" s="228"/>
      <c r="BZ104" s="230"/>
      <c r="CA104" s="230"/>
      <c r="CB104" s="230"/>
      <c r="CC104" s="230"/>
      <c r="CD104" s="230"/>
      <c r="CE104" s="232"/>
      <c r="CF104" s="234"/>
      <c r="CG104" s="229"/>
      <c r="CH104" s="228"/>
      <c r="CI104" s="228"/>
      <c r="CJ104" s="267"/>
    </row>
    <row r="105" spans="1:88" x14ac:dyDescent="0.25">
      <c r="A105" s="770"/>
      <c r="B105" s="753"/>
      <c r="C105" s="753"/>
      <c r="D105" s="753"/>
      <c r="E105" s="753"/>
      <c r="F105" s="753"/>
      <c r="G105" s="769"/>
      <c r="H105" s="771"/>
      <c r="I105" s="771"/>
      <c r="J105" s="771"/>
      <c r="K105" s="772"/>
      <c r="L105" s="772"/>
      <c r="M105" s="773"/>
      <c r="N105" s="773"/>
      <c r="O105" s="773"/>
      <c r="P105" s="773"/>
      <c r="Q105" s="773"/>
      <c r="R105" s="773"/>
      <c r="S105" s="773"/>
      <c r="T105" s="773"/>
      <c r="U105" s="773"/>
      <c r="V105" s="773"/>
      <c r="W105" s="773"/>
      <c r="X105" s="773"/>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3"/>
      <c r="AY105" s="773"/>
      <c r="AZ105" s="773"/>
      <c r="BA105" s="773"/>
      <c r="BB105" s="773"/>
      <c r="BC105" s="773"/>
      <c r="BD105" s="773"/>
      <c r="BE105" s="773"/>
      <c r="BF105" s="774"/>
      <c r="BG105" s="266"/>
      <c r="BH105" s="241"/>
      <c r="BI105" s="246"/>
      <c r="BJ105" s="246"/>
      <c r="BK105" s="230"/>
      <c r="BL105" s="228"/>
      <c r="BM105" s="230"/>
      <c r="BN105" s="230"/>
      <c r="BO105" s="230"/>
      <c r="BP105" s="230"/>
      <c r="BQ105" s="230"/>
      <c r="BR105" s="230"/>
      <c r="BS105" s="230"/>
      <c r="BT105" s="230"/>
      <c r="BU105" s="230"/>
      <c r="BV105" s="230"/>
      <c r="BW105" s="230"/>
      <c r="BX105" s="230"/>
      <c r="BY105" s="228"/>
      <c r="BZ105" s="230"/>
      <c r="CA105" s="230"/>
      <c r="CB105" s="230"/>
      <c r="CC105" s="230"/>
      <c r="CD105" s="230"/>
      <c r="CE105" s="232"/>
      <c r="CF105" s="234"/>
      <c r="CG105" s="229"/>
      <c r="CH105" s="228"/>
      <c r="CI105" s="228"/>
      <c r="CJ105" s="267"/>
    </row>
    <row r="106" spans="1:88" x14ac:dyDescent="0.25">
      <c r="A106" s="770"/>
      <c r="B106" s="753"/>
      <c r="C106" s="753"/>
      <c r="D106" s="753"/>
      <c r="E106" s="753"/>
      <c r="F106" s="753"/>
      <c r="G106" s="769"/>
      <c r="H106" s="771" t="s">
        <v>1645</v>
      </c>
      <c r="I106" s="771"/>
      <c r="J106" s="771"/>
      <c r="K106" s="772"/>
      <c r="L106" s="772"/>
      <c r="M106" s="773"/>
      <c r="N106" s="773"/>
      <c r="O106" s="773"/>
      <c r="P106" s="773"/>
      <c r="Q106" s="773"/>
      <c r="R106" s="773"/>
      <c r="S106" s="773"/>
      <c r="T106" s="773"/>
      <c r="U106" s="773"/>
      <c r="V106" s="773"/>
      <c r="W106" s="773"/>
      <c r="X106" s="773"/>
      <c r="Y106" s="773"/>
      <c r="Z106" s="773"/>
      <c r="AA106" s="773"/>
      <c r="AB106" s="773"/>
      <c r="AC106" s="773"/>
      <c r="AD106" s="773"/>
      <c r="AE106" s="773"/>
      <c r="AF106" s="773"/>
      <c r="AG106" s="773"/>
      <c r="AH106" s="773"/>
      <c r="AI106" s="773"/>
      <c r="AJ106" s="773"/>
      <c r="AK106" s="773"/>
      <c r="AL106" s="773"/>
      <c r="AM106" s="773"/>
      <c r="AN106" s="773"/>
      <c r="AO106" s="773"/>
      <c r="AP106" s="773"/>
      <c r="AQ106" s="773"/>
      <c r="AR106" s="773"/>
      <c r="AS106" s="773"/>
      <c r="AT106" s="773"/>
      <c r="AU106" s="773"/>
      <c r="AV106" s="773"/>
      <c r="AW106" s="773"/>
      <c r="AX106" s="773"/>
      <c r="AY106" s="773"/>
      <c r="AZ106" s="773"/>
      <c r="BA106" s="773"/>
      <c r="BB106" s="773"/>
      <c r="BC106" s="773"/>
      <c r="BD106" s="773"/>
      <c r="BE106" s="773"/>
      <c r="BF106" s="774"/>
      <c r="BG106" s="266"/>
      <c r="BH106" s="241"/>
      <c r="BI106" s="246"/>
      <c r="BJ106" s="246"/>
      <c r="BK106" s="230"/>
      <c r="BL106" s="228"/>
      <c r="BM106" s="230"/>
      <c r="BN106" s="230"/>
      <c r="BO106" s="230"/>
      <c r="BP106" s="230"/>
      <c r="BQ106" s="230"/>
      <c r="BR106" s="230"/>
      <c r="BS106" s="230"/>
      <c r="BT106" s="230"/>
      <c r="BU106" s="230"/>
      <c r="BV106" s="230"/>
      <c r="BW106" s="230"/>
      <c r="BX106" s="230"/>
      <c r="BY106" s="228"/>
      <c r="BZ106" s="230"/>
      <c r="CA106" s="230"/>
      <c r="CB106" s="230"/>
      <c r="CC106" s="230"/>
      <c r="CD106" s="230"/>
      <c r="CE106" s="232"/>
      <c r="CF106" s="234"/>
      <c r="CG106" s="229"/>
      <c r="CH106" s="228"/>
      <c r="CI106" s="228"/>
      <c r="CJ106" s="267"/>
    </row>
    <row r="107" spans="1:88" x14ac:dyDescent="0.25">
      <c r="A107" s="770"/>
      <c r="B107" s="753"/>
      <c r="C107" s="753"/>
      <c r="D107" s="753"/>
      <c r="E107" s="753"/>
      <c r="F107" s="753"/>
      <c r="G107" s="769"/>
      <c r="H107" s="771"/>
      <c r="I107" s="771"/>
      <c r="J107" s="771"/>
      <c r="K107" s="772"/>
      <c r="L107" s="772"/>
      <c r="M107" s="773"/>
      <c r="N107" s="773"/>
      <c r="O107" s="773"/>
      <c r="P107" s="773"/>
      <c r="Q107" s="773"/>
      <c r="R107" s="773"/>
      <c r="S107" s="773"/>
      <c r="T107" s="773"/>
      <c r="U107" s="773"/>
      <c r="V107" s="773"/>
      <c r="W107" s="773"/>
      <c r="X107" s="773"/>
      <c r="Y107" s="773"/>
      <c r="Z107" s="773"/>
      <c r="AA107" s="773"/>
      <c r="AB107" s="773"/>
      <c r="AC107" s="773"/>
      <c r="AD107" s="773"/>
      <c r="AE107" s="773"/>
      <c r="AF107" s="773"/>
      <c r="AG107" s="773"/>
      <c r="AH107" s="773"/>
      <c r="AI107" s="773"/>
      <c r="AJ107" s="773"/>
      <c r="AK107" s="773"/>
      <c r="AL107" s="773"/>
      <c r="AM107" s="773"/>
      <c r="AN107" s="773"/>
      <c r="AO107" s="773"/>
      <c r="AP107" s="773"/>
      <c r="AQ107" s="773"/>
      <c r="AR107" s="773"/>
      <c r="AS107" s="773"/>
      <c r="AT107" s="773"/>
      <c r="AU107" s="773"/>
      <c r="AV107" s="773"/>
      <c r="AW107" s="773"/>
      <c r="AX107" s="773"/>
      <c r="AY107" s="773"/>
      <c r="AZ107" s="773"/>
      <c r="BA107" s="773"/>
      <c r="BB107" s="773"/>
      <c r="BC107" s="773"/>
      <c r="BD107" s="773"/>
      <c r="BE107" s="773"/>
      <c r="BF107" s="774"/>
      <c r="BG107" s="266"/>
      <c r="BH107" s="241"/>
      <c r="BI107" s="246"/>
      <c r="BJ107" s="246"/>
      <c r="BK107" s="230"/>
      <c r="BL107" s="228"/>
      <c r="BM107" s="230"/>
      <c r="BN107" s="230"/>
      <c r="BO107" s="230"/>
      <c r="BP107" s="230"/>
      <c r="BQ107" s="230"/>
      <c r="BR107" s="230"/>
      <c r="BS107" s="230"/>
      <c r="BT107" s="230"/>
      <c r="BU107" s="230"/>
      <c r="BV107" s="230"/>
      <c r="BW107" s="230"/>
      <c r="BX107" s="230"/>
      <c r="BY107" s="228"/>
      <c r="BZ107" s="230"/>
      <c r="CA107" s="230"/>
      <c r="CB107" s="230"/>
      <c r="CC107" s="230"/>
      <c r="CD107" s="230"/>
      <c r="CE107" s="232"/>
      <c r="CF107" s="234"/>
      <c r="CG107" s="229"/>
      <c r="CH107" s="228"/>
      <c r="CI107" s="228"/>
      <c r="CJ107" s="267"/>
    </row>
    <row r="108" spans="1:88" x14ac:dyDescent="0.25">
      <c r="A108" s="770"/>
      <c r="B108" s="753"/>
      <c r="C108" s="753"/>
      <c r="D108" s="753"/>
      <c r="E108" s="753"/>
      <c r="F108" s="753"/>
      <c r="G108" s="769"/>
      <c r="H108" s="771"/>
      <c r="I108" s="771"/>
      <c r="J108" s="771"/>
      <c r="K108" s="772"/>
      <c r="L108" s="772"/>
      <c r="M108" s="773"/>
      <c r="N108" s="773"/>
      <c r="O108" s="773"/>
      <c r="P108" s="773"/>
      <c r="Q108" s="773"/>
      <c r="R108" s="773"/>
      <c r="S108" s="773"/>
      <c r="T108" s="773"/>
      <c r="U108" s="773"/>
      <c r="V108" s="773"/>
      <c r="W108" s="773"/>
      <c r="X108" s="773"/>
      <c r="Y108" s="773"/>
      <c r="Z108" s="773"/>
      <c r="AA108" s="773"/>
      <c r="AB108" s="773"/>
      <c r="AC108" s="773"/>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3"/>
      <c r="AY108" s="773"/>
      <c r="AZ108" s="773"/>
      <c r="BA108" s="773"/>
      <c r="BB108" s="773"/>
      <c r="BC108" s="773"/>
      <c r="BD108" s="773"/>
      <c r="BE108" s="773"/>
      <c r="BF108" s="774"/>
      <c r="BG108" s="266"/>
      <c r="BH108" s="241"/>
      <c r="BI108" s="246"/>
      <c r="BJ108" s="246"/>
      <c r="BK108" s="230"/>
      <c r="BL108" s="228"/>
      <c r="BM108" s="230"/>
      <c r="BN108" s="230"/>
      <c r="BO108" s="230"/>
      <c r="BP108" s="230"/>
      <c r="BQ108" s="230"/>
      <c r="BR108" s="230"/>
      <c r="BS108" s="230"/>
      <c r="BT108" s="230"/>
      <c r="BU108" s="230"/>
      <c r="BV108" s="230"/>
      <c r="BW108" s="230"/>
      <c r="BX108" s="230"/>
      <c r="BY108" s="228"/>
      <c r="BZ108" s="230"/>
      <c r="CA108" s="230"/>
      <c r="CB108" s="230"/>
      <c r="CC108" s="230"/>
      <c r="CD108" s="230"/>
      <c r="CE108" s="232"/>
      <c r="CF108" s="234"/>
      <c r="CG108" s="229"/>
      <c r="CH108" s="228"/>
      <c r="CI108" s="228"/>
      <c r="CJ108" s="267"/>
    </row>
    <row r="109" spans="1:88" ht="31.5" x14ac:dyDescent="0.25">
      <c r="A109" s="775">
        <f>VLOOKUP(B109,Sheet1!$G$5:$H$10,2,FALSE)</f>
        <v>4</v>
      </c>
      <c r="B109" s="776" t="s">
        <v>487</v>
      </c>
      <c r="C109" s="776" t="s">
        <v>488</v>
      </c>
      <c r="D109" s="776" t="s">
        <v>1646</v>
      </c>
      <c r="E109" s="776"/>
      <c r="F109" s="776"/>
      <c r="G109" s="769" t="s">
        <v>1647</v>
      </c>
      <c r="H109" s="771" t="s">
        <v>496</v>
      </c>
      <c r="I109" s="771"/>
      <c r="J109" s="771" t="s">
        <v>497</v>
      </c>
      <c r="K109" s="772" t="s">
        <v>413</v>
      </c>
      <c r="L109" s="772" t="s">
        <v>498</v>
      </c>
      <c r="M109" s="772" t="s">
        <v>372</v>
      </c>
      <c r="N109" s="772">
        <v>350</v>
      </c>
      <c r="O109" s="772"/>
      <c r="P109" s="772"/>
      <c r="Q109" s="772"/>
      <c r="R109" s="772"/>
      <c r="S109" s="772"/>
      <c r="T109" s="772"/>
      <c r="U109" s="772"/>
      <c r="V109" s="772"/>
      <c r="W109" s="772"/>
      <c r="X109" s="772"/>
      <c r="Y109" s="772"/>
      <c r="Z109" s="772">
        <v>50</v>
      </c>
      <c r="AA109" s="772">
        <v>50</v>
      </c>
      <c r="AB109" s="772">
        <v>50</v>
      </c>
      <c r="AC109" s="772">
        <v>100</v>
      </c>
      <c r="AD109" s="772">
        <v>100</v>
      </c>
      <c r="AE109" s="772"/>
      <c r="AF109" s="772"/>
      <c r="AG109" s="772"/>
      <c r="AH109" s="772"/>
      <c r="AI109" s="772"/>
      <c r="AJ109" s="772"/>
      <c r="AK109" s="772"/>
      <c r="AL109" s="772"/>
      <c r="AM109" s="772" t="s">
        <v>17</v>
      </c>
      <c r="AN109" s="772" t="s">
        <v>17</v>
      </c>
      <c r="AO109" s="772" t="s">
        <v>17</v>
      </c>
      <c r="AP109" s="772" t="s">
        <v>17</v>
      </c>
      <c r="AQ109" s="772" t="s">
        <v>8</v>
      </c>
      <c r="AR109" s="772" t="s">
        <v>17</v>
      </c>
      <c r="AS109" s="772" t="s">
        <v>17</v>
      </c>
      <c r="AT109" s="772" t="s">
        <v>8</v>
      </c>
      <c r="AU109" s="772" t="s">
        <v>8</v>
      </c>
      <c r="AV109" s="772" t="s">
        <v>8</v>
      </c>
      <c r="AW109" s="772" t="s">
        <v>503</v>
      </c>
      <c r="AX109" s="772" t="s">
        <v>32</v>
      </c>
      <c r="AY109" s="772" t="s">
        <v>59</v>
      </c>
      <c r="AZ109" s="773" t="s">
        <v>41</v>
      </c>
      <c r="BA109" s="773" t="s">
        <v>12</v>
      </c>
      <c r="BB109" s="773" t="s">
        <v>504</v>
      </c>
      <c r="BC109" s="773" t="s">
        <v>402</v>
      </c>
      <c r="BD109" s="773" t="s">
        <v>505</v>
      </c>
      <c r="BE109" s="773"/>
      <c r="BF109" s="774" t="s">
        <v>114</v>
      </c>
      <c r="BG109" s="275"/>
      <c r="BH109" s="241"/>
      <c r="BI109" s="246"/>
      <c r="BJ109" s="246"/>
      <c r="BK109" s="230"/>
      <c r="BL109" s="228"/>
      <c r="BM109" s="230"/>
      <c r="BN109" s="230"/>
      <c r="BO109" s="230"/>
      <c r="BP109" s="230"/>
      <c r="BQ109" s="230"/>
      <c r="BR109" s="230"/>
      <c r="BS109" s="230"/>
      <c r="BT109" s="230"/>
      <c r="BU109" s="230"/>
      <c r="BV109" s="230"/>
      <c r="BW109" s="230"/>
      <c r="BX109" s="230"/>
      <c r="BY109" s="230" t="s">
        <v>395</v>
      </c>
      <c r="BZ109" s="230"/>
      <c r="CA109" s="230"/>
      <c r="CB109" s="230"/>
      <c r="CC109" s="230"/>
      <c r="CD109" s="230"/>
      <c r="CE109" s="232"/>
      <c r="CF109" s="234"/>
      <c r="CG109" s="229"/>
      <c r="CH109" s="228"/>
      <c r="CI109" s="228"/>
      <c r="CJ109" s="274"/>
    </row>
    <row r="110" spans="1:88" x14ac:dyDescent="0.25">
      <c r="A110" s="775"/>
      <c r="B110" s="776"/>
      <c r="C110" s="776"/>
      <c r="D110" s="776"/>
      <c r="E110" s="776"/>
      <c r="F110" s="776"/>
      <c r="G110" s="769"/>
      <c r="H110" s="771"/>
      <c r="I110" s="771"/>
      <c r="J110" s="771"/>
      <c r="K110" s="772"/>
      <c r="L110" s="772"/>
      <c r="M110" s="772"/>
      <c r="N110" s="772"/>
      <c r="O110" s="772"/>
      <c r="P110" s="772"/>
      <c r="Q110" s="772"/>
      <c r="R110" s="772"/>
      <c r="S110" s="772"/>
      <c r="T110" s="772"/>
      <c r="U110" s="772"/>
      <c r="V110" s="772"/>
      <c r="W110" s="772"/>
      <c r="X110" s="772"/>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2"/>
      <c r="AY110" s="772"/>
      <c r="AZ110" s="773"/>
      <c r="BA110" s="773"/>
      <c r="BB110" s="773"/>
      <c r="BC110" s="773"/>
      <c r="BD110" s="773"/>
      <c r="BE110" s="773"/>
      <c r="BF110" s="774"/>
      <c r="BG110" s="266"/>
      <c r="BH110" s="241"/>
      <c r="BI110" s="246"/>
      <c r="BJ110" s="246"/>
      <c r="BK110" s="230"/>
      <c r="BL110" s="228"/>
      <c r="BM110" s="230"/>
      <c r="BN110" s="230"/>
      <c r="BO110" s="230"/>
      <c r="BP110" s="230"/>
      <c r="BQ110" s="230"/>
      <c r="BR110" s="230"/>
      <c r="BS110" s="230"/>
      <c r="BT110" s="230"/>
      <c r="BU110" s="230"/>
      <c r="BV110" s="230"/>
      <c r="BW110" s="230"/>
      <c r="BX110" s="230"/>
      <c r="BY110" s="230"/>
      <c r="BZ110" s="230"/>
      <c r="CA110" s="230"/>
      <c r="CB110" s="230"/>
      <c r="CC110" s="230"/>
      <c r="CD110" s="230"/>
      <c r="CE110" s="232"/>
      <c r="CF110" s="234"/>
      <c r="CG110" s="229"/>
      <c r="CH110" s="228"/>
      <c r="CI110" s="228"/>
      <c r="CJ110" s="274"/>
    </row>
    <row r="111" spans="1:88" x14ac:dyDescent="0.25">
      <c r="A111" s="775"/>
      <c r="B111" s="776"/>
      <c r="C111" s="776"/>
      <c r="D111" s="776"/>
      <c r="E111" s="776"/>
      <c r="F111" s="776"/>
      <c r="G111" s="769"/>
      <c r="H111" s="771"/>
      <c r="I111" s="771"/>
      <c r="J111" s="771"/>
      <c r="K111" s="772"/>
      <c r="L111" s="772"/>
      <c r="M111" s="772"/>
      <c r="N111" s="772"/>
      <c r="O111" s="772"/>
      <c r="P111" s="772"/>
      <c r="Q111" s="772"/>
      <c r="R111" s="772"/>
      <c r="S111" s="772"/>
      <c r="T111" s="772"/>
      <c r="U111" s="772"/>
      <c r="V111" s="772"/>
      <c r="W111" s="772"/>
      <c r="X111" s="772"/>
      <c r="Y111" s="772"/>
      <c r="Z111" s="772"/>
      <c r="AA111" s="772"/>
      <c r="AB111" s="772"/>
      <c r="AC111" s="772"/>
      <c r="AD111" s="772"/>
      <c r="AE111" s="772"/>
      <c r="AF111" s="772"/>
      <c r="AG111" s="772"/>
      <c r="AH111" s="772"/>
      <c r="AI111" s="772"/>
      <c r="AJ111" s="772"/>
      <c r="AK111" s="772"/>
      <c r="AL111" s="772"/>
      <c r="AM111" s="772"/>
      <c r="AN111" s="772"/>
      <c r="AO111" s="772"/>
      <c r="AP111" s="772"/>
      <c r="AQ111" s="772"/>
      <c r="AR111" s="772"/>
      <c r="AS111" s="772"/>
      <c r="AT111" s="772"/>
      <c r="AU111" s="772"/>
      <c r="AV111" s="772"/>
      <c r="AW111" s="772"/>
      <c r="AX111" s="772"/>
      <c r="AY111" s="772"/>
      <c r="AZ111" s="773"/>
      <c r="BA111" s="773"/>
      <c r="BB111" s="773"/>
      <c r="BC111" s="773"/>
      <c r="BD111" s="773"/>
      <c r="BE111" s="773"/>
      <c r="BF111" s="774"/>
      <c r="BG111" s="273"/>
      <c r="BH111" s="249"/>
      <c r="BI111" s="241"/>
      <c r="BJ111" s="241"/>
      <c r="BK111" s="242"/>
      <c r="BL111" s="228"/>
      <c r="BM111" s="228"/>
      <c r="BN111" s="228"/>
      <c r="BO111" s="228"/>
      <c r="BP111" s="228"/>
      <c r="BQ111" s="228"/>
      <c r="BR111" s="228"/>
      <c r="BS111" s="228"/>
      <c r="BT111" s="228"/>
      <c r="BU111" s="228"/>
      <c r="BV111" s="228"/>
      <c r="BW111" s="228"/>
      <c r="BX111" s="228"/>
      <c r="BY111" s="228"/>
      <c r="BZ111" s="228"/>
      <c r="CA111" s="228"/>
      <c r="CB111" s="228"/>
      <c r="CC111" s="228"/>
      <c r="CD111" s="230"/>
      <c r="CE111" s="232"/>
      <c r="CF111" s="234"/>
      <c r="CG111" s="229"/>
      <c r="CH111" s="228"/>
      <c r="CI111" s="228"/>
      <c r="CJ111" s="164"/>
    </row>
    <row r="112" spans="1:88" x14ac:dyDescent="0.25">
      <c r="A112" s="775"/>
      <c r="B112" s="776"/>
      <c r="C112" s="776"/>
      <c r="D112" s="776"/>
      <c r="E112" s="776"/>
      <c r="F112" s="776"/>
      <c r="G112" s="769"/>
      <c r="H112" s="771" t="s">
        <v>1648</v>
      </c>
      <c r="I112" s="771"/>
      <c r="J112" s="771"/>
      <c r="K112" s="772"/>
      <c r="L112" s="772"/>
      <c r="M112" s="772"/>
      <c r="N112" s="772">
        <v>520</v>
      </c>
      <c r="O112" s="772"/>
      <c r="P112" s="772"/>
      <c r="Q112" s="772"/>
      <c r="R112" s="772"/>
      <c r="S112" s="772"/>
      <c r="T112" s="772"/>
      <c r="U112" s="772"/>
      <c r="V112" s="772"/>
      <c r="W112" s="772"/>
      <c r="X112" s="772"/>
      <c r="Y112" s="772"/>
      <c r="Z112" s="772"/>
      <c r="AA112" s="772"/>
      <c r="AB112" s="772"/>
      <c r="AC112" s="772"/>
      <c r="AD112" s="772"/>
      <c r="AE112" s="772"/>
      <c r="AF112" s="772"/>
      <c r="AG112" s="772"/>
      <c r="AH112" s="772"/>
      <c r="AI112" s="772"/>
      <c r="AJ112" s="772"/>
      <c r="AK112" s="772"/>
      <c r="AL112" s="772"/>
      <c r="AM112" s="772" t="s">
        <v>8</v>
      </c>
      <c r="AN112" s="772" t="s">
        <v>8</v>
      </c>
      <c r="AO112" s="772" t="s">
        <v>8</v>
      </c>
      <c r="AP112" s="772" t="s">
        <v>8</v>
      </c>
      <c r="AQ112" s="772" t="s">
        <v>8</v>
      </c>
      <c r="AR112" s="772" t="s">
        <v>17</v>
      </c>
      <c r="AS112" s="772" t="s">
        <v>17</v>
      </c>
      <c r="AT112" s="772" t="s">
        <v>8</v>
      </c>
      <c r="AU112" s="772" t="s">
        <v>8</v>
      </c>
      <c r="AV112" s="772" t="s">
        <v>8</v>
      </c>
      <c r="AW112" s="772" t="s">
        <v>503</v>
      </c>
      <c r="AX112" s="772" t="s">
        <v>32</v>
      </c>
      <c r="AY112" s="772" t="s">
        <v>30</v>
      </c>
      <c r="AZ112" s="773" t="s">
        <v>41</v>
      </c>
      <c r="BA112" s="773" t="s">
        <v>12</v>
      </c>
      <c r="BB112" s="773" t="s">
        <v>504</v>
      </c>
      <c r="BC112" s="773" t="s">
        <v>402</v>
      </c>
      <c r="BD112" s="773" t="s">
        <v>505</v>
      </c>
      <c r="BE112" s="773"/>
      <c r="BF112" s="774" t="s">
        <v>114</v>
      </c>
      <c r="BG112" s="275"/>
      <c r="BH112" s="249"/>
      <c r="BI112" s="241"/>
      <c r="BJ112" s="241"/>
      <c r="BK112" s="242"/>
      <c r="BL112" s="228"/>
      <c r="BM112" s="228"/>
      <c r="BN112" s="228"/>
      <c r="BO112" s="228"/>
      <c r="BP112" s="228"/>
      <c r="BQ112" s="228"/>
      <c r="BR112" s="228"/>
      <c r="BS112" s="228"/>
      <c r="BT112" s="228"/>
      <c r="BU112" s="228"/>
      <c r="BV112" s="228"/>
      <c r="BW112" s="228"/>
      <c r="BX112" s="228"/>
      <c r="BY112" s="228"/>
      <c r="BZ112" s="228"/>
      <c r="CA112" s="228"/>
      <c r="CB112" s="228"/>
      <c r="CC112" s="228"/>
      <c r="CD112" s="230"/>
      <c r="CE112" s="232"/>
      <c r="CF112" s="234"/>
      <c r="CG112" s="229"/>
      <c r="CH112" s="228"/>
      <c r="CI112" s="228"/>
      <c r="CJ112" s="164"/>
    </row>
    <row r="113" spans="1:88" x14ac:dyDescent="0.25">
      <c r="A113" s="775"/>
      <c r="B113" s="776"/>
      <c r="C113" s="776"/>
      <c r="D113" s="776"/>
      <c r="E113" s="776"/>
      <c r="F113" s="776"/>
      <c r="G113" s="769"/>
      <c r="H113" s="771"/>
      <c r="I113" s="771"/>
      <c r="J113" s="771"/>
      <c r="K113" s="772"/>
      <c r="L113" s="772"/>
      <c r="M113" s="772"/>
      <c r="N113" s="772"/>
      <c r="O113" s="772"/>
      <c r="P113" s="772"/>
      <c r="Q113" s="772"/>
      <c r="R113" s="772"/>
      <c r="S113" s="772"/>
      <c r="T113" s="772"/>
      <c r="U113" s="772"/>
      <c r="V113" s="772"/>
      <c r="W113" s="772"/>
      <c r="X113" s="772"/>
      <c r="Y113" s="772"/>
      <c r="Z113" s="772"/>
      <c r="AA113" s="772"/>
      <c r="AB113" s="772"/>
      <c r="AC113" s="772"/>
      <c r="AD113" s="772"/>
      <c r="AE113" s="772"/>
      <c r="AF113" s="772"/>
      <c r="AG113" s="772"/>
      <c r="AH113" s="772"/>
      <c r="AI113" s="772"/>
      <c r="AJ113" s="772"/>
      <c r="AK113" s="772"/>
      <c r="AL113" s="772"/>
      <c r="AM113" s="772"/>
      <c r="AN113" s="772"/>
      <c r="AO113" s="772"/>
      <c r="AP113" s="772"/>
      <c r="AQ113" s="772"/>
      <c r="AR113" s="772"/>
      <c r="AS113" s="772"/>
      <c r="AT113" s="772"/>
      <c r="AU113" s="772"/>
      <c r="AV113" s="772"/>
      <c r="AW113" s="772"/>
      <c r="AX113" s="772"/>
      <c r="AY113" s="772"/>
      <c r="AZ113" s="773"/>
      <c r="BA113" s="773"/>
      <c r="BB113" s="773"/>
      <c r="BC113" s="773"/>
      <c r="BD113" s="773"/>
      <c r="BE113" s="773"/>
      <c r="BF113" s="774"/>
      <c r="BG113" s="275"/>
      <c r="BH113" s="249"/>
      <c r="BI113" s="241"/>
      <c r="BJ113" s="241"/>
      <c r="BK113" s="242"/>
      <c r="BL113" s="228"/>
      <c r="BM113" s="228"/>
      <c r="BN113" s="228"/>
      <c r="BO113" s="228"/>
      <c r="BP113" s="228"/>
      <c r="BQ113" s="228"/>
      <c r="BR113" s="228"/>
      <c r="BS113" s="228"/>
      <c r="BT113" s="228"/>
      <c r="BU113" s="228"/>
      <c r="BV113" s="228"/>
      <c r="BW113" s="228"/>
      <c r="BX113" s="228"/>
      <c r="BY113" s="228"/>
      <c r="BZ113" s="228"/>
      <c r="CA113" s="228"/>
      <c r="CB113" s="228"/>
      <c r="CC113" s="228"/>
      <c r="CD113" s="230"/>
      <c r="CE113" s="232"/>
      <c r="CF113" s="234"/>
      <c r="CG113" s="229"/>
      <c r="CH113" s="228"/>
      <c r="CI113" s="228"/>
      <c r="CJ113" s="164"/>
    </row>
    <row r="114" spans="1:88" x14ac:dyDescent="0.25">
      <c r="A114" s="775"/>
      <c r="B114" s="776"/>
      <c r="C114" s="776"/>
      <c r="D114" s="776"/>
      <c r="E114" s="776"/>
      <c r="F114" s="776"/>
      <c r="G114" s="769"/>
      <c r="H114" s="771"/>
      <c r="I114" s="771"/>
      <c r="J114" s="771"/>
      <c r="K114" s="772"/>
      <c r="L114" s="772"/>
      <c r="M114" s="772"/>
      <c r="N114" s="772"/>
      <c r="O114" s="772"/>
      <c r="P114" s="772"/>
      <c r="Q114" s="772"/>
      <c r="R114" s="772"/>
      <c r="S114" s="772"/>
      <c r="T114" s="772"/>
      <c r="U114" s="772"/>
      <c r="V114" s="772"/>
      <c r="W114" s="772"/>
      <c r="X114" s="772"/>
      <c r="Y114" s="772"/>
      <c r="Z114" s="772"/>
      <c r="AA114" s="772"/>
      <c r="AB114" s="772"/>
      <c r="AC114" s="772"/>
      <c r="AD114" s="772"/>
      <c r="AE114" s="772"/>
      <c r="AF114" s="772"/>
      <c r="AG114" s="772"/>
      <c r="AH114" s="772"/>
      <c r="AI114" s="772"/>
      <c r="AJ114" s="772"/>
      <c r="AK114" s="772"/>
      <c r="AL114" s="772"/>
      <c r="AM114" s="772"/>
      <c r="AN114" s="772"/>
      <c r="AO114" s="772"/>
      <c r="AP114" s="772"/>
      <c r="AQ114" s="772"/>
      <c r="AR114" s="772"/>
      <c r="AS114" s="772"/>
      <c r="AT114" s="772"/>
      <c r="AU114" s="772"/>
      <c r="AV114" s="772"/>
      <c r="AW114" s="772"/>
      <c r="AX114" s="772"/>
      <c r="AY114" s="772"/>
      <c r="AZ114" s="773"/>
      <c r="BA114" s="773"/>
      <c r="BB114" s="773"/>
      <c r="BC114" s="773"/>
      <c r="BD114" s="773"/>
      <c r="BE114" s="773"/>
      <c r="BF114" s="774"/>
      <c r="BG114" s="275"/>
      <c r="BH114" s="249"/>
      <c r="BI114" s="241"/>
      <c r="BJ114" s="241"/>
      <c r="BK114" s="242"/>
      <c r="BL114" s="228"/>
      <c r="BM114" s="228"/>
      <c r="BN114" s="228"/>
      <c r="BO114" s="228"/>
      <c r="BP114" s="228"/>
      <c r="BQ114" s="228"/>
      <c r="BR114" s="228"/>
      <c r="BS114" s="228"/>
      <c r="BT114" s="228"/>
      <c r="BU114" s="228"/>
      <c r="BV114" s="228"/>
      <c r="BW114" s="228"/>
      <c r="BX114" s="228"/>
      <c r="BY114" s="228"/>
      <c r="BZ114" s="228"/>
      <c r="CA114" s="228"/>
      <c r="CB114" s="228"/>
      <c r="CC114" s="228"/>
      <c r="CD114" s="230"/>
      <c r="CE114" s="232"/>
      <c r="CF114" s="234"/>
      <c r="CG114" s="229"/>
      <c r="CH114" s="228"/>
      <c r="CI114" s="228"/>
      <c r="CJ114" s="164"/>
    </row>
    <row r="115" spans="1:88" x14ac:dyDescent="0.25">
      <c r="A115" s="775"/>
      <c r="B115" s="776"/>
      <c r="C115" s="776"/>
      <c r="D115" s="776"/>
      <c r="E115" s="776"/>
      <c r="F115" s="776"/>
      <c r="G115" s="769"/>
      <c r="H115" s="771" t="s">
        <v>1649</v>
      </c>
      <c r="I115" s="771"/>
      <c r="J115" s="771"/>
      <c r="K115" s="772"/>
      <c r="L115" s="772"/>
      <c r="M115" s="772"/>
      <c r="N115" s="772">
        <v>210</v>
      </c>
      <c r="O115" s="772"/>
      <c r="P115" s="772"/>
      <c r="Q115" s="772"/>
      <c r="R115" s="772"/>
      <c r="S115" s="772"/>
      <c r="T115" s="772"/>
      <c r="U115" s="772"/>
      <c r="V115" s="772"/>
      <c r="W115" s="772"/>
      <c r="X115" s="772"/>
      <c r="Y115" s="772"/>
      <c r="Z115" s="772"/>
      <c r="AA115" s="772"/>
      <c r="AB115" s="772"/>
      <c r="AC115" s="772"/>
      <c r="AD115" s="772"/>
      <c r="AE115" s="772"/>
      <c r="AF115" s="772"/>
      <c r="AG115" s="772"/>
      <c r="AH115" s="772"/>
      <c r="AI115" s="772"/>
      <c r="AJ115" s="772"/>
      <c r="AK115" s="772"/>
      <c r="AL115" s="772"/>
      <c r="AM115" s="772" t="s">
        <v>8</v>
      </c>
      <c r="AN115" s="772" t="s">
        <v>8</v>
      </c>
      <c r="AO115" s="772" t="s">
        <v>8</v>
      </c>
      <c r="AP115" s="772" t="s">
        <v>8</v>
      </c>
      <c r="AQ115" s="772" t="s">
        <v>8</v>
      </c>
      <c r="AR115" s="772" t="s">
        <v>17</v>
      </c>
      <c r="AS115" s="772" t="s">
        <v>17</v>
      </c>
      <c r="AT115" s="772" t="s">
        <v>8</v>
      </c>
      <c r="AU115" s="772" t="s">
        <v>8</v>
      </c>
      <c r="AV115" s="772" t="s">
        <v>8</v>
      </c>
      <c r="AW115" s="772" t="s">
        <v>503</v>
      </c>
      <c r="AX115" s="772" t="s">
        <v>32</v>
      </c>
      <c r="AY115" s="772" t="s">
        <v>30</v>
      </c>
      <c r="AZ115" s="773" t="s">
        <v>41</v>
      </c>
      <c r="BA115" s="773" t="s">
        <v>12</v>
      </c>
      <c r="BB115" s="773" t="s">
        <v>504</v>
      </c>
      <c r="BC115" s="773" t="s">
        <v>402</v>
      </c>
      <c r="BD115" s="773" t="s">
        <v>505</v>
      </c>
      <c r="BE115" s="773"/>
      <c r="BF115" s="774" t="s">
        <v>114</v>
      </c>
      <c r="BG115" s="275"/>
      <c r="BH115" s="249"/>
      <c r="BI115" s="241"/>
      <c r="BJ115" s="241"/>
      <c r="BK115" s="242"/>
      <c r="BL115" s="228"/>
      <c r="BM115" s="228"/>
      <c r="BN115" s="228"/>
      <c r="BO115" s="228"/>
      <c r="BP115" s="228"/>
      <c r="BQ115" s="228"/>
      <c r="BR115" s="228"/>
      <c r="BS115" s="228"/>
      <c r="BT115" s="228"/>
      <c r="BU115" s="228"/>
      <c r="BV115" s="228"/>
      <c r="BW115" s="228"/>
      <c r="BX115" s="228"/>
      <c r="BY115" s="228"/>
      <c r="BZ115" s="228"/>
      <c r="CA115" s="228"/>
      <c r="CB115" s="228"/>
      <c r="CC115" s="228"/>
      <c r="CD115" s="230"/>
      <c r="CE115" s="232"/>
      <c r="CF115" s="234"/>
      <c r="CG115" s="229"/>
      <c r="CH115" s="228"/>
      <c r="CI115" s="228"/>
      <c r="CJ115" s="164"/>
    </row>
    <row r="116" spans="1:88" x14ac:dyDescent="0.25">
      <c r="A116" s="775"/>
      <c r="B116" s="776"/>
      <c r="C116" s="776"/>
      <c r="D116" s="776"/>
      <c r="E116" s="776"/>
      <c r="F116" s="776"/>
      <c r="G116" s="769"/>
      <c r="H116" s="771"/>
      <c r="I116" s="771"/>
      <c r="J116" s="771"/>
      <c r="K116" s="772"/>
      <c r="L116" s="772"/>
      <c r="M116" s="772"/>
      <c r="N116" s="772"/>
      <c r="O116" s="772"/>
      <c r="P116" s="772"/>
      <c r="Q116" s="772"/>
      <c r="R116" s="772"/>
      <c r="S116" s="772"/>
      <c r="T116" s="772"/>
      <c r="U116" s="772"/>
      <c r="V116" s="772"/>
      <c r="W116" s="772"/>
      <c r="X116" s="772"/>
      <c r="Y116" s="772"/>
      <c r="Z116" s="772"/>
      <c r="AA116" s="772"/>
      <c r="AB116" s="772"/>
      <c r="AC116" s="772"/>
      <c r="AD116" s="772"/>
      <c r="AE116" s="772"/>
      <c r="AF116" s="772"/>
      <c r="AG116" s="772"/>
      <c r="AH116" s="772"/>
      <c r="AI116" s="772"/>
      <c r="AJ116" s="772"/>
      <c r="AK116" s="772"/>
      <c r="AL116" s="772"/>
      <c r="AM116" s="772"/>
      <c r="AN116" s="772"/>
      <c r="AO116" s="772"/>
      <c r="AP116" s="772"/>
      <c r="AQ116" s="772"/>
      <c r="AR116" s="772"/>
      <c r="AS116" s="772"/>
      <c r="AT116" s="772"/>
      <c r="AU116" s="772"/>
      <c r="AV116" s="772"/>
      <c r="AW116" s="772"/>
      <c r="AX116" s="772"/>
      <c r="AY116" s="772"/>
      <c r="AZ116" s="773"/>
      <c r="BA116" s="773"/>
      <c r="BB116" s="773"/>
      <c r="BC116" s="773"/>
      <c r="BD116" s="773"/>
      <c r="BE116" s="773"/>
      <c r="BF116" s="774"/>
      <c r="BG116" s="275"/>
      <c r="BH116" s="249"/>
      <c r="BI116" s="241"/>
      <c r="BJ116" s="241"/>
      <c r="BK116" s="242"/>
      <c r="BL116" s="228"/>
      <c r="BM116" s="228"/>
      <c r="BN116" s="228"/>
      <c r="BO116" s="228"/>
      <c r="BP116" s="228"/>
      <c r="BQ116" s="228"/>
      <c r="BR116" s="228"/>
      <c r="BS116" s="228"/>
      <c r="BT116" s="228"/>
      <c r="BU116" s="228"/>
      <c r="BV116" s="228"/>
      <c r="BW116" s="228"/>
      <c r="BX116" s="228"/>
      <c r="BY116" s="228"/>
      <c r="BZ116" s="228"/>
      <c r="CA116" s="228"/>
      <c r="CB116" s="228"/>
      <c r="CC116" s="228"/>
      <c r="CD116" s="230"/>
      <c r="CE116" s="232"/>
      <c r="CF116" s="234"/>
      <c r="CG116" s="229"/>
      <c r="CH116" s="228"/>
      <c r="CI116" s="228"/>
      <c r="CJ116" s="164"/>
    </row>
    <row r="117" spans="1:88" x14ac:dyDescent="0.25">
      <c r="A117" s="775"/>
      <c r="B117" s="776"/>
      <c r="C117" s="776"/>
      <c r="D117" s="776"/>
      <c r="E117" s="776"/>
      <c r="F117" s="776"/>
      <c r="G117" s="769"/>
      <c r="H117" s="771"/>
      <c r="I117" s="771"/>
      <c r="J117" s="771"/>
      <c r="K117" s="772"/>
      <c r="L117" s="772"/>
      <c r="M117" s="772"/>
      <c r="N117" s="772"/>
      <c r="O117" s="772"/>
      <c r="P117" s="772"/>
      <c r="Q117" s="772"/>
      <c r="R117" s="772"/>
      <c r="S117" s="772"/>
      <c r="T117" s="772"/>
      <c r="U117" s="772"/>
      <c r="V117" s="772"/>
      <c r="W117" s="772"/>
      <c r="X117" s="772"/>
      <c r="Y117" s="772"/>
      <c r="Z117" s="772"/>
      <c r="AA117" s="772"/>
      <c r="AB117" s="772"/>
      <c r="AC117" s="772"/>
      <c r="AD117" s="772"/>
      <c r="AE117" s="772"/>
      <c r="AF117" s="772"/>
      <c r="AG117" s="772"/>
      <c r="AH117" s="772"/>
      <c r="AI117" s="772"/>
      <c r="AJ117" s="772"/>
      <c r="AK117" s="772"/>
      <c r="AL117" s="772"/>
      <c r="AM117" s="772"/>
      <c r="AN117" s="772"/>
      <c r="AO117" s="772"/>
      <c r="AP117" s="772"/>
      <c r="AQ117" s="772"/>
      <c r="AR117" s="772"/>
      <c r="AS117" s="772"/>
      <c r="AT117" s="772"/>
      <c r="AU117" s="772"/>
      <c r="AV117" s="772"/>
      <c r="AW117" s="772"/>
      <c r="AX117" s="772"/>
      <c r="AY117" s="772"/>
      <c r="AZ117" s="773"/>
      <c r="BA117" s="773"/>
      <c r="BB117" s="773"/>
      <c r="BC117" s="773"/>
      <c r="BD117" s="773"/>
      <c r="BE117" s="773"/>
      <c r="BF117" s="774"/>
      <c r="BG117" s="275"/>
      <c r="BH117" s="249"/>
      <c r="BI117" s="241"/>
      <c r="BJ117" s="241"/>
      <c r="BK117" s="242"/>
      <c r="BL117" s="228"/>
      <c r="BM117" s="228"/>
      <c r="BN117" s="228"/>
      <c r="BO117" s="228"/>
      <c r="BP117" s="228"/>
      <c r="BQ117" s="228"/>
      <c r="BR117" s="228"/>
      <c r="BS117" s="228"/>
      <c r="BT117" s="228"/>
      <c r="BU117" s="228"/>
      <c r="BV117" s="228"/>
      <c r="BW117" s="228"/>
      <c r="BX117" s="228"/>
      <c r="BY117" s="228"/>
      <c r="BZ117" s="228"/>
      <c r="CA117" s="228"/>
      <c r="CB117" s="228"/>
      <c r="CC117" s="228"/>
      <c r="CD117" s="230"/>
      <c r="CE117" s="232"/>
      <c r="CF117" s="234"/>
      <c r="CG117" s="229"/>
      <c r="CH117" s="228"/>
      <c r="CI117" s="228"/>
      <c r="CJ117" s="164"/>
    </row>
    <row r="118" spans="1:88" x14ac:dyDescent="0.25">
      <c r="A118" s="775"/>
      <c r="B118" s="776"/>
      <c r="C118" s="776"/>
      <c r="D118" s="776"/>
      <c r="E118" s="776"/>
      <c r="F118" s="776"/>
      <c r="G118" s="769"/>
      <c r="H118" s="771" t="s">
        <v>515</v>
      </c>
      <c r="I118" s="771"/>
      <c r="J118" s="771"/>
      <c r="K118" s="772"/>
      <c r="L118" s="772"/>
      <c r="M118" s="772"/>
      <c r="N118" s="772"/>
      <c r="O118" s="772"/>
      <c r="P118" s="772"/>
      <c r="Q118" s="772"/>
      <c r="R118" s="772"/>
      <c r="S118" s="772"/>
      <c r="T118" s="772"/>
      <c r="U118" s="772"/>
      <c r="V118" s="772"/>
      <c r="W118" s="772"/>
      <c r="X118" s="772"/>
      <c r="Y118" s="772"/>
      <c r="Z118" s="772"/>
      <c r="AA118" s="772"/>
      <c r="AB118" s="772"/>
      <c r="AC118" s="772"/>
      <c r="AD118" s="772"/>
      <c r="AE118" s="772"/>
      <c r="AF118" s="772"/>
      <c r="AG118" s="772"/>
      <c r="AH118" s="772"/>
      <c r="AI118" s="772"/>
      <c r="AJ118" s="772"/>
      <c r="AK118" s="772"/>
      <c r="AL118" s="772"/>
      <c r="AM118" s="772"/>
      <c r="AN118" s="772"/>
      <c r="AO118" s="772"/>
      <c r="AP118" s="772"/>
      <c r="AQ118" s="772"/>
      <c r="AR118" s="772"/>
      <c r="AS118" s="772"/>
      <c r="AT118" s="772"/>
      <c r="AU118" s="772"/>
      <c r="AV118" s="772"/>
      <c r="AW118" s="772"/>
      <c r="AX118" s="772"/>
      <c r="AY118" s="772"/>
      <c r="AZ118" s="773"/>
      <c r="BA118" s="773"/>
      <c r="BB118" s="773"/>
      <c r="BC118" s="773"/>
      <c r="BD118" s="773"/>
      <c r="BE118" s="773"/>
      <c r="BF118" s="774"/>
      <c r="BG118" s="266"/>
      <c r="BH118" s="241"/>
      <c r="BI118" s="241"/>
      <c r="BJ118" s="241"/>
      <c r="BK118" s="228"/>
      <c r="BL118" s="228"/>
      <c r="BM118" s="228"/>
      <c r="BN118" s="228"/>
      <c r="BO118" s="228"/>
      <c r="BP118" s="228"/>
      <c r="BQ118" s="228"/>
      <c r="BR118" s="228"/>
      <c r="BS118" s="228"/>
      <c r="BT118" s="228"/>
      <c r="BU118" s="228"/>
      <c r="BV118" s="228"/>
      <c r="BW118" s="228"/>
      <c r="BX118" s="228"/>
      <c r="BY118" s="228"/>
      <c r="BZ118" s="228"/>
      <c r="CA118" s="228"/>
      <c r="CB118" s="228"/>
      <c r="CC118" s="228"/>
      <c r="CD118" s="230"/>
      <c r="CE118" s="232"/>
      <c r="CF118" s="234"/>
      <c r="CG118" s="229"/>
      <c r="CH118" s="228"/>
      <c r="CI118" s="228"/>
      <c r="CJ118" s="60"/>
    </row>
    <row r="119" spans="1:88" x14ac:dyDescent="0.25">
      <c r="A119" s="775"/>
      <c r="B119" s="776"/>
      <c r="C119" s="776"/>
      <c r="D119" s="776"/>
      <c r="E119" s="776"/>
      <c r="F119" s="776"/>
      <c r="G119" s="769"/>
      <c r="H119" s="771"/>
      <c r="I119" s="771"/>
      <c r="J119" s="771"/>
      <c r="K119" s="772"/>
      <c r="L119" s="772"/>
      <c r="M119" s="772"/>
      <c r="N119" s="772"/>
      <c r="O119" s="772"/>
      <c r="P119" s="772"/>
      <c r="Q119" s="772"/>
      <c r="R119" s="772"/>
      <c r="S119" s="772"/>
      <c r="T119" s="772"/>
      <c r="U119" s="772"/>
      <c r="V119" s="772"/>
      <c r="W119" s="772"/>
      <c r="X119" s="772"/>
      <c r="Y119" s="772"/>
      <c r="Z119" s="772"/>
      <c r="AA119" s="772"/>
      <c r="AB119" s="772"/>
      <c r="AC119" s="772"/>
      <c r="AD119" s="772"/>
      <c r="AE119" s="772"/>
      <c r="AF119" s="772"/>
      <c r="AG119" s="772"/>
      <c r="AH119" s="772"/>
      <c r="AI119" s="772"/>
      <c r="AJ119" s="772"/>
      <c r="AK119" s="772"/>
      <c r="AL119" s="772"/>
      <c r="AM119" s="772"/>
      <c r="AN119" s="772"/>
      <c r="AO119" s="772"/>
      <c r="AP119" s="772"/>
      <c r="AQ119" s="772"/>
      <c r="AR119" s="772"/>
      <c r="AS119" s="772"/>
      <c r="AT119" s="772"/>
      <c r="AU119" s="772"/>
      <c r="AV119" s="772"/>
      <c r="AW119" s="772"/>
      <c r="AX119" s="772"/>
      <c r="AY119" s="772"/>
      <c r="AZ119" s="773"/>
      <c r="BA119" s="773"/>
      <c r="BB119" s="773"/>
      <c r="BC119" s="773"/>
      <c r="BD119" s="773"/>
      <c r="BE119" s="773"/>
      <c r="BF119" s="774"/>
      <c r="BG119" s="266"/>
      <c r="BH119" s="241"/>
      <c r="BI119" s="241"/>
      <c r="BJ119" s="241"/>
      <c r="BK119" s="228"/>
      <c r="BL119" s="228"/>
      <c r="BM119" s="228"/>
      <c r="BN119" s="228"/>
      <c r="BO119" s="228"/>
      <c r="BP119" s="228"/>
      <c r="BQ119" s="228"/>
      <c r="BR119" s="228"/>
      <c r="BS119" s="228"/>
      <c r="BT119" s="228"/>
      <c r="BU119" s="228"/>
      <c r="BV119" s="228"/>
      <c r="BW119" s="228"/>
      <c r="BX119" s="228"/>
      <c r="BY119" s="228"/>
      <c r="BZ119" s="228"/>
      <c r="CA119" s="228"/>
      <c r="CB119" s="228"/>
      <c r="CC119" s="228"/>
      <c r="CD119" s="230"/>
      <c r="CE119" s="232"/>
      <c r="CF119" s="234"/>
      <c r="CG119" s="229"/>
      <c r="CH119" s="228"/>
      <c r="CI119" s="228"/>
      <c r="CJ119" s="60"/>
    </row>
    <row r="120" spans="1:88" x14ac:dyDescent="0.25">
      <c r="A120" s="775"/>
      <c r="B120" s="776"/>
      <c r="C120" s="776"/>
      <c r="D120" s="776"/>
      <c r="E120" s="776"/>
      <c r="F120" s="776"/>
      <c r="G120" s="769"/>
      <c r="H120" s="771"/>
      <c r="I120" s="771"/>
      <c r="J120" s="771"/>
      <c r="K120" s="772"/>
      <c r="L120" s="772"/>
      <c r="M120" s="772"/>
      <c r="N120" s="772"/>
      <c r="O120" s="772"/>
      <c r="P120" s="772"/>
      <c r="Q120" s="772"/>
      <c r="R120" s="772"/>
      <c r="S120" s="772"/>
      <c r="T120" s="772"/>
      <c r="U120" s="772"/>
      <c r="V120" s="772"/>
      <c r="W120" s="772"/>
      <c r="X120" s="772"/>
      <c r="Y120" s="772"/>
      <c r="Z120" s="772"/>
      <c r="AA120" s="772"/>
      <c r="AB120" s="772"/>
      <c r="AC120" s="772"/>
      <c r="AD120" s="772"/>
      <c r="AE120" s="772"/>
      <c r="AF120" s="772"/>
      <c r="AG120" s="772"/>
      <c r="AH120" s="772"/>
      <c r="AI120" s="772"/>
      <c r="AJ120" s="772"/>
      <c r="AK120" s="772"/>
      <c r="AL120" s="772"/>
      <c r="AM120" s="772"/>
      <c r="AN120" s="772"/>
      <c r="AO120" s="772"/>
      <c r="AP120" s="772"/>
      <c r="AQ120" s="772"/>
      <c r="AR120" s="772"/>
      <c r="AS120" s="772"/>
      <c r="AT120" s="772"/>
      <c r="AU120" s="772"/>
      <c r="AV120" s="772"/>
      <c r="AW120" s="772"/>
      <c r="AX120" s="772"/>
      <c r="AY120" s="772"/>
      <c r="AZ120" s="773"/>
      <c r="BA120" s="773"/>
      <c r="BB120" s="773"/>
      <c r="BC120" s="773"/>
      <c r="BD120" s="773"/>
      <c r="BE120" s="773"/>
      <c r="BF120" s="774"/>
      <c r="BG120" s="266"/>
      <c r="BH120" s="241"/>
      <c r="BI120" s="241"/>
      <c r="BJ120" s="241"/>
      <c r="BK120" s="228"/>
      <c r="BL120" s="228"/>
      <c r="BM120" s="228"/>
      <c r="BN120" s="228"/>
      <c r="BO120" s="228"/>
      <c r="BP120" s="228"/>
      <c r="BQ120" s="228"/>
      <c r="BR120" s="228"/>
      <c r="BS120" s="228"/>
      <c r="BT120" s="228"/>
      <c r="BU120" s="228"/>
      <c r="BV120" s="228"/>
      <c r="BW120" s="228"/>
      <c r="BX120" s="228"/>
      <c r="BY120" s="228"/>
      <c r="BZ120" s="228"/>
      <c r="CA120" s="228"/>
      <c r="CB120" s="228"/>
      <c r="CC120" s="228"/>
      <c r="CD120" s="230"/>
      <c r="CE120" s="232"/>
      <c r="CF120" s="234"/>
      <c r="CG120" s="229"/>
      <c r="CH120" s="228"/>
      <c r="CI120" s="228"/>
      <c r="CJ120" s="60"/>
    </row>
    <row r="121" spans="1:88" x14ac:dyDescent="0.25">
      <c r="A121" s="775"/>
      <c r="B121" s="776"/>
      <c r="C121" s="776"/>
      <c r="D121" s="776"/>
      <c r="E121" s="776"/>
      <c r="F121" s="776"/>
      <c r="G121" s="769"/>
      <c r="H121" s="771" t="s">
        <v>517</v>
      </c>
      <c r="I121" s="771"/>
      <c r="J121" s="771"/>
      <c r="K121" s="772"/>
      <c r="L121" s="772"/>
      <c r="M121" s="772"/>
      <c r="N121" s="772"/>
      <c r="O121" s="772"/>
      <c r="P121" s="772"/>
      <c r="Q121" s="772"/>
      <c r="R121" s="772"/>
      <c r="S121" s="772"/>
      <c r="T121" s="772"/>
      <c r="U121" s="772"/>
      <c r="V121" s="772"/>
      <c r="W121" s="772"/>
      <c r="X121" s="772"/>
      <c r="Y121" s="772"/>
      <c r="Z121" s="772"/>
      <c r="AA121" s="772"/>
      <c r="AB121" s="772"/>
      <c r="AC121" s="772"/>
      <c r="AD121" s="772"/>
      <c r="AE121" s="772"/>
      <c r="AF121" s="772"/>
      <c r="AG121" s="772"/>
      <c r="AH121" s="772"/>
      <c r="AI121" s="772"/>
      <c r="AJ121" s="772"/>
      <c r="AK121" s="772"/>
      <c r="AL121" s="772"/>
      <c r="AM121" s="772"/>
      <c r="AN121" s="772"/>
      <c r="AO121" s="772"/>
      <c r="AP121" s="772"/>
      <c r="AQ121" s="772"/>
      <c r="AR121" s="772"/>
      <c r="AS121" s="772"/>
      <c r="AT121" s="772"/>
      <c r="AU121" s="772"/>
      <c r="AV121" s="772"/>
      <c r="AW121" s="772"/>
      <c r="AX121" s="772"/>
      <c r="AY121" s="772"/>
      <c r="AZ121" s="773"/>
      <c r="BA121" s="773"/>
      <c r="BB121" s="773"/>
      <c r="BC121" s="773"/>
      <c r="BD121" s="773"/>
      <c r="BE121" s="773"/>
      <c r="BF121" s="774"/>
      <c r="BG121" s="266"/>
      <c r="BH121" s="241"/>
      <c r="BI121" s="241"/>
      <c r="BJ121" s="241"/>
      <c r="BK121" s="228"/>
      <c r="BL121" s="228"/>
      <c r="BM121" s="228"/>
      <c r="BN121" s="228"/>
      <c r="BO121" s="228"/>
      <c r="BP121" s="228"/>
      <c r="BQ121" s="228"/>
      <c r="BR121" s="228"/>
      <c r="BS121" s="228"/>
      <c r="BT121" s="228"/>
      <c r="BU121" s="228"/>
      <c r="BV121" s="228"/>
      <c r="BW121" s="228"/>
      <c r="BX121" s="228"/>
      <c r="BY121" s="228"/>
      <c r="BZ121" s="228"/>
      <c r="CA121" s="228"/>
      <c r="CB121" s="228"/>
      <c r="CC121" s="228"/>
      <c r="CD121" s="230"/>
      <c r="CE121" s="232"/>
      <c r="CF121" s="234"/>
      <c r="CG121" s="229"/>
      <c r="CH121" s="228"/>
      <c r="CI121" s="228"/>
      <c r="CJ121" s="60"/>
    </row>
    <row r="122" spans="1:88" x14ac:dyDescent="0.25">
      <c r="A122" s="775"/>
      <c r="B122" s="776"/>
      <c r="C122" s="776"/>
      <c r="D122" s="776"/>
      <c r="E122" s="776"/>
      <c r="F122" s="776"/>
      <c r="G122" s="769"/>
      <c r="H122" s="771"/>
      <c r="I122" s="771"/>
      <c r="J122" s="771"/>
      <c r="K122" s="772"/>
      <c r="L122" s="772"/>
      <c r="M122" s="772"/>
      <c r="N122" s="772"/>
      <c r="O122" s="772"/>
      <c r="P122" s="772"/>
      <c r="Q122" s="772"/>
      <c r="R122" s="772"/>
      <c r="S122" s="772"/>
      <c r="T122" s="772"/>
      <c r="U122" s="772"/>
      <c r="V122" s="772"/>
      <c r="W122" s="772"/>
      <c r="X122" s="772"/>
      <c r="Y122" s="772"/>
      <c r="Z122" s="772"/>
      <c r="AA122" s="772"/>
      <c r="AB122" s="772"/>
      <c r="AC122" s="772"/>
      <c r="AD122" s="772"/>
      <c r="AE122" s="772"/>
      <c r="AF122" s="772"/>
      <c r="AG122" s="772"/>
      <c r="AH122" s="772"/>
      <c r="AI122" s="772"/>
      <c r="AJ122" s="772"/>
      <c r="AK122" s="772"/>
      <c r="AL122" s="772"/>
      <c r="AM122" s="772"/>
      <c r="AN122" s="772"/>
      <c r="AO122" s="772"/>
      <c r="AP122" s="772"/>
      <c r="AQ122" s="772"/>
      <c r="AR122" s="772"/>
      <c r="AS122" s="772"/>
      <c r="AT122" s="772"/>
      <c r="AU122" s="772"/>
      <c r="AV122" s="772"/>
      <c r="AW122" s="772"/>
      <c r="AX122" s="772"/>
      <c r="AY122" s="772"/>
      <c r="AZ122" s="773"/>
      <c r="BA122" s="773"/>
      <c r="BB122" s="773"/>
      <c r="BC122" s="773"/>
      <c r="BD122" s="773"/>
      <c r="BE122" s="773"/>
      <c r="BF122" s="774"/>
      <c r="BG122" s="266"/>
      <c r="BH122" s="241"/>
      <c r="BI122" s="241"/>
      <c r="BJ122" s="241"/>
      <c r="BK122" s="228"/>
      <c r="BL122" s="228"/>
      <c r="BM122" s="228"/>
      <c r="BN122" s="228"/>
      <c r="BO122" s="228"/>
      <c r="BP122" s="228"/>
      <c r="BQ122" s="228"/>
      <c r="BR122" s="228"/>
      <c r="BS122" s="228"/>
      <c r="BT122" s="228"/>
      <c r="BU122" s="228"/>
      <c r="BV122" s="228"/>
      <c r="BW122" s="228"/>
      <c r="BX122" s="228"/>
      <c r="BY122" s="228"/>
      <c r="BZ122" s="228"/>
      <c r="CA122" s="228"/>
      <c r="CB122" s="228"/>
      <c r="CC122" s="228"/>
      <c r="CD122" s="230"/>
      <c r="CE122" s="232"/>
      <c r="CF122" s="234"/>
      <c r="CG122" s="229"/>
      <c r="CH122" s="228"/>
      <c r="CI122" s="228"/>
      <c r="CJ122" s="60"/>
    </row>
    <row r="123" spans="1:88" x14ac:dyDescent="0.25">
      <c r="A123" s="775"/>
      <c r="B123" s="776"/>
      <c r="C123" s="776"/>
      <c r="D123" s="776"/>
      <c r="E123" s="776"/>
      <c r="F123" s="776"/>
      <c r="G123" s="769"/>
      <c r="H123" s="771"/>
      <c r="I123" s="771"/>
      <c r="J123" s="771"/>
      <c r="K123" s="772"/>
      <c r="L123" s="772"/>
      <c r="M123" s="772"/>
      <c r="N123" s="772"/>
      <c r="O123" s="772"/>
      <c r="P123" s="772"/>
      <c r="Q123" s="772"/>
      <c r="R123" s="772"/>
      <c r="S123" s="772"/>
      <c r="T123" s="772"/>
      <c r="U123" s="772"/>
      <c r="V123" s="772"/>
      <c r="W123" s="772"/>
      <c r="X123" s="772"/>
      <c r="Y123" s="772"/>
      <c r="Z123" s="772"/>
      <c r="AA123" s="772"/>
      <c r="AB123" s="772"/>
      <c r="AC123" s="772"/>
      <c r="AD123" s="772"/>
      <c r="AE123" s="772"/>
      <c r="AF123" s="772"/>
      <c r="AG123" s="772"/>
      <c r="AH123" s="772"/>
      <c r="AI123" s="772"/>
      <c r="AJ123" s="772"/>
      <c r="AK123" s="772"/>
      <c r="AL123" s="772"/>
      <c r="AM123" s="772"/>
      <c r="AN123" s="772"/>
      <c r="AO123" s="772"/>
      <c r="AP123" s="772"/>
      <c r="AQ123" s="772"/>
      <c r="AR123" s="772"/>
      <c r="AS123" s="772"/>
      <c r="AT123" s="772"/>
      <c r="AU123" s="772"/>
      <c r="AV123" s="772"/>
      <c r="AW123" s="772"/>
      <c r="AX123" s="772"/>
      <c r="AY123" s="772"/>
      <c r="AZ123" s="773"/>
      <c r="BA123" s="773"/>
      <c r="BB123" s="773"/>
      <c r="BC123" s="773"/>
      <c r="BD123" s="773"/>
      <c r="BE123" s="773"/>
      <c r="BF123" s="774"/>
      <c r="BG123" s="266"/>
      <c r="BH123" s="241"/>
      <c r="BI123" s="241"/>
      <c r="BJ123" s="241"/>
      <c r="BK123" s="228"/>
      <c r="BL123" s="228"/>
      <c r="BM123" s="228"/>
      <c r="BN123" s="228"/>
      <c r="BO123" s="228"/>
      <c r="BP123" s="228"/>
      <c r="BQ123" s="228"/>
      <c r="BR123" s="228"/>
      <c r="BS123" s="228"/>
      <c r="BT123" s="228"/>
      <c r="BU123" s="228"/>
      <c r="BV123" s="228"/>
      <c r="BW123" s="228"/>
      <c r="BX123" s="228"/>
      <c r="BY123" s="228"/>
      <c r="BZ123" s="228"/>
      <c r="CA123" s="228"/>
      <c r="CB123" s="228"/>
      <c r="CC123" s="228"/>
      <c r="CD123" s="230"/>
      <c r="CE123" s="232"/>
      <c r="CF123" s="234"/>
      <c r="CG123" s="229"/>
      <c r="CH123" s="228"/>
      <c r="CI123" s="228"/>
      <c r="CJ123" s="60"/>
    </row>
    <row r="124" spans="1:88" x14ac:dyDescent="0.25">
      <c r="A124" s="775"/>
      <c r="B124" s="776"/>
      <c r="C124" s="776"/>
      <c r="D124" s="776"/>
      <c r="E124" s="776"/>
      <c r="F124" s="776"/>
      <c r="G124" s="769"/>
      <c r="H124" s="771" t="s">
        <v>519</v>
      </c>
      <c r="I124" s="771"/>
      <c r="J124" s="771"/>
      <c r="K124" s="772"/>
      <c r="L124" s="772"/>
      <c r="M124" s="772"/>
      <c r="N124" s="772"/>
      <c r="O124" s="772"/>
      <c r="P124" s="772"/>
      <c r="Q124" s="772"/>
      <c r="R124" s="772"/>
      <c r="S124" s="772"/>
      <c r="T124" s="772"/>
      <c r="U124" s="772"/>
      <c r="V124" s="772"/>
      <c r="W124" s="772"/>
      <c r="X124" s="772"/>
      <c r="Y124" s="772"/>
      <c r="Z124" s="772"/>
      <c r="AA124" s="772"/>
      <c r="AB124" s="772"/>
      <c r="AC124" s="772"/>
      <c r="AD124" s="772"/>
      <c r="AE124" s="772"/>
      <c r="AF124" s="772"/>
      <c r="AG124" s="772"/>
      <c r="AH124" s="772"/>
      <c r="AI124" s="772"/>
      <c r="AJ124" s="772"/>
      <c r="AK124" s="772"/>
      <c r="AL124" s="772"/>
      <c r="AM124" s="772"/>
      <c r="AN124" s="772"/>
      <c r="AO124" s="772"/>
      <c r="AP124" s="772"/>
      <c r="AQ124" s="772"/>
      <c r="AR124" s="772"/>
      <c r="AS124" s="772"/>
      <c r="AT124" s="772"/>
      <c r="AU124" s="772"/>
      <c r="AV124" s="772"/>
      <c r="AW124" s="772"/>
      <c r="AX124" s="772"/>
      <c r="AY124" s="772"/>
      <c r="AZ124" s="773"/>
      <c r="BA124" s="773"/>
      <c r="BB124" s="773"/>
      <c r="BC124" s="773"/>
      <c r="BD124" s="773"/>
      <c r="BE124" s="773"/>
      <c r="BF124" s="774"/>
      <c r="BG124" s="266"/>
      <c r="BH124" s="241"/>
      <c r="BI124" s="241"/>
      <c r="BJ124" s="241"/>
      <c r="BK124" s="228"/>
      <c r="BL124" s="228"/>
      <c r="BM124" s="228"/>
      <c r="BN124" s="228"/>
      <c r="BO124" s="228"/>
      <c r="BP124" s="228"/>
      <c r="BQ124" s="228"/>
      <c r="BR124" s="228"/>
      <c r="BS124" s="228"/>
      <c r="BT124" s="228"/>
      <c r="BU124" s="228"/>
      <c r="BV124" s="228"/>
      <c r="BW124" s="228"/>
      <c r="BX124" s="228"/>
      <c r="BY124" s="228"/>
      <c r="BZ124" s="228"/>
      <c r="CA124" s="228"/>
      <c r="CB124" s="228"/>
      <c r="CC124" s="228"/>
      <c r="CD124" s="230"/>
      <c r="CE124" s="232"/>
      <c r="CF124" s="234"/>
      <c r="CG124" s="229"/>
      <c r="CH124" s="228"/>
      <c r="CI124" s="228"/>
      <c r="CJ124" s="60"/>
    </row>
    <row r="125" spans="1:88" x14ac:dyDescent="0.25">
      <c r="A125" s="775"/>
      <c r="B125" s="776"/>
      <c r="C125" s="776"/>
      <c r="D125" s="776"/>
      <c r="E125" s="776"/>
      <c r="F125" s="776"/>
      <c r="G125" s="769"/>
      <c r="H125" s="771"/>
      <c r="I125" s="771"/>
      <c r="J125" s="771"/>
      <c r="K125" s="772"/>
      <c r="L125" s="772"/>
      <c r="M125" s="772"/>
      <c r="N125" s="772"/>
      <c r="O125" s="772"/>
      <c r="P125" s="772"/>
      <c r="Q125" s="772"/>
      <c r="R125" s="772"/>
      <c r="S125" s="772"/>
      <c r="T125" s="772"/>
      <c r="U125" s="772"/>
      <c r="V125" s="772"/>
      <c r="W125" s="772"/>
      <c r="X125" s="772"/>
      <c r="Y125" s="772"/>
      <c r="Z125" s="772"/>
      <c r="AA125" s="772"/>
      <c r="AB125" s="772"/>
      <c r="AC125" s="772"/>
      <c r="AD125" s="772"/>
      <c r="AE125" s="772"/>
      <c r="AF125" s="772"/>
      <c r="AG125" s="772"/>
      <c r="AH125" s="772"/>
      <c r="AI125" s="772"/>
      <c r="AJ125" s="772"/>
      <c r="AK125" s="772"/>
      <c r="AL125" s="772"/>
      <c r="AM125" s="772"/>
      <c r="AN125" s="772"/>
      <c r="AO125" s="772"/>
      <c r="AP125" s="772"/>
      <c r="AQ125" s="772"/>
      <c r="AR125" s="772"/>
      <c r="AS125" s="772"/>
      <c r="AT125" s="772"/>
      <c r="AU125" s="772"/>
      <c r="AV125" s="772"/>
      <c r="AW125" s="772"/>
      <c r="AX125" s="772"/>
      <c r="AY125" s="772"/>
      <c r="AZ125" s="773"/>
      <c r="BA125" s="773"/>
      <c r="BB125" s="773"/>
      <c r="BC125" s="773"/>
      <c r="BD125" s="773"/>
      <c r="BE125" s="773"/>
      <c r="BF125" s="774"/>
      <c r="BG125" s="266"/>
      <c r="BH125" s="241"/>
      <c r="BI125" s="241"/>
      <c r="BJ125" s="241"/>
      <c r="BK125" s="228"/>
      <c r="BL125" s="228"/>
      <c r="BM125" s="228"/>
      <c r="BN125" s="228"/>
      <c r="BO125" s="228"/>
      <c r="BP125" s="228"/>
      <c r="BQ125" s="228"/>
      <c r="BR125" s="228"/>
      <c r="BS125" s="228"/>
      <c r="BT125" s="228"/>
      <c r="BU125" s="228"/>
      <c r="BV125" s="228"/>
      <c r="BW125" s="228"/>
      <c r="BX125" s="228"/>
      <c r="BY125" s="228"/>
      <c r="BZ125" s="228"/>
      <c r="CA125" s="228"/>
      <c r="CB125" s="228"/>
      <c r="CC125" s="228"/>
      <c r="CD125" s="230"/>
      <c r="CE125" s="232"/>
      <c r="CF125" s="234"/>
      <c r="CG125" s="229"/>
      <c r="CH125" s="228"/>
      <c r="CI125" s="228"/>
      <c r="CJ125" s="60"/>
    </row>
    <row r="126" spans="1:88" x14ac:dyDescent="0.25">
      <c r="A126" s="775"/>
      <c r="B126" s="776"/>
      <c r="C126" s="776"/>
      <c r="D126" s="776"/>
      <c r="E126" s="776"/>
      <c r="F126" s="776"/>
      <c r="G126" s="769"/>
      <c r="H126" s="771"/>
      <c r="I126" s="771"/>
      <c r="J126" s="771"/>
      <c r="K126" s="772"/>
      <c r="L126" s="772"/>
      <c r="M126" s="772"/>
      <c r="N126" s="772"/>
      <c r="O126" s="772"/>
      <c r="P126" s="772"/>
      <c r="Q126" s="772"/>
      <c r="R126" s="772"/>
      <c r="S126" s="772"/>
      <c r="T126" s="772"/>
      <c r="U126" s="772"/>
      <c r="V126" s="772"/>
      <c r="W126" s="772"/>
      <c r="X126" s="772"/>
      <c r="Y126" s="772"/>
      <c r="Z126" s="772"/>
      <c r="AA126" s="772"/>
      <c r="AB126" s="772"/>
      <c r="AC126" s="772"/>
      <c r="AD126" s="772"/>
      <c r="AE126" s="772"/>
      <c r="AF126" s="772"/>
      <c r="AG126" s="772"/>
      <c r="AH126" s="772"/>
      <c r="AI126" s="772"/>
      <c r="AJ126" s="772"/>
      <c r="AK126" s="772"/>
      <c r="AL126" s="772"/>
      <c r="AM126" s="772"/>
      <c r="AN126" s="772"/>
      <c r="AO126" s="772"/>
      <c r="AP126" s="772"/>
      <c r="AQ126" s="772"/>
      <c r="AR126" s="772"/>
      <c r="AS126" s="772"/>
      <c r="AT126" s="772"/>
      <c r="AU126" s="772"/>
      <c r="AV126" s="772"/>
      <c r="AW126" s="772"/>
      <c r="AX126" s="772"/>
      <c r="AY126" s="772"/>
      <c r="AZ126" s="773"/>
      <c r="BA126" s="773"/>
      <c r="BB126" s="773"/>
      <c r="BC126" s="773"/>
      <c r="BD126" s="773"/>
      <c r="BE126" s="773"/>
      <c r="BF126" s="774"/>
      <c r="BG126" s="266"/>
      <c r="BH126" s="241"/>
      <c r="BI126" s="241"/>
      <c r="BJ126" s="241"/>
      <c r="BK126" s="228"/>
      <c r="BL126" s="228"/>
      <c r="BM126" s="228"/>
      <c r="BN126" s="228"/>
      <c r="BO126" s="228"/>
      <c r="BP126" s="228"/>
      <c r="BQ126" s="228"/>
      <c r="BR126" s="228"/>
      <c r="BS126" s="228"/>
      <c r="BT126" s="228"/>
      <c r="BU126" s="228"/>
      <c r="BV126" s="228"/>
      <c r="BW126" s="228"/>
      <c r="BX126" s="228"/>
      <c r="BY126" s="228"/>
      <c r="BZ126" s="228"/>
      <c r="CA126" s="228"/>
      <c r="CB126" s="228"/>
      <c r="CC126" s="228"/>
      <c r="CD126" s="230"/>
      <c r="CE126" s="232"/>
      <c r="CF126" s="234"/>
      <c r="CG126" s="229"/>
      <c r="CH126" s="228"/>
      <c r="CI126" s="228"/>
      <c r="CJ126" s="60"/>
    </row>
    <row r="127" spans="1:88" x14ac:dyDescent="0.25">
      <c r="A127" s="775"/>
      <c r="B127" s="776"/>
      <c r="C127" s="776"/>
      <c r="D127" s="776"/>
      <c r="E127" s="776"/>
      <c r="F127" s="776"/>
      <c r="G127" s="769"/>
      <c r="H127" s="771" t="s">
        <v>424</v>
      </c>
      <c r="I127" s="771"/>
      <c r="J127" s="771"/>
      <c r="K127" s="772" t="s">
        <v>425</v>
      </c>
      <c r="L127" s="772"/>
      <c r="M127" s="772"/>
      <c r="N127" s="772"/>
      <c r="O127" s="772"/>
      <c r="P127" s="772"/>
      <c r="Q127" s="772"/>
      <c r="R127" s="772"/>
      <c r="S127" s="772"/>
      <c r="T127" s="772"/>
      <c r="U127" s="772"/>
      <c r="V127" s="772"/>
      <c r="W127" s="772"/>
      <c r="X127" s="772"/>
      <c r="Y127" s="772"/>
      <c r="Z127" s="772"/>
      <c r="AA127" s="772"/>
      <c r="AB127" s="772"/>
      <c r="AC127" s="772"/>
      <c r="AD127" s="772"/>
      <c r="AE127" s="772"/>
      <c r="AF127" s="772"/>
      <c r="AG127" s="772" t="s">
        <v>409</v>
      </c>
      <c r="AH127" s="772"/>
      <c r="AI127" s="772"/>
      <c r="AJ127" s="772"/>
      <c r="AK127" s="772"/>
      <c r="AL127" s="772"/>
      <c r="AM127" s="772" t="s">
        <v>8</v>
      </c>
      <c r="AN127" s="772" t="s">
        <v>8</v>
      </c>
      <c r="AO127" s="772" t="s">
        <v>8</v>
      </c>
      <c r="AP127" s="772" t="s">
        <v>8</v>
      </c>
      <c r="AQ127" s="772" t="s">
        <v>8</v>
      </c>
      <c r="AR127" s="772" t="s">
        <v>17</v>
      </c>
      <c r="AS127" s="772" t="s">
        <v>8</v>
      </c>
      <c r="AT127" s="772" t="s">
        <v>8</v>
      </c>
      <c r="AU127" s="772" t="s">
        <v>8</v>
      </c>
      <c r="AV127" s="772" t="s">
        <v>8</v>
      </c>
      <c r="AW127" s="772" t="s">
        <v>399</v>
      </c>
      <c r="AX127" s="772" t="s">
        <v>32</v>
      </c>
      <c r="AY127" s="772" t="s">
        <v>40</v>
      </c>
      <c r="AZ127" s="773" t="s">
        <v>60</v>
      </c>
      <c r="BA127" s="773" t="s">
        <v>400</v>
      </c>
      <c r="BB127" s="773" t="s">
        <v>401</v>
      </c>
      <c r="BC127" s="773" t="s">
        <v>402</v>
      </c>
      <c r="BD127" s="773" t="s">
        <v>403</v>
      </c>
      <c r="BE127" s="773"/>
      <c r="BF127" s="774" t="s">
        <v>416</v>
      </c>
      <c r="BG127" s="266"/>
      <c r="BH127" s="241"/>
      <c r="BI127" s="241"/>
      <c r="BJ127" s="241"/>
      <c r="BK127" s="228"/>
      <c r="BL127" s="228"/>
      <c r="BM127" s="228"/>
      <c r="BN127" s="228"/>
      <c r="BO127" s="228"/>
      <c r="BP127" s="228"/>
      <c r="BQ127" s="228"/>
      <c r="BR127" s="228"/>
      <c r="BS127" s="228"/>
      <c r="BT127" s="228"/>
      <c r="BU127" s="228"/>
      <c r="BV127" s="228"/>
      <c r="BW127" s="228"/>
      <c r="BX127" s="228"/>
      <c r="BY127" s="228"/>
      <c r="BZ127" s="228"/>
      <c r="CA127" s="228"/>
      <c r="CB127" s="228"/>
      <c r="CC127" s="228"/>
      <c r="CD127" s="230"/>
      <c r="CE127" s="232"/>
      <c r="CF127" s="234"/>
      <c r="CG127" s="229"/>
      <c r="CH127" s="228"/>
      <c r="CI127" s="228"/>
      <c r="CJ127" s="60"/>
    </row>
    <row r="128" spans="1:88" x14ac:dyDescent="0.25">
      <c r="A128" s="775"/>
      <c r="B128" s="776"/>
      <c r="C128" s="776"/>
      <c r="D128" s="776"/>
      <c r="E128" s="776"/>
      <c r="F128" s="776"/>
      <c r="G128" s="769"/>
      <c r="H128" s="771"/>
      <c r="I128" s="771"/>
      <c r="J128" s="771"/>
      <c r="K128" s="772"/>
      <c r="L128" s="772"/>
      <c r="M128" s="772"/>
      <c r="N128" s="772"/>
      <c r="O128" s="772"/>
      <c r="P128" s="772"/>
      <c r="Q128" s="772"/>
      <c r="R128" s="772"/>
      <c r="S128" s="772"/>
      <c r="T128" s="772"/>
      <c r="U128" s="772"/>
      <c r="V128" s="772"/>
      <c r="W128" s="772"/>
      <c r="X128" s="772"/>
      <c r="Y128" s="772"/>
      <c r="Z128" s="772"/>
      <c r="AA128" s="772"/>
      <c r="AB128" s="772"/>
      <c r="AC128" s="772"/>
      <c r="AD128" s="772"/>
      <c r="AE128" s="772"/>
      <c r="AF128" s="772"/>
      <c r="AG128" s="772"/>
      <c r="AH128" s="772"/>
      <c r="AI128" s="772"/>
      <c r="AJ128" s="772"/>
      <c r="AK128" s="772"/>
      <c r="AL128" s="772"/>
      <c r="AM128" s="772"/>
      <c r="AN128" s="772"/>
      <c r="AO128" s="772"/>
      <c r="AP128" s="772"/>
      <c r="AQ128" s="772"/>
      <c r="AR128" s="772"/>
      <c r="AS128" s="772"/>
      <c r="AT128" s="772"/>
      <c r="AU128" s="772"/>
      <c r="AV128" s="772"/>
      <c r="AW128" s="772"/>
      <c r="AX128" s="772"/>
      <c r="AY128" s="772"/>
      <c r="AZ128" s="773"/>
      <c r="BA128" s="773"/>
      <c r="BB128" s="773"/>
      <c r="BC128" s="773"/>
      <c r="BD128" s="773"/>
      <c r="BE128" s="773"/>
      <c r="BF128" s="774"/>
      <c r="BG128" s="266"/>
      <c r="BH128" s="241"/>
      <c r="BI128" s="241"/>
      <c r="BJ128" s="241"/>
      <c r="BK128" s="228"/>
      <c r="BL128" s="228"/>
      <c r="BM128" s="228"/>
      <c r="BN128" s="228"/>
      <c r="BO128" s="228"/>
      <c r="BP128" s="228"/>
      <c r="BQ128" s="228"/>
      <c r="BR128" s="228"/>
      <c r="BS128" s="228"/>
      <c r="BT128" s="228"/>
      <c r="BU128" s="228"/>
      <c r="BV128" s="228"/>
      <c r="BW128" s="228"/>
      <c r="BX128" s="228"/>
      <c r="BY128" s="228"/>
      <c r="BZ128" s="228"/>
      <c r="CA128" s="228"/>
      <c r="CB128" s="228"/>
      <c r="CC128" s="228"/>
      <c r="CD128" s="230"/>
      <c r="CE128" s="232"/>
      <c r="CF128" s="234"/>
      <c r="CG128" s="229"/>
      <c r="CH128" s="228"/>
      <c r="CI128" s="228"/>
      <c r="CJ128" s="60"/>
    </row>
    <row r="129" spans="1:88" x14ac:dyDescent="0.25">
      <c r="A129" s="775"/>
      <c r="B129" s="776"/>
      <c r="C129" s="776"/>
      <c r="D129" s="776"/>
      <c r="E129" s="776"/>
      <c r="F129" s="776"/>
      <c r="G129" s="769"/>
      <c r="H129" s="771"/>
      <c r="I129" s="771"/>
      <c r="J129" s="771"/>
      <c r="K129" s="772"/>
      <c r="L129" s="772"/>
      <c r="M129" s="772"/>
      <c r="N129" s="772"/>
      <c r="O129" s="772"/>
      <c r="P129" s="772"/>
      <c r="Q129" s="772"/>
      <c r="R129" s="772"/>
      <c r="S129" s="772"/>
      <c r="T129" s="772"/>
      <c r="U129" s="772"/>
      <c r="V129" s="772"/>
      <c r="W129" s="772"/>
      <c r="X129" s="772"/>
      <c r="Y129" s="772"/>
      <c r="Z129" s="772"/>
      <c r="AA129" s="772"/>
      <c r="AB129" s="772"/>
      <c r="AC129" s="772"/>
      <c r="AD129" s="772"/>
      <c r="AE129" s="772"/>
      <c r="AF129" s="772"/>
      <c r="AG129" s="772"/>
      <c r="AH129" s="772"/>
      <c r="AI129" s="772"/>
      <c r="AJ129" s="772"/>
      <c r="AK129" s="772"/>
      <c r="AL129" s="772"/>
      <c r="AM129" s="772"/>
      <c r="AN129" s="772"/>
      <c r="AO129" s="772"/>
      <c r="AP129" s="772"/>
      <c r="AQ129" s="772"/>
      <c r="AR129" s="772"/>
      <c r="AS129" s="772"/>
      <c r="AT129" s="772"/>
      <c r="AU129" s="772"/>
      <c r="AV129" s="772"/>
      <c r="AW129" s="772"/>
      <c r="AX129" s="772"/>
      <c r="AY129" s="772"/>
      <c r="AZ129" s="773"/>
      <c r="BA129" s="773"/>
      <c r="BB129" s="773"/>
      <c r="BC129" s="773"/>
      <c r="BD129" s="773"/>
      <c r="BE129" s="773"/>
      <c r="BF129" s="774"/>
      <c r="BG129" s="266"/>
      <c r="BH129" s="241"/>
      <c r="BI129" s="241"/>
      <c r="BJ129" s="241"/>
      <c r="BK129" s="228"/>
      <c r="BL129" s="228"/>
      <c r="BM129" s="228"/>
      <c r="BN129" s="228"/>
      <c r="BO129" s="228"/>
      <c r="BP129" s="228"/>
      <c r="BQ129" s="228"/>
      <c r="BR129" s="228"/>
      <c r="BS129" s="228"/>
      <c r="BT129" s="228"/>
      <c r="BU129" s="228"/>
      <c r="BV129" s="228"/>
      <c r="BW129" s="228"/>
      <c r="BX129" s="228"/>
      <c r="BY129" s="228"/>
      <c r="BZ129" s="228"/>
      <c r="CA129" s="228"/>
      <c r="CB129" s="228"/>
      <c r="CC129" s="228"/>
      <c r="CD129" s="230"/>
      <c r="CE129" s="232"/>
      <c r="CF129" s="234"/>
      <c r="CG129" s="229"/>
      <c r="CH129" s="228"/>
      <c r="CI129" s="228"/>
      <c r="CJ129" s="60"/>
    </row>
    <row r="130" spans="1:88" x14ac:dyDescent="0.25">
      <c r="A130" s="775"/>
      <c r="B130" s="776"/>
      <c r="C130" s="776"/>
      <c r="D130" s="776"/>
      <c r="E130" s="776"/>
      <c r="F130" s="776"/>
      <c r="G130" s="769"/>
      <c r="H130" s="771" t="s">
        <v>426</v>
      </c>
      <c r="I130" s="771"/>
      <c r="J130" s="771"/>
      <c r="K130" s="772" t="s">
        <v>425</v>
      </c>
      <c r="L130" s="772"/>
      <c r="M130" s="772"/>
      <c r="N130" s="772"/>
      <c r="O130" s="772"/>
      <c r="P130" s="772"/>
      <c r="Q130" s="772"/>
      <c r="R130" s="772"/>
      <c r="S130" s="772"/>
      <c r="T130" s="772"/>
      <c r="U130" s="772"/>
      <c r="V130" s="772"/>
      <c r="W130" s="772"/>
      <c r="X130" s="772"/>
      <c r="Y130" s="772"/>
      <c r="Z130" s="772"/>
      <c r="AA130" s="772"/>
      <c r="AB130" s="772"/>
      <c r="AC130" s="772"/>
      <c r="AD130" s="772"/>
      <c r="AE130" s="772"/>
      <c r="AF130" s="772"/>
      <c r="AG130" s="772" t="s">
        <v>409</v>
      </c>
      <c r="AH130" s="772"/>
      <c r="AI130" s="772"/>
      <c r="AJ130" s="772"/>
      <c r="AK130" s="772"/>
      <c r="AL130" s="772"/>
      <c r="AM130" s="772" t="s">
        <v>8</v>
      </c>
      <c r="AN130" s="772" t="s">
        <v>8</v>
      </c>
      <c r="AO130" s="772" t="s">
        <v>8</v>
      </c>
      <c r="AP130" s="772" t="s">
        <v>8</v>
      </c>
      <c r="AQ130" s="772" t="s">
        <v>8</v>
      </c>
      <c r="AR130" s="772" t="s">
        <v>17</v>
      </c>
      <c r="AS130" s="772" t="s">
        <v>8</v>
      </c>
      <c r="AT130" s="772" t="s">
        <v>8</v>
      </c>
      <c r="AU130" s="772" t="s">
        <v>8</v>
      </c>
      <c r="AV130" s="772" t="s">
        <v>8</v>
      </c>
      <c r="AW130" s="772" t="s">
        <v>399</v>
      </c>
      <c r="AX130" s="772" t="s">
        <v>32</v>
      </c>
      <c r="AY130" s="772" t="s">
        <v>40</v>
      </c>
      <c r="AZ130" s="773" t="s">
        <v>60</v>
      </c>
      <c r="BA130" s="773" t="s">
        <v>400</v>
      </c>
      <c r="BB130" s="773" t="s">
        <v>401</v>
      </c>
      <c r="BC130" s="773" t="s">
        <v>402</v>
      </c>
      <c r="BD130" s="773" t="s">
        <v>403</v>
      </c>
      <c r="BE130" s="773"/>
      <c r="BF130" s="774" t="s">
        <v>416</v>
      </c>
      <c r="BG130" s="266"/>
      <c r="BH130" s="241"/>
      <c r="BI130" s="241"/>
      <c r="BJ130" s="241"/>
      <c r="BK130" s="228"/>
      <c r="BL130" s="228"/>
      <c r="BM130" s="228"/>
      <c r="BN130" s="228"/>
      <c r="BO130" s="228"/>
      <c r="BP130" s="228"/>
      <c r="BQ130" s="228"/>
      <c r="BR130" s="228"/>
      <c r="BS130" s="228"/>
      <c r="BT130" s="228"/>
      <c r="BU130" s="228"/>
      <c r="BV130" s="228"/>
      <c r="BW130" s="228"/>
      <c r="BX130" s="228"/>
      <c r="BY130" s="228"/>
      <c r="BZ130" s="228"/>
      <c r="CA130" s="228"/>
      <c r="CB130" s="228"/>
      <c r="CC130" s="228"/>
      <c r="CD130" s="230"/>
      <c r="CE130" s="232"/>
      <c r="CF130" s="234"/>
      <c r="CG130" s="229"/>
      <c r="CH130" s="228"/>
      <c r="CI130" s="228"/>
      <c r="CJ130" s="60"/>
    </row>
    <row r="131" spans="1:88" x14ac:dyDescent="0.25">
      <c r="A131" s="775"/>
      <c r="B131" s="776"/>
      <c r="C131" s="776"/>
      <c r="D131" s="776"/>
      <c r="E131" s="776"/>
      <c r="F131" s="776"/>
      <c r="G131" s="769"/>
      <c r="H131" s="771"/>
      <c r="I131" s="771"/>
      <c r="J131" s="771"/>
      <c r="K131" s="772"/>
      <c r="L131" s="772"/>
      <c r="M131" s="772"/>
      <c r="N131" s="772"/>
      <c r="O131" s="772"/>
      <c r="P131" s="772"/>
      <c r="Q131" s="772"/>
      <c r="R131" s="772"/>
      <c r="S131" s="772"/>
      <c r="T131" s="772"/>
      <c r="U131" s="772"/>
      <c r="V131" s="772"/>
      <c r="W131" s="772"/>
      <c r="X131" s="772"/>
      <c r="Y131" s="772"/>
      <c r="Z131" s="772"/>
      <c r="AA131" s="772"/>
      <c r="AB131" s="772"/>
      <c r="AC131" s="772"/>
      <c r="AD131" s="772"/>
      <c r="AE131" s="772"/>
      <c r="AF131" s="772"/>
      <c r="AG131" s="772"/>
      <c r="AH131" s="772"/>
      <c r="AI131" s="772"/>
      <c r="AJ131" s="772"/>
      <c r="AK131" s="772"/>
      <c r="AL131" s="772"/>
      <c r="AM131" s="772"/>
      <c r="AN131" s="772"/>
      <c r="AO131" s="772"/>
      <c r="AP131" s="772"/>
      <c r="AQ131" s="772"/>
      <c r="AR131" s="772"/>
      <c r="AS131" s="772"/>
      <c r="AT131" s="772"/>
      <c r="AU131" s="772"/>
      <c r="AV131" s="772"/>
      <c r="AW131" s="772"/>
      <c r="AX131" s="772"/>
      <c r="AY131" s="772"/>
      <c r="AZ131" s="773"/>
      <c r="BA131" s="773"/>
      <c r="BB131" s="773"/>
      <c r="BC131" s="773"/>
      <c r="BD131" s="773"/>
      <c r="BE131" s="773"/>
      <c r="BF131" s="774"/>
      <c r="BG131" s="266"/>
      <c r="BH131" s="241"/>
      <c r="BI131" s="241"/>
      <c r="BJ131" s="241"/>
      <c r="BK131" s="228"/>
      <c r="BL131" s="228"/>
      <c r="BM131" s="228"/>
      <c r="BN131" s="228"/>
      <c r="BO131" s="228"/>
      <c r="BP131" s="228"/>
      <c r="BQ131" s="228"/>
      <c r="BR131" s="228"/>
      <c r="BS131" s="228"/>
      <c r="BT131" s="228"/>
      <c r="BU131" s="228"/>
      <c r="BV131" s="228"/>
      <c r="BW131" s="228"/>
      <c r="BX131" s="228"/>
      <c r="BY131" s="228"/>
      <c r="BZ131" s="228"/>
      <c r="CA131" s="228"/>
      <c r="CB131" s="228"/>
      <c r="CC131" s="228"/>
      <c r="CD131" s="230"/>
      <c r="CE131" s="232"/>
      <c r="CF131" s="234"/>
      <c r="CG131" s="229"/>
      <c r="CH131" s="228"/>
      <c r="CI131" s="228"/>
      <c r="CJ131" s="60"/>
    </row>
    <row r="132" spans="1:88" x14ac:dyDescent="0.25">
      <c r="A132" s="775"/>
      <c r="B132" s="776"/>
      <c r="C132" s="776"/>
      <c r="D132" s="776"/>
      <c r="E132" s="776"/>
      <c r="F132" s="776"/>
      <c r="G132" s="769"/>
      <c r="H132" s="771"/>
      <c r="I132" s="771"/>
      <c r="J132" s="771"/>
      <c r="K132" s="772"/>
      <c r="L132" s="772"/>
      <c r="M132" s="772"/>
      <c r="N132" s="772"/>
      <c r="O132" s="772"/>
      <c r="P132" s="772"/>
      <c r="Q132" s="772"/>
      <c r="R132" s="772"/>
      <c r="S132" s="772"/>
      <c r="T132" s="772"/>
      <c r="U132" s="772"/>
      <c r="V132" s="772"/>
      <c r="W132" s="772"/>
      <c r="X132" s="772"/>
      <c r="Y132" s="772"/>
      <c r="Z132" s="772"/>
      <c r="AA132" s="772"/>
      <c r="AB132" s="772"/>
      <c r="AC132" s="772"/>
      <c r="AD132" s="772"/>
      <c r="AE132" s="772"/>
      <c r="AF132" s="772"/>
      <c r="AG132" s="772"/>
      <c r="AH132" s="772"/>
      <c r="AI132" s="772"/>
      <c r="AJ132" s="772"/>
      <c r="AK132" s="772"/>
      <c r="AL132" s="772"/>
      <c r="AM132" s="772"/>
      <c r="AN132" s="772"/>
      <c r="AO132" s="772"/>
      <c r="AP132" s="772"/>
      <c r="AQ132" s="772"/>
      <c r="AR132" s="772"/>
      <c r="AS132" s="772"/>
      <c r="AT132" s="772"/>
      <c r="AU132" s="772"/>
      <c r="AV132" s="772"/>
      <c r="AW132" s="772"/>
      <c r="AX132" s="772"/>
      <c r="AY132" s="772"/>
      <c r="AZ132" s="773"/>
      <c r="BA132" s="773"/>
      <c r="BB132" s="773"/>
      <c r="BC132" s="773"/>
      <c r="BD132" s="773"/>
      <c r="BE132" s="773"/>
      <c r="BF132" s="774"/>
      <c r="BG132" s="266"/>
      <c r="BH132" s="241"/>
      <c r="BI132" s="246"/>
      <c r="BJ132" s="246"/>
      <c r="BK132" s="230"/>
      <c r="BL132" s="228"/>
      <c r="BM132" s="230"/>
      <c r="BN132" s="230"/>
      <c r="BO132" s="230"/>
      <c r="BP132" s="230"/>
      <c r="BQ132" s="230"/>
      <c r="BR132" s="230"/>
      <c r="BS132" s="230"/>
      <c r="BT132" s="230"/>
      <c r="BU132" s="230"/>
      <c r="BV132" s="230"/>
      <c r="BW132" s="230"/>
      <c r="BX132" s="230"/>
      <c r="BY132" s="228"/>
      <c r="BZ132" s="230"/>
      <c r="CA132" s="230"/>
      <c r="CB132" s="230"/>
      <c r="CC132" s="230"/>
      <c r="CD132" s="230"/>
      <c r="CE132" s="232"/>
      <c r="CF132" s="234"/>
      <c r="CG132" s="229"/>
      <c r="CH132" s="228"/>
      <c r="CI132" s="228"/>
      <c r="CJ132" s="267"/>
    </row>
    <row r="133" spans="1:88" x14ac:dyDescent="0.25">
      <c r="A133" s="770" t="e">
        <f>VLOOKUP(B133,Sheet1!$G$5:$H$10,2,FALSE)</f>
        <v>#N/A</v>
      </c>
      <c r="B133" s="753" t="s">
        <v>1650</v>
      </c>
      <c r="C133" s="753" t="s">
        <v>521</v>
      </c>
      <c r="D133" s="753" t="s">
        <v>1651</v>
      </c>
      <c r="E133" s="753"/>
      <c r="F133" s="753"/>
      <c r="G133" s="769" t="s">
        <v>1652</v>
      </c>
      <c r="H133" s="771" t="s">
        <v>525</v>
      </c>
      <c r="I133" s="771"/>
      <c r="J133" s="771" t="s">
        <v>527</v>
      </c>
      <c r="K133" s="772" t="s">
        <v>413</v>
      </c>
      <c r="L133" s="772" t="s">
        <v>528</v>
      </c>
      <c r="M133" s="772" t="s">
        <v>372</v>
      </c>
      <c r="N133" s="772">
        <v>75</v>
      </c>
      <c r="O133" s="772"/>
      <c r="P133" s="772"/>
      <c r="Q133" s="772"/>
      <c r="R133" s="772"/>
      <c r="S133" s="772"/>
      <c r="T133" s="772"/>
      <c r="U133" s="772"/>
      <c r="V133" s="772"/>
      <c r="W133" s="772"/>
      <c r="X133" s="772"/>
      <c r="Y133" s="772"/>
      <c r="Z133" s="772"/>
      <c r="AA133" s="772"/>
      <c r="AB133" s="772"/>
      <c r="AC133" s="772"/>
      <c r="AD133" s="772"/>
      <c r="AE133" s="772"/>
      <c r="AF133" s="772"/>
      <c r="AG133" s="772" t="s">
        <v>499</v>
      </c>
      <c r="AH133" s="772"/>
      <c r="AI133" s="772"/>
      <c r="AJ133" s="772"/>
      <c r="AK133" s="772"/>
      <c r="AL133" s="772"/>
      <c r="AM133" s="772" t="s">
        <v>8</v>
      </c>
      <c r="AN133" s="772" t="s">
        <v>8</v>
      </c>
      <c r="AO133" s="772" t="s">
        <v>8</v>
      </c>
      <c r="AP133" s="772" t="s">
        <v>8</v>
      </c>
      <c r="AQ133" s="772" t="s">
        <v>8</v>
      </c>
      <c r="AR133" s="772" t="s">
        <v>17</v>
      </c>
      <c r="AS133" s="772" t="s">
        <v>17</v>
      </c>
      <c r="AT133" s="772" t="s">
        <v>8</v>
      </c>
      <c r="AU133" s="772" t="s">
        <v>17</v>
      </c>
      <c r="AV133" s="772" t="s">
        <v>8</v>
      </c>
      <c r="AW133" s="772" t="s">
        <v>503</v>
      </c>
      <c r="AX133" s="772" t="s">
        <v>32</v>
      </c>
      <c r="AY133" s="772" t="s">
        <v>30</v>
      </c>
      <c r="AZ133" s="773" t="s">
        <v>41</v>
      </c>
      <c r="BA133" s="773" t="s">
        <v>12</v>
      </c>
      <c r="BB133" s="773" t="s">
        <v>530</v>
      </c>
      <c r="BC133" s="773" t="s">
        <v>402</v>
      </c>
      <c r="BD133" s="773" t="s">
        <v>505</v>
      </c>
      <c r="BE133" s="773"/>
      <c r="BF133" s="774" t="s">
        <v>122</v>
      </c>
      <c r="BG133" s="266"/>
      <c r="BH133" s="241"/>
      <c r="BI133" s="246"/>
      <c r="BJ133" s="246"/>
      <c r="BK133" s="230"/>
      <c r="BL133" s="228"/>
      <c r="BM133" s="230"/>
      <c r="BN133" s="230"/>
      <c r="BO133" s="230"/>
      <c r="BP133" s="230"/>
      <c r="BQ133" s="230"/>
      <c r="BR133" s="230"/>
      <c r="BS133" s="230"/>
      <c r="BT133" s="230"/>
      <c r="BU133" s="230"/>
      <c r="BV133" s="230"/>
      <c r="BW133" s="230"/>
      <c r="BX133" s="230"/>
      <c r="BY133" s="230"/>
      <c r="BZ133" s="230"/>
      <c r="CA133" s="230"/>
      <c r="CB133" s="230"/>
      <c r="CC133" s="230"/>
      <c r="CD133" s="230"/>
      <c r="CE133" s="232"/>
      <c r="CF133" s="234"/>
      <c r="CG133" s="229"/>
      <c r="CH133" s="228"/>
      <c r="CI133" s="228"/>
      <c r="CJ133" s="274"/>
    </row>
    <row r="134" spans="1:88" x14ac:dyDescent="0.25">
      <c r="A134" s="770"/>
      <c r="B134" s="753"/>
      <c r="C134" s="753"/>
      <c r="D134" s="753"/>
      <c r="E134" s="753"/>
      <c r="F134" s="753"/>
      <c r="G134" s="769"/>
      <c r="H134" s="771"/>
      <c r="I134" s="771"/>
      <c r="J134" s="771"/>
      <c r="K134" s="772"/>
      <c r="L134" s="772"/>
      <c r="M134" s="772"/>
      <c r="N134" s="772"/>
      <c r="O134" s="772"/>
      <c r="P134" s="772"/>
      <c r="Q134" s="772"/>
      <c r="R134" s="772"/>
      <c r="S134" s="772"/>
      <c r="T134" s="772"/>
      <c r="U134" s="772"/>
      <c r="V134" s="772"/>
      <c r="W134" s="772"/>
      <c r="X134" s="772"/>
      <c r="Y134" s="772"/>
      <c r="Z134" s="772"/>
      <c r="AA134" s="772"/>
      <c r="AB134" s="772"/>
      <c r="AC134" s="772"/>
      <c r="AD134" s="772"/>
      <c r="AE134" s="772"/>
      <c r="AF134" s="772"/>
      <c r="AG134" s="772"/>
      <c r="AH134" s="772"/>
      <c r="AI134" s="772"/>
      <c r="AJ134" s="772"/>
      <c r="AK134" s="772"/>
      <c r="AL134" s="772"/>
      <c r="AM134" s="772"/>
      <c r="AN134" s="772"/>
      <c r="AO134" s="772"/>
      <c r="AP134" s="772"/>
      <c r="AQ134" s="772"/>
      <c r="AR134" s="772"/>
      <c r="AS134" s="772"/>
      <c r="AT134" s="772"/>
      <c r="AU134" s="772"/>
      <c r="AV134" s="772"/>
      <c r="AW134" s="772"/>
      <c r="AX134" s="772"/>
      <c r="AY134" s="772"/>
      <c r="AZ134" s="773"/>
      <c r="BA134" s="773"/>
      <c r="BB134" s="773"/>
      <c r="BC134" s="773"/>
      <c r="BD134" s="773"/>
      <c r="BE134" s="773"/>
      <c r="BF134" s="774"/>
      <c r="BG134" s="266"/>
      <c r="BH134" s="241"/>
      <c r="BI134" s="246"/>
      <c r="BJ134" s="246"/>
      <c r="BK134" s="230"/>
      <c r="BL134" s="228"/>
      <c r="BM134" s="230"/>
      <c r="BN134" s="230"/>
      <c r="BO134" s="230"/>
      <c r="BP134" s="230"/>
      <c r="BQ134" s="230"/>
      <c r="BR134" s="230"/>
      <c r="BS134" s="230"/>
      <c r="BT134" s="230"/>
      <c r="BU134" s="230"/>
      <c r="BV134" s="230"/>
      <c r="BW134" s="230"/>
      <c r="BX134" s="230"/>
      <c r="BY134" s="230"/>
      <c r="BZ134" s="230"/>
      <c r="CA134" s="230"/>
      <c r="CB134" s="230"/>
      <c r="CC134" s="230"/>
      <c r="CD134" s="230"/>
      <c r="CE134" s="232"/>
      <c r="CF134" s="234"/>
      <c r="CG134" s="229"/>
      <c r="CH134" s="228"/>
      <c r="CI134" s="228"/>
      <c r="CJ134" s="274"/>
    </row>
    <row r="135" spans="1:88" x14ac:dyDescent="0.25">
      <c r="A135" s="770"/>
      <c r="B135" s="753"/>
      <c r="C135" s="753"/>
      <c r="D135" s="753"/>
      <c r="E135" s="753"/>
      <c r="F135" s="753"/>
      <c r="G135" s="769"/>
      <c r="H135" s="771"/>
      <c r="I135" s="771"/>
      <c r="J135" s="771"/>
      <c r="K135" s="772"/>
      <c r="L135" s="772"/>
      <c r="M135" s="772"/>
      <c r="N135" s="772"/>
      <c r="O135" s="772"/>
      <c r="P135" s="772"/>
      <c r="Q135" s="772"/>
      <c r="R135" s="772"/>
      <c r="S135" s="772"/>
      <c r="T135" s="772"/>
      <c r="U135" s="772"/>
      <c r="V135" s="772"/>
      <c r="W135" s="772"/>
      <c r="X135" s="772"/>
      <c r="Y135" s="772"/>
      <c r="Z135" s="772"/>
      <c r="AA135" s="772"/>
      <c r="AB135" s="772"/>
      <c r="AC135" s="772"/>
      <c r="AD135" s="772"/>
      <c r="AE135" s="772"/>
      <c r="AF135" s="772"/>
      <c r="AG135" s="772"/>
      <c r="AH135" s="772"/>
      <c r="AI135" s="772"/>
      <c r="AJ135" s="772"/>
      <c r="AK135" s="772"/>
      <c r="AL135" s="772"/>
      <c r="AM135" s="772"/>
      <c r="AN135" s="772"/>
      <c r="AO135" s="772"/>
      <c r="AP135" s="772"/>
      <c r="AQ135" s="772"/>
      <c r="AR135" s="772"/>
      <c r="AS135" s="772"/>
      <c r="AT135" s="772"/>
      <c r="AU135" s="772"/>
      <c r="AV135" s="772"/>
      <c r="AW135" s="772"/>
      <c r="AX135" s="772"/>
      <c r="AY135" s="772"/>
      <c r="AZ135" s="773"/>
      <c r="BA135" s="773"/>
      <c r="BB135" s="773"/>
      <c r="BC135" s="773"/>
      <c r="BD135" s="773"/>
      <c r="BE135" s="773"/>
      <c r="BF135" s="774"/>
      <c r="BG135" s="266"/>
      <c r="BH135" s="241"/>
      <c r="BI135" s="246"/>
      <c r="BJ135" s="246"/>
      <c r="BK135" s="230"/>
      <c r="BL135" s="228"/>
      <c r="BM135" s="230"/>
      <c r="BN135" s="230"/>
      <c r="BO135" s="230"/>
      <c r="BP135" s="230"/>
      <c r="BQ135" s="230"/>
      <c r="BR135" s="230"/>
      <c r="BS135" s="230"/>
      <c r="BT135" s="230"/>
      <c r="BU135" s="230"/>
      <c r="BV135" s="230"/>
      <c r="BW135" s="230"/>
      <c r="BX135" s="230"/>
      <c r="BY135" s="230"/>
      <c r="BZ135" s="230"/>
      <c r="CA135" s="230"/>
      <c r="CB135" s="230"/>
      <c r="CC135" s="230"/>
      <c r="CD135" s="230"/>
      <c r="CE135" s="232"/>
      <c r="CF135" s="234"/>
      <c r="CG135" s="229"/>
      <c r="CH135" s="228"/>
      <c r="CI135" s="228"/>
      <c r="CJ135" s="274"/>
    </row>
    <row r="136" spans="1:88" x14ac:dyDescent="0.25">
      <c r="A136" s="770"/>
      <c r="B136" s="753"/>
      <c r="C136" s="753"/>
      <c r="D136" s="753"/>
      <c r="E136" s="753"/>
      <c r="F136" s="753"/>
      <c r="G136" s="769"/>
      <c r="H136" s="771" t="s">
        <v>533</v>
      </c>
      <c r="I136" s="771"/>
      <c r="J136" s="771" t="s">
        <v>535</v>
      </c>
      <c r="K136" s="772" t="s">
        <v>413</v>
      </c>
      <c r="L136" s="772" t="s">
        <v>536</v>
      </c>
      <c r="M136" s="772" t="s">
        <v>372</v>
      </c>
      <c r="N136" s="772">
        <v>75</v>
      </c>
      <c r="O136" s="772"/>
      <c r="P136" s="772"/>
      <c r="Q136" s="772"/>
      <c r="R136" s="772"/>
      <c r="S136" s="772"/>
      <c r="T136" s="772"/>
      <c r="U136" s="772"/>
      <c r="V136" s="772"/>
      <c r="W136" s="772"/>
      <c r="X136" s="772"/>
      <c r="Y136" s="772"/>
      <c r="Z136" s="772"/>
      <c r="AA136" s="772"/>
      <c r="AB136" s="772"/>
      <c r="AC136" s="772"/>
      <c r="AD136" s="772"/>
      <c r="AE136" s="772"/>
      <c r="AF136" s="772"/>
      <c r="AG136" s="772" t="s">
        <v>537</v>
      </c>
      <c r="AH136" s="772"/>
      <c r="AI136" s="772"/>
      <c r="AJ136" s="772"/>
      <c r="AK136" s="772"/>
      <c r="AL136" s="772"/>
      <c r="AM136" s="772" t="s">
        <v>8</v>
      </c>
      <c r="AN136" s="772" t="s">
        <v>8</v>
      </c>
      <c r="AO136" s="772" t="s">
        <v>8</v>
      </c>
      <c r="AP136" s="772" t="s">
        <v>8</v>
      </c>
      <c r="AQ136" s="772" t="s">
        <v>8</v>
      </c>
      <c r="AR136" s="772" t="s">
        <v>17</v>
      </c>
      <c r="AS136" s="772" t="s">
        <v>17</v>
      </c>
      <c r="AT136" s="772" t="s">
        <v>8</v>
      </c>
      <c r="AU136" s="772" t="s">
        <v>17</v>
      </c>
      <c r="AV136" s="772" t="s">
        <v>8</v>
      </c>
      <c r="AW136" s="772" t="s">
        <v>503</v>
      </c>
      <c r="AX136" s="772" t="s">
        <v>32</v>
      </c>
      <c r="AY136" s="772" t="s">
        <v>30</v>
      </c>
      <c r="AZ136" s="773" t="s">
        <v>41</v>
      </c>
      <c r="BA136" s="773" t="s">
        <v>12</v>
      </c>
      <c r="BB136" s="773" t="s">
        <v>530</v>
      </c>
      <c r="BC136" s="773" t="s">
        <v>402</v>
      </c>
      <c r="BD136" s="773" t="s">
        <v>505</v>
      </c>
      <c r="BE136" s="773"/>
      <c r="BF136" s="774" t="s">
        <v>122</v>
      </c>
      <c r="BG136" s="266"/>
      <c r="BH136" s="241"/>
      <c r="BI136" s="246"/>
      <c r="BJ136" s="246"/>
      <c r="BK136" s="230"/>
      <c r="BL136" s="228"/>
      <c r="BM136" s="230"/>
      <c r="BN136" s="230"/>
      <c r="BO136" s="230"/>
      <c r="BP136" s="230"/>
      <c r="BQ136" s="230"/>
      <c r="BR136" s="230"/>
      <c r="BS136" s="230"/>
      <c r="BT136" s="230"/>
      <c r="BU136" s="230"/>
      <c r="BV136" s="230"/>
      <c r="BW136" s="230"/>
      <c r="BX136" s="230"/>
      <c r="BY136" s="230"/>
      <c r="BZ136" s="230"/>
      <c r="CA136" s="230"/>
      <c r="CB136" s="230"/>
      <c r="CC136" s="230"/>
      <c r="CD136" s="230"/>
      <c r="CE136" s="232"/>
      <c r="CF136" s="234"/>
      <c r="CG136" s="229"/>
      <c r="CH136" s="228"/>
      <c r="CI136" s="228"/>
      <c r="CJ136" s="274"/>
    </row>
    <row r="137" spans="1:88" x14ac:dyDescent="0.25">
      <c r="A137" s="770"/>
      <c r="B137" s="753"/>
      <c r="C137" s="753"/>
      <c r="D137" s="753"/>
      <c r="E137" s="753"/>
      <c r="F137" s="753"/>
      <c r="G137" s="769"/>
      <c r="H137" s="771"/>
      <c r="I137" s="771"/>
      <c r="J137" s="771"/>
      <c r="K137" s="772"/>
      <c r="L137" s="772"/>
      <c r="M137" s="772"/>
      <c r="N137" s="772"/>
      <c r="O137" s="772"/>
      <c r="P137" s="772"/>
      <c r="Q137" s="772"/>
      <c r="R137" s="772"/>
      <c r="S137" s="772"/>
      <c r="T137" s="772"/>
      <c r="U137" s="772"/>
      <c r="V137" s="772"/>
      <c r="W137" s="772"/>
      <c r="X137" s="772"/>
      <c r="Y137" s="772"/>
      <c r="Z137" s="772"/>
      <c r="AA137" s="772"/>
      <c r="AB137" s="772"/>
      <c r="AC137" s="772"/>
      <c r="AD137" s="772"/>
      <c r="AE137" s="772"/>
      <c r="AF137" s="772"/>
      <c r="AG137" s="772"/>
      <c r="AH137" s="772"/>
      <c r="AI137" s="772"/>
      <c r="AJ137" s="772"/>
      <c r="AK137" s="772"/>
      <c r="AL137" s="772"/>
      <c r="AM137" s="772"/>
      <c r="AN137" s="772"/>
      <c r="AO137" s="772"/>
      <c r="AP137" s="772"/>
      <c r="AQ137" s="772"/>
      <c r="AR137" s="772"/>
      <c r="AS137" s="772"/>
      <c r="AT137" s="772"/>
      <c r="AU137" s="772"/>
      <c r="AV137" s="772"/>
      <c r="AW137" s="772"/>
      <c r="AX137" s="772"/>
      <c r="AY137" s="772"/>
      <c r="AZ137" s="773"/>
      <c r="BA137" s="773"/>
      <c r="BB137" s="773"/>
      <c r="BC137" s="773"/>
      <c r="BD137" s="773"/>
      <c r="BE137" s="773"/>
      <c r="BF137" s="774"/>
      <c r="BG137" s="266"/>
      <c r="BH137" s="241"/>
      <c r="BI137" s="246"/>
      <c r="BJ137" s="246"/>
      <c r="BK137" s="230"/>
      <c r="BL137" s="228"/>
      <c r="BM137" s="230"/>
      <c r="BN137" s="230"/>
      <c r="BO137" s="230"/>
      <c r="BP137" s="230"/>
      <c r="BQ137" s="230"/>
      <c r="BR137" s="230"/>
      <c r="BS137" s="230"/>
      <c r="BT137" s="230"/>
      <c r="BU137" s="230"/>
      <c r="BV137" s="230"/>
      <c r="BW137" s="230"/>
      <c r="BX137" s="230"/>
      <c r="BY137" s="230"/>
      <c r="BZ137" s="230"/>
      <c r="CA137" s="230"/>
      <c r="CB137" s="230"/>
      <c r="CC137" s="230"/>
      <c r="CD137" s="230"/>
      <c r="CE137" s="232"/>
      <c r="CF137" s="234"/>
      <c r="CG137" s="229"/>
      <c r="CH137" s="228"/>
      <c r="CI137" s="228"/>
      <c r="CJ137" s="274"/>
    </row>
    <row r="138" spans="1:88" x14ac:dyDescent="0.25">
      <c r="A138" s="770"/>
      <c r="B138" s="753"/>
      <c r="C138" s="753"/>
      <c r="D138" s="753"/>
      <c r="E138" s="753"/>
      <c r="F138" s="753"/>
      <c r="G138" s="769"/>
      <c r="H138" s="771"/>
      <c r="I138" s="771"/>
      <c r="J138" s="771"/>
      <c r="K138" s="772"/>
      <c r="L138" s="772"/>
      <c r="M138" s="772"/>
      <c r="N138" s="772"/>
      <c r="O138" s="772"/>
      <c r="P138" s="772"/>
      <c r="Q138" s="772"/>
      <c r="R138" s="772"/>
      <c r="S138" s="772"/>
      <c r="T138" s="772"/>
      <c r="U138" s="772"/>
      <c r="V138" s="772"/>
      <c r="W138" s="772"/>
      <c r="X138" s="772"/>
      <c r="Y138" s="772"/>
      <c r="Z138" s="772"/>
      <c r="AA138" s="772"/>
      <c r="AB138" s="772"/>
      <c r="AC138" s="772"/>
      <c r="AD138" s="772"/>
      <c r="AE138" s="772"/>
      <c r="AF138" s="772"/>
      <c r="AG138" s="772"/>
      <c r="AH138" s="772"/>
      <c r="AI138" s="772"/>
      <c r="AJ138" s="772"/>
      <c r="AK138" s="772"/>
      <c r="AL138" s="772"/>
      <c r="AM138" s="772"/>
      <c r="AN138" s="772"/>
      <c r="AO138" s="772"/>
      <c r="AP138" s="772"/>
      <c r="AQ138" s="772"/>
      <c r="AR138" s="772"/>
      <c r="AS138" s="772"/>
      <c r="AT138" s="772"/>
      <c r="AU138" s="772"/>
      <c r="AV138" s="772"/>
      <c r="AW138" s="772"/>
      <c r="AX138" s="772"/>
      <c r="AY138" s="772"/>
      <c r="AZ138" s="773"/>
      <c r="BA138" s="773"/>
      <c r="BB138" s="773"/>
      <c r="BC138" s="773"/>
      <c r="BD138" s="773"/>
      <c r="BE138" s="773"/>
      <c r="BF138" s="774"/>
      <c r="BG138" s="266"/>
      <c r="BH138" s="241"/>
      <c r="BI138" s="246"/>
      <c r="BJ138" s="246"/>
      <c r="BK138" s="230"/>
      <c r="BL138" s="228"/>
      <c r="BM138" s="230"/>
      <c r="BN138" s="230"/>
      <c r="BO138" s="230"/>
      <c r="BP138" s="230"/>
      <c r="BQ138" s="230"/>
      <c r="BR138" s="230"/>
      <c r="BS138" s="230"/>
      <c r="BT138" s="230"/>
      <c r="BU138" s="230"/>
      <c r="BV138" s="230"/>
      <c r="BW138" s="230"/>
      <c r="BX138" s="230"/>
      <c r="BY138" s="230"/>
      <c r="BZ138" s="230"/>
      <c r="CA138" s="230"/>
      <c r="CB138" s="230"/>
      <c r="CC138" s="230"/>
      <c r="CD138" s="230"/>
      <c r="CE138" s="232"/>
      <c r="CF138" s="234"/>
      <c r="CG138" s="229"/>
      <c r="CH138" s="228"/>
      <c r="CI138" s="228"/>
      <c r="CJ138" s="274"/>
    </row>
    <row r="139" spans="1:88" x14ac:dyDescent="0.25">
      <c r="A139" s="770"/>
      <c r="B139" s="753"/>
      <c r="C139" s="753"/>
      <c r="D139" s="753"/>
      <c r="E139" s="753"/>
      <c r="F139" s="753"/>
      <c r="G139" s="769"/>
      <c r="H139" s="771" t="s">
        <v>539</v>
      </c>
      <c r="I139" s="771"/>
      <c r="J139" s="771" t="s">
        <v>541</v>
      </c>
      <c r="K139" s="772" t="s">
        <v>413</v>
      </c>
      <c r="L139" s="772" t="s">
        <v>542</v>
      </c>
      <c r="M139" s="772" t="s">
        <v>372</v>
      </c>
      <c r="N139" s="772">
        <v>2280</v>
      </c>
      <c r="O139" s="772"/>
      <c r="P139" s="772"/>
      <c r="Q139" s="772"/>
      <c r="R139" s="772"/>
      <c r="S139" s="772"/>
      <c r="T139" s="772"/>
      <c r="U139" s="772"/>
      <c r="V139" s="772"/>
      <c r="W139" s="772"/>
      <c r="X139" s="772"/>
      <c r="Y139" s="772"/>
      <c r="Z139" s="772"/>
      <c r="AA139" s="772"/>
      <c r="AB139" s="772"/>
      <c r="AC139" s="772"/>
      <c r="AD139" s="772"/>
      <c r="AE139" s="772"/>
      <c r="AF139" s="772"/>
      <c r="AG139" s="772" t="s">
        <v>537</v>
      </c>
      <c r="AH139" s="772"/>
      <c r="AI139" s="772"/>
      <c r="AJ139" s="772"/>
      <c r="AK139" s="772"/>
      <c r="AL139" s="772"/>
      <c r="AM139" s="772" t="s">
        <v>8</v>
      </c>
      <c r="AN139" s="772" t="s">
        <v>8</v>
      </c>
      <c r="AO139" s="772" t="s">
        <v>8</v>
      </c>
      <c r="AP139" s="772" t="s">
        <v>8</v>
      </c>
      <c r="AQ139" s="772" t="s">
        <v>8</v>
      </c>
      <c r="AR139" s="772" t="s">
        <v>17</v>
      </c>
      <c r="AS139" s="772" t="s">
        <v>17</v>
      </c>
      <c r="AT139" s="772" t="s">
        <v>8</v>
      </c>
      <c r="AU139" s="772" t="s">
        <v>17</v>
      </c>
      <c r="AV139" s="772" t="s">
        <v>8</v>
      </c>
      <c r="AW139" s="772" t="s">
        <v>503</v>
      </c>
      <c r="AX139" s="772" t="s">
        <v>32</v>
      </c>
      <c r="AY139" s="772" t="s">
        <v>30</v>
      </c>
      <c r="AZ139" s="773" t="s">
        <v>41</v>
      </c>
      <c r="BA139" s="773" t="s">
        <v>12</v>
      </c>
      <c r="BB139" s="773" t="s">
        <v>530</v>
      </c>
      <c r="BC139" s="773" t="s">
        <v>402</v>
      </c>
      <c r="BD139" s="773" t="s">
        <v>505</v>
      </c>
      <c r="BE139" s="773"/>
      <c r="BF139" s="774" t="s">
        <v>122</v>
      </c>
      <c r="BG139" s="266"/>
      <c r="BH139" s="241"/>
      <c r="BI139" s="246"/>
      <c r="BJ139" s="246"/>
      <c r="BK139" s="230"/>
      <c r="BL139" s="228"/>
      <c r="BM139" s="230"/>
      <c r="BN139" s="230"/>
      <c r="BO139" s="230"/>
      <c r="BP139" s="230"/>
      <c r="BQ139" s="230"/>
      <c r="BR139" s="230"/>
      <c r="BS139" s="230"/>
      <c r="BT139" s="230"/>
      <c r="BU139" s="230"/>
      <c r="BV139" s="230"/>
      <c r="BW139" s="230"/>
      <c r="BX139" s="230"/>
      <c r="BY139" s="230"/>
      <c r="BZ139" s="230"/>
      <c r="CA139" s="230"/>
      <c r="CB139" s="230"/>
      <c r="CC139" s="230"/>
      <c r="CD139" s="230"/>
      <c r="CE139" s="232"/>
      <c r="CF139" s="234"/>
      <c r="CG139" s="229"/>
      <c r="CH139" s="228"/>
      <c r="CI139" s="228"/>
      <c r="CJ139" s="274"/>
    </row>
    <row r="140" spans="1:88" x14ac:dyDescent="0.25">
      <c r="A140" s="770"/>
      <c r="B140" s="753"/>
      <c r="C140" s="753"/>
      <c r="D140" s="753"/>
      <c r="E140" s="753"/>
      <c r="F140" s="753"/>
      <c r="G140" s="769"/>
      <c r="H140" s="771"/>
      <c r="I140" s="771"/>
      <c r="J140" s="771"/>
      <c r="K140" s="772"/>
      <c r="L140" s="772"/>
      <c r="M140" s="772"/>
      <c r="N140" s="772"/>
      <c r="O140" s="772"/>
      <c r="P140" s="772"/>
      <c r="Q140" s="772"/>
      <c r="R140" s="772"/>
      <c r="S140" s="772"/>
      <c r="T140" s="772"/>
      <c r="U140" s="772"/>
      <c r="V140" s="772"/>
      <c r="W140" s="772"/>
      <c r="X140" s="772"/>
      <c r="Y140" s="772"/>
      <c r="Z140" s="772"/>
      <c r="AA140" s="772"/>
      <c r="AB140" s="772"/>
      <c r="AC140" s="772"/>
      <c r="AD140" s="772"/>
      <c r="AE140" s="772"/>
      <c r="AF140" s="772"/>
      <c r="AG140" s="772"/>
      <c r="AH140" s="772"/>
      <c r="AI140" s="772"/>
      <c r="AJ140" s="772"/>
      <c r="AK140" s="772"/>
      <c r="AL140" s="772"/>
      <c r="AM140" s="772"/>
      <c r="AN140" s="772"/>
      <c r="AO140" s="772"/>
      <c r="AP140" s="772"/>
      <c r="AQ140" s="772"/>
      <c r="AR140" s="772"/>
      <c r="AS140" s="772"/>
      <c r="AT140" s="772"/>
      <c r="AU140" s="772"/>
      <c r="AV140" s="772"/>
      <c r="AW140" s="772"/>
      <c r="AX140" s="772"/>
      <c r="AY140" s="772"/>
      <c r="AZ140" s="773"/>
      <c r="BA140" s="773"/>
      <c r="BB140" s="773"/>
      <c r="BC140" s="773"/>
      <c r="BD140" s="773"/>
      <c r="BE140" s="773"/>
      <c r="BF140" s="774"/>
      <c r="BG140" s="266"/>
      <c r="BH140" s="241"/>
      <c r="BI140" s="241"/>
      <c r="BJ140" s="241"/>
      <c r="BK140" s="242"/>
      <c r="BL140" s="228"/>
      <c r="BM140" s="228"/>
      <c r="BN140" s="228"/>
      <c r="BO140" s="228"/>
      <c r="BP140" s="228"/>
      <c r="BQ140" s="228"/>
      <c r="BR140" s="228"/>
      <c r="BS140" s="228"/>
      <c r="BT140" s="228"/>
      <c r="BU140" s="228"/>
      <c r="BV140" s="228"/>
      <c r="BW140" s="228"/>
      <c r="BX140" s="228"/>
      <c r="BY140" s="228"/>
      <c r="BZ140" s="228"/>
      <c r="CA140" s="228"/>
      <c r="CB140" s="228"/>
      <c r="CC140" s="228"/>
      <c r="CD140" s="230"/>
      <c r="CE140" s="232"/>
      <c r="CF140" s="234"/>
      <c r="CG140" s="229"/>
      <c r="CH140" s="228"/>
      <c r="CI140" s="228"/>
      <c r="CJ140" s="60"/>
    </row>
    <row r="141" spans="1:88" x14ac:dyDescent="0.25">
      <c r="A141" s="770"/>
      <c r="B141" s="753"/>
      <c r="C141" s="753"/>
      <c r="D141" s="753"/>
      <c r="E141" s="753"/>
      <c r="F141" s="753"/>
      <c r="G141" s="769"/>
      <c r="H141" s="771"/>
      <c r="I141" s="771"/>
      <c r="J141" s="771"/>
      <c r="K141" s="772"/>
      <c r="L141" s="772"/>
      <c r="M141" s="772"/>
      <c r="N141" s="772"/>
      <c r="O141" s="772"/>
      <c r="P141" s="772"/>
      <c r="Q141" s="772"/>
      <c r="R141" s="772"/>
      <c r="S141" s="772"/>
      <c r="T141" s="772"/>
      <c r="U141" s="772"/>
      <c r="V141" s="772"/>
      <c r="W141" s="772"/>
      <c r="X141" s="772"/>
      <c r="Y141" s="772"/>
      <c r="Z141" s="772"/>
      <c r="AA141" s="772"/>
      <c r="AB141" s="772"/>
      <c r="AC141" s="772"/>
      <c r="AD141" s="772"/>
      <c r="AE141" s="772"/>
      <c r="AF141" s="772"/>
      <c r="AG141" s="772"/>
      <c r="AH141" s="772"/>
      <c r="AI141" s="772"/>
      <c r="AJ141" s="772"/>
      <c r="AK141" s="772"/>
      <c r="AL141" s="772"/>
      <c r="AM141" s="772"/>
      <c r="AN141" s="772"/>
      <c r="AO141" s="772"/>
      <c r="AP141" s="772"/>
      <c r="AQ141" s="772"/>
      <c r="AR141" s="772"/>
      <c r="AS141" s="772"/>
      <c r="AT141" s="772"/>
      <c r="AU141" s="772"/>
      <c r="AV141" s="772"/>
      <c r="AW141" s="772"/>
      <c r="AX141" s="772"/>
      <c r="AY141" s="772"/>
      <c r="AZ141" s="773"/>
      <c r="BA141" s="773"/>
      <c r="BB141" s="773"/>
      <c r="BC141" s="773"/>
      <c r="BD141" s="773"/>
      <c r="BE141" s="773"/>
      <c r="BF141" s="774"/>
      <c r="BG141" s="266"/>
      <c r="BH141" s="241"/>
      <c r="BI141" s="241"/>
      <c r="BJ141" s="241"/>
      <c r="BK141" s="242"/>
      <c r="BL141" s="228"/>
      <c r="BM141" s="228"/>
      <c r="BN141" s="228"/>
      <c r="BO141" s="228"/>
      <c r="BP141" s="228"/>
      <c r="BQ141" s="228"/>
      <c r="BR141" s="228"/>
      <c r="BS141" s="228"/>
      <c r="BT141" s="228"/>
      <c r="BU141" s="228"/>
      <c r="BV141" s="228"/>
      <c r="BW141" s="228"/>
      <c r="BX141" s="228"/>
      <c r="BY141" s="228"/>
      <c r="BZ141" s="228"/>
      <c r="CA141" s="228"/>
      <c r="CB141" s="228"/>
      <c r="CC141" s="228"/>
      <c r="CD141" s="230"/>
      <c r="CE141" s="232"/>
      <c r="CF141" s="234"/>
      <c r="CG141" s="229"/>
      <c r="CH141" s="228"/>
      <c r="CI141" s="228"/>
      <c r="CJ141" s="60"/>
    </row>
    <row r="142" spans="1:88" x14ac:dyDescent="0.25">
      <c r="A142" s="752">
        <f>VLOOKUP(B142,Sheet1!$G$5:$H$10,2,FALSE)</f>
        <v>6</v>
      </c>
      <c r="B142" s="753" t="s">
        <v>437</v>
      </c>
      <c r="C142" s="753" t="s">
        <v>543</v>
      </c>
      <c r="D142" s="753" t="s">
        <v>545</v>
      </c>
      <c r="E142" s="753"/>
      <c r="F142" s="753"/>
      <c r="G142" s="768" t="s">
        <v>1653</v>
      </c>
      <c r="H142" s="754" t="s">
        <v>1654</v>
      </c>
      <c r="I142" s="754"/>
      <c r="J142" s="767" t="s">
        <v>1304</v>
      </c>
      <c r="K142" s="766"/>
      <c r="L142" s="766"/>
      <c r="M142" s="766"/>
      <c r="N142" s="762">
        <v>1</v>
      </c>
      <c r="O142" s="766"/>
      <c r="P142" s="766"/>
      <c r="Q142" s="766"/>
      <c r="R142" s="766"/>
      <c r="S142" s="766"/>
      <c r="T142" s="766"/>
      <c r="U142" s="766"/>
      <c r="V142" s="766"/>
      <c r="W142" s="766"/>
      <c r="X142" s="766"/>
      <c r="Y142" s="766"/>
      <c r="Z142" s="766"/>
      <c r="AA142" s="766"/>
      <c r="AB142" s="766"/>
      <c r="AC142" s="766"/>
      <c r="AD142" s="766"/>
      <c r="AE142" s="766"/>
      <c r="AF142" s="766"/>
      <c r="AG142" s="766" t="s">
        <v>446</v>
      </c>
      <c r="AH142" s="766"/>
      <c r="AI142" s="766"/>
      <c r="AJ142" s="766"/>
      <c r="AK142" s="766"/>
      <c r="AL142" s="766"/>
      <c r="AM142" s="766"/>
      <c r="AN142" s="766"/>
      <c r="AO142" s="766"/>
      <c r="AP142" s="766"/>
      <c r="AQ142" s="766"/>
      <c r="AR142" s="766"/>
      <c r="AS142" s="766" t="s">
        <v>17</v>
      </c>
      <c r="AT142" s="766"/>
      <c r="AU142" s="766"/>
      <c r="AV142" s="766"/>
      <c r="AW142" s="766"/>
      <c r="AX142" s="766"/>
      <c r="AY142" s="766"/>
      <c r="AZ142" s="766"/>
      <c r="BA142" s="766"/>
      <c r="BB142" s="766"/>
      <c r="BC142" s="766"/>
      <c r="BD142" s="766"/>
      <c r="BE142" s="766"/>
      <c r="BF142" s="765"/>
      <c r="BG142" s="266" t="s">
        <v>442</v>
      </c>
      <c r="BH142" s="241"/>
      <c r="BI142" s="246"/>
      <c r="BJ142" s="246"/>
      <c r="BK142" s="230"/>
      <c r="BL142" s="228">
        <v>430</v>
      </c>
      <c r="BM142" s="235">
        <v>0.25</v>
      </c>
      <c r="BN142" s="228"/>
      <c r="BO142" s="228"/>
      <c r="BP142" s="235">
        <v>0.75</v>
      </c>
      <c r="BQ142" s="230"/>
      <c r="BR142" s="230"/>
      <c r="BS142" s="230"/>
      <c r="BT142" s="230"/>
      <c r="BU142" s="230"/>
      <c r="BV142" s="230"/>
      <c r="BW142" s="230"/>
      <c r="BX142" s="230"/>
      <c r="BY142" s="230" t="s">
        <v>446</v>
      </c>
      <c r="BZ142" s="230"/>
      <c r="CA142" s="230"/>
      <c r="CB142" s="230"/>
      <c r="CC142" s="230"/>
      <c r="CD142" s="230"/>
      <c r="CE142" s="232"/>
      <c r="CF142" s="234"/>
      <c r="CG142" s="229"/>
      <c r="CH142" s="228"/>
      <c r="CI142" s="228"/>
      <c r="CJ142" s="274"/>
    </row>
    <row r="143" spans="1:88" x14ac:dyDescent="0.25">
      <c r="A143" s="752"/>
      <c r="B143" s="753"/>
      <c r="C143" s="753"/>
      <c r="D143" s="753"/>
      <c r="E143" s="753"/>
      <c r="F143" s="753"/>
      <c r="G143" s="768"/>
      <c r="H143" s="754"/>
      <c r="I143" s="754"/>
      <c r="J143" s="767"/>
      <c r="K143" s="766"/>
      <c r="L143" s="766"/>
      <c r="M143" s="766"/>
      <c r="N143" s="762"/>
      <c r="O143" s="766"/>
      <c r="P143" s="766"/>
      <c r="Q143" s="766"/>
      <c r="R143" s="766"/>
      <c r="S143" s="766"/>
      <c r="T143" s="766"/>
      <c r="U143" s="766"/>
      <c r="V143" s="766"/>
      <c r="W143" s="766"/>
      <c r="X143" s="766"/>
      <c r="Y143" s="766"/>
      <c r="Z143" s="766"/>
      <c r="AA143" s="766"/>
      <c r="AB143" s="766"/>
      <c r="AC143" s="766"/>
      <c r="AD143" s="766"/>
      <c r="AE143" s="766"/>
      <c r="AF143" s="766"/>
      <c r="AG143" s="766"/>
      <c r="AH143" s="766"/>
      <c r="AI143" s="766"/>
      <c r="AJ143" s="766"/>
      <c r="AK143" s="766"/>
      <c r="AL143" s="766"/>
      <c r="AM143" s="766"/>
      <c r="AN143" s="766"/>
      <c r="AO143" s="766"/>
      <c r="AP143" s="766"/>
      <c r="AQ143" s="766"/>
      <c r="AR143" s="766"/>
      <c r="AS143" s="766"/>
      <c r="AT143" s="766"/>
      <c r="AU143" s="766"/>
      <c r="AV143" s="766"/>
      <c r="AW143" s="766"/>
      <c r="AX143" s="766"/>
      <c r="AY143" s="766"/>
      <c r="AZ143" s="766"/>
      <c r="BA143" s="766"/>
      <c r="BB143" s="766"/>
      <c r="BC143" s="766"/>
      <c r="BD143" s="766"/>
      <c r="BE143" s="766"/>
      <c r="BF143" s="765"/>
      <c r="BG143" s="266" t="s">
        <v>1655</v>
      </c>
      <c r="BH143" s="241"/>
      <c r="BI143" s="246"/>
      <c r="BJ143" s="246"/>
      <c r="BK143" s="230"/>
      <c r="BL143" s="228"/>
      <c r="BM143" s="230"/>
      <c r="BN143" s="230"/>
      <c r="BO143" s="230"/>
      <c r="BP143" s="230"/>
      <c r="BQ143" s="230"/>
      <c r="BR143" s="230"/>
      <c r="BS143" s="230"/>
      <c r="BT143" s="230"/>
      <c r="BU143" s="230"/>
      <c r="BV143" s="230"/>
      <c r="BW143" s="230"/>
      <c r="BX143" s="230"/>
      <c r="BY143" s="250" t="s">
        <v>446</v>
      </c>
      <c r="BZ143" s="230"/>
      <c r="CA143" s="230"/>
      <c r="CB143" s="230"/>
      <c r="CC143" s="230"/>
      <c r="CD143" s="230"/>
      <c r="CE143" s="232"/>
      <c r="CF143" s="234"/>
      <c r="CG143" s="229"/>
      <c r="CH143" s="228"/>
      <c r="CI143" s="228"/>
      <c r="CJ143" s="274"/>
    </row>
    <row r="144" spans="1:88" x14ac:dyDescent="0.25">
      <c r="A144" s="752"/>
      <c r="B144" s="753"/>
      <c r="C144" s="753"/>
      <c r="D144" s="753"/>
      <c r="E144" s="753"/>
      <c r="F144" s="753"/>
      <c r="G144" s="768"/>
      <c r="H144" s="754"/>
      <c r="I144" s="754"/>
      <c r="J144" s="767"/>
      <c r="K144" s="766"/>
      <c r="L144" s="766"/>
      <c r="M144" s="766"/>
      <c r="N144" s="762"/>
      <c r="O144" s="766"/>
      <c r="P144" s="766"/>
      <c r="Q144" s="766"/>
      <c r="R144" s="766"/>
      <c r="S144" s="766"/>
      <c r="T144" s="766"/>
      <c r="U144" s="766"/>
      <c r="V144" s="766"/>
      <c r="W144" s="766"/>
      <c r="X144" s="766"/>
      <c r="Y144" s="766"/>
      <c r="Z144" s="766"/>
      <c r="AA144" s="766"/>
      <c r="AB144" s="766"/>
      <c r="AC144" s="766"/>
      <c r="AD144" s="766"/>
      <c r="AE144" s="766"/>
      <c r="AF144" s="766"/>
      <c r="AG144" s="766"/>
      <c r="AH144" s="766"/>
      <c r="AI144" s="766"/>
      <c r="AJ144" s="766"/>
      <c r="AK144" s="766"/>
      <c r="AL144" s="766"/>
      <c r="AM144" s="766"/>
      <c r="AN144" s="766"/>
      <c r="AO144" s="766"/>
      <c r="AP144" s="766"/>
      <c r="AQ144" s="766"/>
      <c r="AR144" s="766"/>
      <c r="AS144" s="766"/>
      <c r="AT144" s="766"/>
      <c r="AU144" s="766"/>
      <c r="AV144" s="766"/>
      <c r="AW144" s="766"/>
      <c r="AX144" s="766"/>
      <c r="AY144" s="766"/>
      <c r="AZ144" s="766"/>
      <c r="BA144" s="766"/>
      <c r="BB144" s="766"/>
      <c r="BC144" s="766"/>
      <c r="BD144" s="766"/>
      <c r="BE144" s="766"/>
      <c r="BF144" s="765"/>
      <c r="BG144" s="266"/>
      <c r="BH144" s="241"/>
      <c r="BI144" s="246"/>
      <c r="BJ144" s="246"/>
      <c r="BK144" s="230"/>
      <c r="BL144" s="228"/>
      <c r="BM144" s="230"/>
      <c r="BN144" s="230"/>
      <c r="BO144" s="230"/>
      <c r="BP144" s="230"/>
      <c r="BQ144" s="230"/>
      <c r="BR144" s="230"/>
      <c r="BS144" s="230"/>
      <c r="BT144" s="230"/>
      <c r="BU144" s="230"/>
      <c r="BV144" s="230"/>
      <c r="BW144" s="230"/>
      <c r="BX144" s="230"/>
      <c r="BY144" s="230" t="s">
        <v>446</v>
      </c>
      <c r="BZ144" s="230"/>
      <c r="CA144" s="230"/>
      <c r="CB144" s="230"/>
      <c r="CC144" s="230"/>
      <c r="CD144" s="230"/>
      <c r="CE144" s="232"/>
      <c r="CF144" s="234"/>
      <c r="CG144" s="229"/>
      <c r="CH144" s="228"/>
      <c r="CI144" s="228"/>
      <c r="CJ144" s="274"/>
    </row>
    <row r="145" spans="1:88" ht="47.25" x14ac:dyDescent="0.25">
      <c r="A145" s="752"/>
      <c r="B145" s="753"/>
      <c r="C145" s="753"/>
      <c r="D145" s="753"/>
      <c r="E145" s="753"/>
      <c r="F145" s="753"/>
      <c r="G145" s="768" t="s">
        <v>162</v>
      </c>
      <c r="H145" s="254" t="s">
        <v>548</v>
      </c>
      <c r="I145" s="254"/>
      <c r="J145" s="256" t="s">
        <v>1304</v>
      </c>
      <c r="K145" s="133" t="s">
        <v>425</v>
      </c>
      <c r="L145" s="133"/>
      <c r="M145" s="133" t="s">
        <v>550</v>
      </c>
      <c r="N145" s="257">
        <v>1</v>
      </c>
      <c r="O145" s="133"/>
      <c r="P145" s="133"/>
      <c r="Q145" s="133"/>
      <c r="R145" s="133"/>
      <c r="S145" s="133"/>
      <c r="T145" s="133"/>
      <c r="U145" s="133"/>
      <c r="V145" s="133"/>
      <c r="W145" s="133"/>
      <c r="X145" s="133"/>
      <c r="Y145" s="133"/>
      <c r="Z145" s="133"/>
      <c r="AA145" s="133"/>
      <c r="AB145" s="133"/>
      <c r="AC145" s="133"/>
      <c r="AD145" s="133"/>
      <c r="AE145" s="133"/>
      <c r="AF145" s="133"/>
      <c r="AG145" s="133" t="s">
        <v>1656</v>
      </c>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263"/>
      <c r="BG145" s="266"/>
      <c r="BH145" s="241"/>
      <c r="BI145" s="246"/>
      <c r="BJ145" s="246"/>
      <c r="BK145" s="230"/>
      <c r="BL145" s="228"/>
      <c r="BM145" s="230"/>
      <c r="BN145" s="230"/>
      <c r="BO145" s="230"/>
      <c r="BP145" s="230"/>
      <c r="BQ145" s="230"/>
      <c r="BR145" s="230"/>
      <c r="BS145" s="230"/>
      <c r="BT145" s="230"/>
      <c r="BU145" s="230"/>
      <c r="BV145" s="230"/>
      <c r="BW145" s="230"/>
      <c r="BX145" s="230"/>
      <c r="BY145" s="235" t="s">
        <v>446</v>
      </c>
      <c r="BZ145" s="230"/>
      <c r="CA145" s="230"/>
      <c r="CB145" s="230"/>
      <c r="CC145" s="230"/>
      <c r="CD145" s="230"/>
      <c r="CE145" s="232"/>
      <c r="CF145" s="234"/>
      <c r="CG145" s="229"/>
      <c r="CH145" s="228"/>
      <c r="CI145" s="228"/>
      <c r="CJ145" s="274"/>
    </row>
    <row r="146" spans="1:88" x14ac:dyDescent="0.25">
      <c r="A146" s="752"/>
      <c r="B146" s="753"/>
      <c r="C146" s="753"/>
      <c r="D146" s="753"/>
      <c r="E146" s="753"/>
      <c r="F146" s="753"/>
      <c r="G146" s="768"/>
      <c r="H146" s="754" t="s">
        <v>555</v>
      </c>
      <c r="I146" s="754"/>
      <c r="J146" s="767" t="s">
        <v>1304</v>
      </c>
      <c r="K146" s="766" t="s">
        <v>425</v>
      </c>
      <c r="L146" s="766"/>
      <c r="M146" s="766" t="s">
        <v>550</v>
      </c>
      <c r="N146" s="762">
        <v>1</v>
      </c>
      <c r="O146" s="766"/>
      <c r="P146" s="766"/>
      <c r="Q146" s="766"/>
      <c r="R146" s="766"/>
      <c r="S146" s="766"/>
      <c r="T146" s="766"/>
      <c r="U146" s="766"/>
      <c r="V146" s="766"/>
      <c r="W146" s="766"/>
      <c r="X146" s="766"/>
      <c r="Y146" s="766"/>
      <c r="Z146" s="766"/>
      <c r="AA146" s="766"/>
      <c r="AB146" s="766"/>
      <c r="AC146" s="766"/>
      <c r="AD146" s="766"/>
      <c r="AE146" s="766"/>
      <c r="AF146" s="766"/>
      <c r="AG146" s="766" t="s">
        <v>1657</v>
      </c>
      <c r="AH146" s="766"/>
      <c r="AI146" s="766"/>
      <c r="AJ146" s="766"/>
      <c r="AK146" s="766"/>
      <c r="AL146" s="766"/>
      <c r="AM146" s="766"/>
      <c r="AN146" s="766"/>
      <c r="AO146" s="766"/>
      <c r="AP146" s="766"/>
      <c r="AQ146" s="766"/>
      <c r="AR146" s="766"/>
      <c r="AS146" s="766"/>
      <c r="AT146" s="766"/>
      <c r="AU146" s="766"/>
      <c r="AV146" s="766"/>
      <c r="AW146" s="766"/>
      <c r="AX146" s="766"/>
      <c r="AY146" s="766"/>
      <c r="AZ146" s="766"/>
      <c r="BA146" s="766"/>
      <c r="BB146" s="766"/>
      <c r="BC146" s="766"/>
      <c r="BD146" s="766"/>
      <c r="BE146" s="766"/>
      <c r="BF146" s="765"/>
      <c r="BG146" s="266"/>
      <c r="BH146" s="241"/>
      <c r="BI146" s="241"/>
      <c r="BJ146" s="241"/>
      <c r="BK146" s="228"/>
      <c r="BL146" s="228"/>
      <c r="BM146" s="228"/>
      <c r="BN146" s="228"/>
      <c r="BO146" s="228"/>
      <c r="BP146" s="228"/>
      <c r="BQ146" s="228"/>
      <c r="BR146" s="228"/>
      <c r="BS146" s="228"/>
      <c r="BT146" s="228"/>
      <c r="BU146" s="228"/>
      <c r="BV146" s="228"/>
      <c r="BW146" s="236"/>
      <c r="BX146" s="236"/>
      <c r="BY146" s="235" t="s">
        <v>446</v>
      </c>
      <c r="BZ146" s="235"/>
      <c r="CA146" s="235"/>
      <c r="CB146" s="235"/>
      <c r="CC146" s="235"/>
      <c r="CD146" s="230"/>
      <c r="CE146" s="232"/>
      <c r="CF146" s="234"/>
      <c r="CG146" s="229"/>
      <c r="CH146" s="228"/>
      <c r="CI146" s="228"/>
      <c r="CJ146" s="60"/>
    </row>
    <row r="147" spans="1:88" ht="47.25" x14ac:dyDescent="0.25">
      <c r="A147" s="752"/>
      <c r="B147" s="753"/>
      <c r="C147" s="753"/>
      <c r="D147" s="753"/>
      <c r="E147" s="753"/>
      <c r="F147" s="753"/>
      <c r="G147" s="768"/>
      <c r="H147" s="754"/>
      <c r="I147" s="754"/>
      <c r="J147" s="767"/>
      <c r="K147" s="766"/>
      <c r="L147" s="766"/>
      <c r="M147" s="766"/>
      <c r="N147" s="762">
        <v>1</v>
      </c>
      <c r="O147" s="766"/>
      <c r="P147" s="766"/>
      <c r="Q147" s="766"/>
      <c r="R147" s="766"/>
      <c r="S147" s="766"/>
      <c r="T147" s="766"/>
      <c r="U147" s="766"/>
      <c r="V147" s="766"/>
      <c r="W147" s="766"/>
      <c r="X147" s="766"/>
      <c r="Y147" s="766"/>
      <c r="Z147" s="766"/>
      <c r="AA147" s="766"/>
      <c r="AB147" s="766"/>
      <c r="AC147" s="766"/>
      <c r="AD147" s="766"/>
      <c r="AE147" s="766"/>
      <c r="AF147" s="766"/>
      <c r="AG147" s="766" t="s">
        <v>454</v>
      </c>
      <c r="AH147" s="766"/>
      <c r="AI147" s="766"/>
      <c r="AJ147" s="766"/>
      <c r="AK147" s="766"/>
      <c r="AL147" s="766"/>
      <c r="AM147" s="766"/>
      <c r="AN147" s="766"/>
      <c r="AO147" s="766"/>
      <c r="AP147" s="766"/>
      <c r="AQ147" s="766"/>
      <c r="AR147" s="766"/>
      <c r="AS147" s="766"/>
      <c r="AT147" s="766"/>
      <c r="AU147" s="766"/>
      <c r="AV147" s="766"/>
      <c r="AW147" s="766"/>
      <c r="AX147" s="766"/>
      <c r="AY147" s="766"/>
      <c r="AZ147" s="766"/>
      <c r="BA147" s="766"/>
      <c r="BB147" s="766"/>
      <c r="BC147" s="766"/>
      <c r="BD147" s="766"/>
      <c r="BE147" s="766"/>
      <c r="BF147" s="765"/>
      <c r="BG147" s="276" t="s">
        <v>1658</v>
      </c>
      <c r="BH147" s="241"/>
      <c r="BI147" s="241"/>
      <c r="BJ147" s="241"/>
      <c r="BK147" s="228"/>
      <c r="BL147" s="228">
        <v>430</v>
      </c>
      <c r="BM147" s="228"/>
      <c r="BN147" s="228"/>
      <c r="BO147" s="228"/>
      <c r="BP147" s="228"/>
      <c r="BQ147" s="228"/>
      <c r="BR147" s="228"/>
      <c r="BS147" s="228"/>
      <c r="BT147" s="228"/>
      <c r="BU147" s="228"/>
      <c r="BV147" s="228"/>
      <c r="BW147" s="228"/>
      <c r="BX147" s="228"/>
      <c r="BY147" s="228" t="s">
        <v>454</v>
      </c>
      <c r="BZ147" s="228"/>
      <c r="CA147" s="228"/>
      <c r="CB147" s="228"/>
      <c r="CC147" s="228"/>
      <c r="CD147" s="230"/>
      <c r="CE147" s="232"/>
      <c r="CF147" s="234"/>
      <c r="CG147" s="229"/>
      <c r="CH147" s="228"/>
      <c r="CI147" s="228"/>
      <c r="CJ147" s="24"/>
    </row>
    <row r="148" spans="1:88" ht="31.5" x14ac:dyDescent="0.25">
      <c r="A148" s="752"/>
      <c r="B148" s="753"/>
      <c r="C148" s="753"/>
      <c r="D148" s="753"/>
      <c r="E148" s="753"/>
      <c r="F148" s="753"/>
      <c r="G148" s="768" t="s">
        <v>1659</v>
      </c>
      <c r="H148" s="754" t="s">
        <v>1660</v>
      </c>
      <c r="I148" s="754"/>
      <c r="J148" s="754" t="s">
        <v>1661</v>
      </c>
      <c r="K148" s="763" t="s">
        <v>425</v>
      </c>
      <c r="L148" s="763"/>
      <c r="M148" s="763"/>
      <c r="N148" s="762">
        <v>1</v>
      </c>
      <c r="O148" s="763"/>
      <c r="P148" s="763"/>
      <c r="Q148" s="763"/>
      <c r="R148" s="763"/>
      <c r="S148" s="763"/>
      <c r="T148" s="763"/>
      <c r="U148" s="763"/>
      <c r="V148" s="763"/>
      <c r="W148" s="763"/>
      <c r="X148" s="763"/>
      <c r="Y148" s="763"/>
      <c r="Z148" s="763"/>
      <c r="AA148" s="763"/>
      <c r="AB148" s="763"/>
      <c r="AC148" s="763"/>
      <c r="AD148" s="763"/>
      <c r="AE148" s="763"/>
      <c r="AF148" s="763"/>
      <c r="AG148" s="763" t="s">
        <v>569</v>
      </c>
      <c r="AH148" s="763"/>
      <c r="AI148" s="763"/>
      <c r="AJ148" s="763"/>
      <c r="AK148" s="763"/>
      <c r="AL148" s="763"/>
      <c r="AM148" s="763"/>
      <c r="AN148" s="763"/>
      <c r="AO148" s="763"/>
      <c r="AP148" s="763"/>
      <c r="AQ148" s="763"/>
      <c r="AR148" s="763"/>
      <c r="AS148" s="763"/>
      <c r="AT148" s="763"/>
      <c r="AU148" s="763"/>
      <c r="AV148" s="763"/>
      <c r="AW148" s="763"/>
      <c r="AX148" s="763"/>
      <c r="AY148" s="763"/>
      <c r="AZ148" s="763"/>
      <c r="BA148" s="763"/>
      <c r="BB148" s="763"/>
      <c r="BC148" s="763"/>
      <c r="BD148" s="763"/>
      <c r="BE148" s="763"/>
      <c r="BF148" s="764"/>
      <c r="BG148" s="276" t="s">
        <v>1365</v>
      </c>
      <c r="BH148" s="241"/>
      <c r="BI148" s="241"/>
      <c r="BJ148" s="241"/>
      <c r="BK148" s="228"/>
      <c r="BL148" s="228">
        <v>5</v>
      </c>
      <c r="BM148" s="228"/>
      <c r="BN148" s="228"/>
      <c r="BO148" s="228"/>
      <c r="BP148" s="228"/>
      <c r="BQ148" s="228"/>
      <c r="BR148" s="228"/>
      <c r="BS148" s="228"/>
      <c r="BT148" s="228"/>
      <c r="BU148" s="228"/>
      <c r="BV148" s="228"/>
      <c r="BW148" s="228"/>
      <c r="BX148" s="228"/>
      <c r="BY148" s="228" t="s">
        <v>569</v>
      </c>
      <c r="BZ148" s="228"/>
      <c r="CA148" s="228"/>
      <c r="CB148" s="228"/>
      <c r="CC148" s="228"/>
      <c r="CD148" s="230"/>
      <c r="CE148" s="232"/>
      <c r="CF148" s="234"/>
      <c r="CG148" s="229"/>
      <c r="CH148" s="228"/>
      <c r="CI148" s="228"/>
      <c r="CJ148" s="24"/>
    </row>
    <row r="149" spans="1:88" ht="31.5" x14ac:dyDescent="0.25">
      <c r="A149" s="752"/>
      <c r="B149" s="753"/>
      <c r="C149" s="753"/>
      <c r="D149" s="753"/>
      <c r="E149" s="753"/>
      <c r="F149" s="753"/>
      <c r="G149" s="768"/>
      <c r="H149" s="754"/>
      <c r="I149" s="754"/>
      <c r="J149" s="754"/>
      <c r="K149" s="763"/>
      <c r="L149" s="763"/>
      <c r="M149" s="763"/>
      <c r="N149" s="762"/>
      <c r="O149" s="763"/>
      <c r="P149" s="763"/>
      <c r="Q149" s="763"/>
      <c r="R149" s="763"/>
      <c r="S149" s="763"/>
      <c r="T149" s="763"/>
      <c r="U149" s="763"/>
      <c r="V149" s="763"/>
      <c r="W149" s="763"/>
      <c r="X149" s="763"/>
      <c r="Y149" s="763"/>
      <c r="Z149" s="763"/>
      <c r="AA149" s="763"/>
      <c r="AB149" s="763"/>
      <c r="AC149" s="763"/>
      <c r="AD149" s="763"/>
      <c r="AE149" s="763"/>
      <c r="AF149" s="763"/>
      <c r="AG149" s="763"/>
      <c r="AH149" s="763"/>
      <c r="AI149" s="763"/>
      <c r="AJ149" s="763"/>
      <c r="AK149" s="763"/>
      <c r="AL149" s="763"/>
      <c r="AM149" s="763"/>
      <c r="AN149" s="763"/>
      <c r="AO149" s="763"/>
      <c r="AP149" s="763"/>
      <c r="AQ149" s="763"/>
      <c r="AR149" s="763"/>
      <c r="AS149" s="763"/>
      <c r="AT149" s="763"/>
      <c r="AU149" s="763"/>
      <c r="AV149" s="763"/>
      <c r="AW149" s="763"/>
      <c r="AX149" s="763"/>
      <c r="AY149" s="763"/>
      <c r="AZ149" s="763"/>
      <c r="BA149" s="763"/>
      <c r="BB149" s="763"/>
      <c r="BC149" s="763"/>
      <c r="BD149" s="763"/>
      <c r="BE149" s="763"/>
      <c r="BF149" s="764"/>
      <c r="BG149" s="276" t="s">
        <v>576</v>
      </c>
      <c r="BH149" s="241"/>
      <c r="BI149" s="241"/>
      <c r="BJ149" s="241"/>
      <c r="BK149" s="228"/>
      <c r="BL149" s="228">
        <v>100</v>
      </c>
      <c r="BM149" s="228"/>
      <c r="BN149" s="228"/>
      <c r="BO149" s="228"/>
      <c r="BP149" s="228"/>
      <c r="BQ149" s="228"/>
      <c r="BR149" s="228"/>
      <c r="BS149" s="228"/>
      <c r="BT149" s="228"/>
      <c r="BU149" s="228"/>
      <c r="BV149" s="228"/>
      <c r="BW149" s="228"/>
      <c r="BX149" s="228"/>
      <c r="BY149" s="228" t="s">
        <v>569</v>
      </c>
      <c r="BZ149" s="228"/>
      <c r="CA149" s="228"/>
      <c r="CB149" s="228"/>
      <c r="CC149" s="228"/>
      <c r="CD149" s="230"/>
      <c r="CE149" s="232"/>
      <c r="CF149" s="234"/>
      <c r="CG149" s="237"/>
      <c r="CH149" s="228"/>
      <c r="CI149" s="228"/>
      <c r="CJ149" s="60"/>
    </row>
    <row r="150" spans="1:88" ht="31.5" x14ac:dyDescent="0.25">
      <c r="A150" s="752"/>
      <c r="B150" s="753"/>
      <c r="C150" s="753"/>
      <c r="D150" s="753"/>
      <c r="E150" s="753"/>
      <c r="F150" s="753"/>
      <c r="G150" s="768"/>
      <c r="H150" s="754"/>
      <c r="I150" s="754"/>
      <c r="J150" s="754"/>
      <c r="K150" s="763"/>
      <c r="L150" s="763"/>
      <c r="M150" s="763"/>
      <c r="N150" s="762"/>
      <c r="O150" s="763"/>
      <c r="P150" s="763"/>
      <c r="Q150" s="763"/>
      <c r="R150" s="763"/>
      <c r="S150" s="763"/>
      <c r="T150" s="763"/>
      <c r="U150" s="763"/>
      <c r="V150" s="763"/>
      <c r="W150" s="763"/>
      <c r="X150" s="763"/>
      <c r="Y150" s="763"/>
      <c r="Z150" s="763"/>
      <c r="AA150" s="763"/>
      <c r="AB150" s="763"/>
      <c r="AC150" s="763"/>
      <c r="AD150" s="763"/>
      <c r="AE150" s="763"/>
      <c r="AF150" s="763"/>
      <c r="AG150" s="763"/>
      <c r="AH150" s="763"/>
      <c r="AI150" s="763"/>
      <c r="AJ150" s="763"/>
      <c r="AK150" s="763"/>
      <c r="AL150" s="763"/>
      <c r="AM150" s="763"/>
      <c r="AN150" s="763"/>
      <c r="AO150" s="763"/>
      <c r="AP150" s="763"/>
      <c r="AQ150" s="763"/>
      <c r="AR150" s="763"/>
      <c r="AS150" s="763"/>
      <c r="AT150" s="763"/>
      <c r="AU150" s="763"/>
      <c r="AV150" s="763"/>
      <c r="AW150" s="763"/>
      <c r="AX150" s="763"/>
      <c r="AY150" s="763"/>
      <c r="AZ150" s="763"/>
      <c r="BA150" s="763"/>
      <c r="BB150" s="763"/>
      <c r="BC150" s="763"/>
      <c r="BD150" s="763"/>
      <c r="BE150" s="763"/>
      <c r="BF150" s="764"/>
      <c r="BG150" s="277" t="s">
        <v>580</v>
      </c>
      <c r="BH150" s="241"/>
      <c r="BI150" s="241"/>
      <c r="BJ150" s="241"/>
      <c r="BK150" s="228"/>
      <c r="BL150" s="228">
        <v>3</v>
      </c>
      <c r="BM150" s="228"/>
      <c r="BN150" s="228"/>
      <c r="BO150" s="228"/>
      <c r="BP150" s="228"/>
      <c r="BQ150" s="228"/>
      <c r="BR150" s="228"/>
      <c r="BS150" s="228"/>
      <c r="BT150" s="228"/>
      <c r="BU150" s="228"/>
      <c r="BV150" s="228"/>
      <c r="BW150" s="228"/>
      <c r="BX150" s="228"/>
      <c r="BY150" s="228" t="s">
        <v>569</v>
      </c>
      <c r="BZ150" s="228"/>
      <c r="CA150" s="228"/>
      <c r="CB150" s="228"/>
      <c r="CC150" s="228"/>
      <c r="CD150" s="230"/>
      <c r="CE150" s="232"/>
      <c r="CF150" s="234"/>
      <c r="CG150" s="237"/>
      <c r="CH150" s="228"/>
      <c r="CI150" s="228"/>
      <c r="CJ150" s="60"/>
    </row>
    <row r="151" spans="1:88" ht="135" x14ac:dyDescent="0.25">
      <c r="A151" s="752"/>
      <c r="B151" s="753"/>
      <c r="C151" s="753"/>
      <c r="D151" s="753"/>
      <c r="E151" s="753"/>
      <c r="F151" s="753"/>
      <c r="G151" s="761" t="s">
        <v>1662</v>
      </c>
      <c r="H151" s="755" t="s">
        <v>1663</v>
      </c>
      <c r="I151" s="755"/>
      <c r="J151" s="755" t="s">
        <v>1664</v>
      </c>
      <c r="K151" s="758" t="s">
        <v>425</v>
      </c>
      <c r="L151" s="758"/>
      <c r="M151" s="758"/>
      <c r="N151" s="762">
        <v>1</v>
      </c>
      <c r="O151" s="758"/>
      <c r="P151" s="758"/>
      <c r="Q151" s="758"/>
      <c r="R151" s="758"/>
      <c r="S151" s="758"/>
      <c r="T151" s="758"/>
      <c r="U151" s="758"/>
      <c r="V151" s="758"/>
      <c r="W151" s="758"/>
      <c r="X151" s="758"/>
      <c r="Y151" s="758"/>
      <c r="Z151" s="758"/>
      <c r="AA151" s="758"/>
      <c r="AB151" s="758"/>
      <c r="AC151" s="758"/>
      <c r="AD151" s="758"/>
      <c r="AE151" s="758"/>
      <c r="AF151" s="758"/>
      <c r="AG151" s="758" t="s">
        <v>591</v>
      </c>
      <c r="AH151" s="758"/>
      <c r="AI151" s="758"/>
      <c r="AJ151" s="758"/>
      <c r="AK151" s="758"/>
      <c r="AL151" s="758"/>
      <c r="AM151" s="758"/>
      <c r="AN151" s="758"/>
      <c r="AO151" s="758"/>
      <c r="AP151" s="758"/>
      <c r="AQ151" s="758"/>
      <c r="AR151" s="758"/>
      <c r="AS151" s="758"/>
      <c r="AT151" s="758"/>
      <c r="AU151" s="758"/>
      <c r="AV151" s="758"/>
      <c r="AW151" s="758"/>
      <c r="AX151" s="758"/>
      <c r="AY151" s="758"/>
      <c r="AZ151" s="758"/>
      <c r="BA151" s="758"/>
      <c r="BB151" s="758"/>
      <c r="BC151" s="758"/>
      <c r="BD151" s="758"/>
      <c r="BE151" s="758"/>
      <c r="BF151" s="759"/>
      <c r="BG151" s="278" t="s">
        <v>587</v>
      </c>
      <c r="BH151" s="247" t="s">
        <v>588</v>
      </c>
      <c r="BI151" s="251"/>
      <c r="BJ151" s="228" t="s">
        <v>589</v>
      </c>
      <c r="BK151" s="228" t="s">
        <v>590</v>
      </c>
      <c r="BL151" s="228">
        <v>4</v>
      </c>
      <c r="BM151" s="228"/>
      <c r="BN151" s="228"/>
      <c r="BO151" s="228"/>
      <c r="BP151" s="228"/>
      <c r="BQ151" s="228"/>
      <c r="BR151" s="228"/>
      <c r="BS151" s="228"/>
      <c r="BT151" s="228"/>
      <c r="BU151" s="228"/>
      <c r="BV151" s="228"/>
      <c r="BW151" s="228"/>
      <c r="BX151" s="228"/>
      <c r="BY151" s="228" t="s">
        <v>591</v>
      </c>
      <c r="BZ151" s="228"/>
      <c r="CA151" s="228"/>
      <c r="CB151" s="228"/>
      <c r="CC151" s="228"/>
      <c r="CD151" s="230"/>
      <c r="CE151" s="232"/>
      <c r="CF151" s="234"/>
      <c r="CG151" s="237"/>
      <c r="CH151" s="228"/>
      <c r="CI151" s="228"/>
      <c r="CJ151" s="279"/>
    </row>
    <row r="152" spans="1:88" ht="150" x14ac:dyDescent="0.25">
      <c r="A152" s="752"/>
      <c r="B152" s="753"/>
      <c r="C152" s="753"/>
      <c r="D152" s="753"/>
      <c r="E152" s="753"/>
      <c r="F152" s="753"/>
      <c r="G152" s="761"/>
      <c r="H152" s="755"/>
      <c r="I152" s="755"/>
      <c r="J152" s="755"/>
      <c r="K152" s="758"/>
      <c r="L152" s="758"/>
      <c r="M152" s="758"/>
      <c r="N152" s="762"/>
      <c r="O152" s="758"/>
      <c r="P152" s="758"/>
      <c r="Q152" s="758"/>
      <c r="R152" s="758"/>
      <c r="S152" s="758"/>
      <c r="T152" s="758"/>
      <c r="U152" s="758"/>
      <c r="V152" s="758"/>
      <c r="W152" s="758"/>
      <c r="X152" s="758"/>
      <c r="Y152" s="758"/>
      <c r="Z152" s="758"/>
      <c r="AA152" s="758"/>
      <c r="AB152" s="758"/>
      <c r="AC152" s="758"/>
      <c r="AD152" s="758"/>
      <c r="AE152" s="758"/>
      <c r="AF152" s="758"/>
      <c r="AG152" s="758"/>
      <c r="AH152" s="758"/>
      <c r="AI152" s="758"/>
      <c r="AJ152" s="758"/>
      <c r="AK152" s="758"/>
      <c r="AL152" s="758"/>
      <c r="AM152" s="758"/>
      <c r="AN152" s="758"/>
      <c r="AO152" s="758"/>
      <c r="AP152" s="758"/>
      <c r="AQ152" s="758"/>
      <c r="AR152" s="758"/>
      <c r="AS152" s="758"/>
      <c r="AT152" s="758"/>
      <c r="AU152" s="758"/>
      <c r="AV152" s="758"/>
      <c r="AW152" s="758"/>
      <c r="AX152" s="758"/>
      <c r="AY152" s="758"/>
      <c r="AZ152" s="758"/>
      <c r="BA152" s="758"/>
      <c r="BB152" s="758"/>
      <c r="BC152" s="758"/>
      <c r="BD152" s="758"/>
      <c r="BE152" s="758"/>
      <c r="BF152" s="759"/>
      <c r="BG152" s="278" t="s">
        <v>593</v>
      </c>
      <c r="BH152" s="247" t="s">
        <v>594</v>
      </c>
      <c r="BI152" s="241"/>
      <c r="BJ152" s="228" t="s">
        <v>589</v>
      </c>
      <c r="BK152" s="228" t="s">
        <v>590</v>
      </c>
      <c r="BL152" s="228">
        <v>4</v>
      </c>
      <c r="BM152" s="228"/>
      <c r="BN152" s="228"/>
      <c r="BO152" s="228"/>
      <c r="BP152" s="228"/>
      <c r="BQ152" s="228"/>
      <c r="BR152" s="228"/>
      <c r="BS152" s="228"/>
      <c r="BT152" s="228"/>
      <c r="BU152" s="228"/>
      <c r="BV152" s="228"/>
      <c r="BW152" s="228"/>
      <c r="BX152" s="228"/>
      <c r="BY152" s="228" t="s">
        <v>591</v>
      </c>
      <c r="BZ152" s="228"/>
      <c r="CA152" s="228"/>
      <c r="CB152" s="228"/>
      <c r="CC152" s="228"/>
      <c r="CD152" s="230"/>
      <c r="CE152" s="232"/>
      <c r="CF152" s="234"/>
      <c r="CG152" s="231"/>
      <c r="CH152" s="228"/>
      <c r="CI152" s="228"/>
      <c r="CJ152" s="24"/>
    </row>
    <row r="153" spans="1:88" ht="150" x14ac:dyDescent="0.25">
      <c r="A153" s="752"/>
      <c r="B153" s="753"/>
      <c r="C153" s="753"/>
      <c r="D153" s="753"/>
      <c r="E153" s="753"/>
      <c r="F153" s="753"/>
      <c r="G153" s="761"/>
      <c r="H153" s="755"/>
      <c r="I153" s="755"/>
      <c r="J153" s="755"/>
      <c r="K153" s="758"/>
      <c r="L153" s="758"/>
      <c r="M153" s="758"/>
      <c r="N153" s="762"/>
      <c r="O153" s="758"/>
      <c r="P153" s="758"/>
      <c r="Q153" s="758"/>
      <c r="R153" s="758"/>
      <c r="S153" s="758"/>
      <c r="T153" s="758"/>
      <c r="U153" s="758"/>
      <c r="V153" s="758"/>
      <c r="W153" s="758"/>
      <c r="X153" s="758"/>
      <c r="Y153" s="758"/>
      <c r="Z153" s="758"/>
      <c r="AA153" s="758"/>
      <c r="AB153" s="758"/>
      <c r="AC153" s="758"/>
      <c r="AD153" s="758"/>
      <c r="AE153" s="758"/>
      <c r="AF153" s="758"/>
      <c r="AG153" s="758"/>
      <c r="AH153" s="758"/>
      <c r="AI153" s="758"/>
      <c r="AJ153" s="758"/>
      <c r="AK153" s="758"/>
      <c r="AL153" s="758"/>
      <c r="AM153" s="758"/>
      <c r="AN153" s="758"/>
      <c r="AO153" s="758"/>
      <c r="AP153" s="758"/>
      <c r="AQ153" s="758"/>
      <c r="AR153" s="758"/>
      <c r="AS153" s="758"/>
      <c r="AT153" s="758"/>
      <c r="AU153" s="758"/>
      <c r="AV153" s="758"/>
      <c r="AW153" s="758"/>
      <c r="AX153" s="758"/>
      <c r="AY153" s="758"/>
      <c r="AZ153" s="758"/>
      <c r="BA153" s="758"/>
      <c r="BB153" s="758"/>
      <c r="BC153" s="758"/>
      <c r="BD153" s="758"/>
      <c r="BE153" s="758"/>
      <c r="BF153" s="759"/>
      <c r="BG153" s="278" t="s">
        <v>597</v>
      </c>
      <c r="BH153" s="247" t="s">
        <v>598</v>
      </c>
      <c r="BI153" s="241"/>
      <c r="BJ153" s="228" t="s">
        <v>589</v>
      </c>
      <c r="BK153" s="228" t="s">
        <v>590</v>
      </c>
      <c r="BL153" s="228">
        <v>4</v>
      </c>
      <c r="BM153" s="228"/>
      <c r="BN153" s="228"/>
      <c r="BO153" s="228"/>
      <c r="BP153" s="228"/>
      <c r="BQ153" s="228"/>
      <c r="BR153" s="228"/>
      <c r="BS153" s="228"/>
      <c r="BT153" s="228"/>
      <c r="BU153" s="228"/>
      <c r="BV153" s="228"/>
      <c r="BW153" s="228"/>
      <c r="BX153" s="228"/>
      <c r="BY153" s="228" t="s">
        <v>591</v>
      </c>
      <c r="BZ153" s="228"/>
      <c r="CA153" s="228"/>
      <c r="CB153" s="228"/>
      <c r="CC153" s="228"/>
      <c r="CD153" s="230"/>
      <c r="CE153" s="232"/>
      <c r="CF153" s="234"/>
      <c r="CG153" s="231"/>
      <c r="CH153" s="228"/>
      <c r="CI153" s="228"/>
      <c r="CJ153" s="24"/>
    </row>
    <row r="154" spans="1:88" ht="165" x14ac:dyDescent="0.25">
      <c r="A154" s="752"/>
      <c r="B154" s="753"/>
      <c r="C154" s="753"/>
      <c r="D154" s="753"/>
      <c r="E154" s="753"/>
      <c r="F154" s="753"/>
      <c r="G154" s="761"/>
      <c r="H154" s="755"/>
      <c r="I154" s="755"/>
      <c r="J154" s="755"/>
      <c r="K154" s="758"/>
      <c r="L154" s="758"/>
      <c r="M154" s="758"/>
      <c r="N154" s="762"/>
      <c r="O154" s="758"/>
      <c r="P154" s="758"/>
      <c r="Q154" s="758"/>
      <c r="R154" s="758"/>
      <c r="S154" s="758"/>
      <c r="T154" s="758"/>
      <c r="U154" s="758"/>
      <c r="V154" s="758"/>
      <c r="W154" s="758"/>
      <c r="X154" s="758"/>
      <c r="Y154" s="758"/>
      <c r="Z154" s="758"/>
      <c r="AA154" s="758"/>
      <c r="AB154" s="758"/>
      <c r="AC154" s="758"/>
      <c r="AD154" s="758"/>
      <c r="AE154" s="758"/>
      <c r="AF154" s="758"/>
      <c r="AG154" s="758"/>
      <c r="AH154" s="758"/>
      <c r="AI154" s="758"/>
      <c r="AJ154" s="758"/>
      <c r="AK154" s="758"/>
      <c r="AL154" s="758"/>
      <c r="AM154" s="758"/>
      <c r="AN154" s="758"/>
      <c r="AO154" s="758"/>
      <c r="AP154" s="758"/>
      <c r="AQ154" s="758"/>
      <c r="AR154" s="758"/>
      <c r="AS154" s="758"/>
      <c r="AT154" s="758"/>
      <c r="AU154" s="758"/>
      <c r="AV154" s="758"/>
      <c r="AW154" s="758"/>
      <c r="AX154" s="758"/>
      <c r="AY154" s="758"/>
      <c r="AZ154" s="758"/>
      <c r="BA154" s="758"/>
      <c r="BB154" s="758"/>
      <c r="BC154" s="758"/>
      <c r="BD154" s="758"/>
      <c r="BE154" s="758"/>
      <c r="BF154" s="759"/>
      <c r="BG154" s="278" t="s">
        <v>601</v>
      </c>
      <c r="BH154" s="247" t="s">
        <v>602</v>
      </c>
      <c r="BI154" s="241"/>
      <c r="BJ154" s="228" t="s">
        <v>589</v>
      </c>
      <c r="BK154" s="228" t="s">
        <v>590</v>
      </c>
      <c r="BL154" s="228">
        <v>4</v>
      </c>
      <c r="BM154" s="228"/>
      <c r="BN154" s="228"/>
      <c r="BO154" s="228"/>
      <c r="BP154" s="228"/>
      <c r="BQ154" s="228"/>
      <c r="BR154" s="228"/>
      <c r="BS154" s="228"/>
      <c r="BT154" s="228"/>
      <c r="BU154" s="228"/>
      <c r="BV154" s="228"/>
      <c r="BW154" s="228"/>
      <c r="BX154" s="228"/>
      <c r="BY154" s="228" t="s">
        <v>591</v>
      </c>
      <c r="BZ154" s="228"/>
      <c r="CA154" s="228"/>
      <c r="CB154" s="228"/>
      <c r="CC154" s="228"/>
      <c r="CD154" s="230"/>
      <c r="CE154" s="232"/>
      <c r="CF154" s="234"/>
      <c r="CG154" s="231"/>
      <c r="CH154" s="228"/>
      <c r="CI154" s="228"/>
      <c r="CJ154" s="24"/>
    </row>
    <row r="155" spans="1:88" ht="180" x14ac:dyDescent="0.25">
      <c r="A155" s="752"/>
      <c r="B155" s="753"/>
      <c r="C155" s="753"/>
      <c r="D155" s="753"/>
      <c r="E155" s="753"/>
      <c r="F155" s="753"/>
      <c r="G155" s="761"/>
      <c r="H155" s="755"/>
      <c r="I155" s="755"/>
      <c r="J155" s="755"/>
      <c r="K155" s="758"/>
      <c r="L155" s="758"/>
      <c r="M155" s="758"/>
      <c r="N155" s="762"/>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758"/>
      <c r="AK155" s="758"/>
      <c r="AL155" s="758"/>
      <c r="AM155" s="758"/>
      <c r="AN155" s="758"/>
      <c r="AO155" s="758"/>
      <c r="AP155" s="758"/>
      <c r="AQ155" s="758"/>
      <c r="AR155" s="758"/>
      <c r="AS155" s="758"/>
      <c r="AT155" s="758"/>
      <c r="AU155" s="758"/>
      <c r="AV155" s="758"/>
      <c r="AW155" s="758"/>
      <c r="AX155" s="758"/>
      <c r="AY155" s="758"/>
      <c r="AZ155" s="758"/>
      <c r="BA155" s="758"/>
      <c r="BB155" s="758"/>
      <c r="BC155" s="758"/>
      <c r="BD155" s="758"/>
      <c r="BE155" s="758"/>
      <c r="BF155" s="759"/>
      <c r="BG155" s="278" t="s">
        <v>605</v>
      </c>
      <c r="BH155" s="247" t="s">
        <v>606</v>
      </c>
      <c r="BI155" s="241"/>
      <c r="BJ155" s="239" t="s">
        <v>589</v>
      </c>
      <c r="BK155" s="239" t="s">
        <v>607</v>
      </c>
      <c r="BL155" s="239">
        <v>12</v>
      </c>
      <c r="BM155" s="228"/>
      <c r="BN155" s="228"/>
      <c r="BO155" s="228"/>
      <c r="BP155" s="228"/>
      <c r="BQ155" s="228"/>
      <c r="BR155" s="228"/>
      <c r="BS155" s="228"/>
      <c r="BT155" s="228"/>
      <c r="BU155" s="228"/>
      <c r="BV155" s="228"/>
      <c r="BW155" s="228"/>
      <c r="BX155" s="228"/>
      <c r="BY155" s="228" t="s">
        <v>591</v>
      </c>
      <c r="BZ155" s="228"/>
      <c r="CA155" s="228"/>
      <c r="CB155" s="228"/>
      <c r="CC155" s="228"/>
      <c r="CD155" s="230"/>
      <c r="CE155" s="232"/>
      <c r="CF155" s="234"/>
      <c r="CG155" s="231"/>
      <c r="CH155" s="228"/>
      <c r="CI155" s="228"/>
      <c r="CJ155" s="24"/>
    </row>
    <row r="156" spans="1:88" ht="150" x14ac:dyDescent="0.25">
      <c r="A156" s="752"/>
      <c r="B156" s="753"/>
      <c r="C156" s="753"/>
      <c r="D156" s="753"/>
      <c r="E156" s="753"/>
      <c r="F156" s="753"/>
      <c r="G156" s="761"/>
      <c r="H156" s="755"/>
      <c r="I156" s="755"/>
      <c r="J156" s="755"/>
      <c r="K156" s="758"/>
      <c r="L156" s="758"/>
      <c r="M156" s="758"/>
      <c r="N156" s="762"/>
      <c r="O156" s="758"/>
      <c r="P156" s="758"/>
      <c r="Q156" s="758"/>
      <c r="R156" s="758"/>
      <c r="S156" s="758"/>
      <c r="T156" s="758"/>
      <c r="U156" s="758"/>
      <c r="V156" s="758"/>
      <c r="W156" s="758"/>
      <c r="X156" s="758"/>
      <c r="Y156" s="758"/>
      <c r="Z156" s="758"/>
      <c r="AA156" s="758"/>
      <c r="AB156" s="758"/>
      <c r="AC156" s="758"/>
      <c r="AD156" s="758"/>
      <c r="AE156" s="758"/>
      <c r="AF156" s="758"/>
      <c r="AG156" s="758"/>
      <c r="AH156" s="758"/>
      <c r="AI156" s="758"/>
      <c r="AJ156" s="758"/>
      <c r="AK156" s="758"/>
      <c r="AL156" s="758"/>
      <c r="AM156" s="758"/>
      <c r="AN156" s="758"/>
      <c r="AO156" s="758"/>
      <c r="AP156" s="758"/>
      <c r="AQ156" s="758"/>
      <c r="AR156" s="758"/>
      <c r="AS156" s="758"/>
      <c r="AT156" s="758"/>
      <c r="AU156" s="758"/>
      <c r="AV156" s="758"/>
      <c r="AW156" s="758"/>
      <c r="AX156" s="758"/>
      <c r="AY156" s="758"/>
      <c r="AZ156" s="758"/>
      <c r="BA156" s="758"/>
      <c r="BB156" s="758"/>
      <c r="BC156" s="758"/>
      <c r="BD156" s="758"/>
      <c r="BE156" s="758"/>
      <c r="BF156" s="759"/>
      <c r="BG156" s="278" t="s">
        <v>609</v>
      </c>
      <c r="BH156" s="247" t="s">
        <v>610</v>
      </c>
      <c r="BI156" s="241"/>
      <c r="BJ156" s="239" t="s">
        <v>589</v>
      </c>
      <c r="BK156" s="239" t="s">
        <v>607</v>
      </c>
      <c r="BL156" s="239">
        <v>12</v>
      </c>
      <c r="BM156" s="239"/>
      <c r="BN156" s="239"/>
      <c r="BO156" s="239"/>
      <c r="BP156" s="239"/>
      <c r="BQ156" s="239"/>
      <c r="BR156" s="239"/>
      <c r="BS156" s="239"/>
      <c r="BT156" s="239"/>
      <c r="BU156" s="239"/>
      <c r="BV156" s="239"/>
      <c r="BW156" s="239"/>
      <c r="BX156" s="239"/>
      <c r="BY156" s="228" t="s">
        <v>591</v>
      </c>
      <c r="BZ156" s="239"/>
      <c r="CA156" s="239"/>
      <c r="CB156" s="239"/>
      <c r="CC156" s="239"/>
      <c r="CD156" s="230"/>
      <c r="CE156" s="232"/>
      <c r="CF156" s="234"/>
      <c r="CG156" s="231"/>
      <c r="CH156" s="228"/>
      <c r="CI156" s="228"/>
      <c r="CJ156" s="24"/>
    </row>
    <row r="157" spans="1:88" ht="31.5" x14ac:dyDescent="0.25">
      <c r="A157" s="752"/>
      <c r="B157" s="753"/>
      <c r="C157" s="753"/>
      <c r="D157" s="753"/>
      <c r="E157" s="753"/>
      <c r="F157" s="753"/>
      <c r="G157" s="751" t="s">
        <v>1665</v>
      </c>
      <c r="H157" s="756" t="s">
        <v>1665</v>
      </c>
      <c r="I157" s="756"/>
      <c r="J157" s="756" t="s">
        <v>1666</v>
      </c>
      <c r="K157" s="750" t="s">
        <v>425</v>
      </c>
      <c r="L157" s="750"/>
      <c r="M157" s="750"/>
      <c r="N157" s="757">
        <v>1</v>
      </c>
      <c r="O157" s="750"/>
      <c r="P157" s="750"/>
      <c r="Q157" s="750"/>
      <c r="R157" s="750"/>
      <c r="S157" s="750"/>
      <c r="T157" s="750"/>
      <c r="U157" s="750"/>
      <c r="V157" s="750"/>
      <c r="W157" s="750"/>
      <c r="X157" s="750"/>
      <c r="Y157" s="750"/>
      <c r="Z157" s="750"/>
      <c r="AA157" s="750"/>
      <c r="AB157" s="750"/>
      <c r="AC157" s="750"/>
      <c r="AD157" s="750"/>
      <c r="AE157" s="750"/>
      <c r="AF157" s="750"/>
      <c r="AG157" s="750" t="s">
        <v>454</v>
      </c>
      <c r="AH157" s="750"/>
      <c r="AI157" s="750"/>
      <c r="AJ157" s="750"/>
      <c r="AK157" s="750"/>
      <c r="AL157" s="750"/>
      <c r="AM157" s="750"/>
      <c r="AN157" s="750"/>
      <c r="AO157" s="750"/>
      <c r="AP157" s="750"/>
      <c r="AQ157" s="750"/>
      <c r="AR157" s="750"/>
      <c r="AS157" s="750"/>
      <c r="AT157" s="750"/>
      <c r="AU157" s="750"/>
      <c r="AV157" s="750"/>
      <c r="AW157" s="750"/>
      <c r="AX157" s="750"/>
      <c r="AY157" s="750"/>
      <c r="AZ157" s="750"/>
      <c r="BA157" s="750"/>
      <c r="BB157" s="750"/>
      <c r="BC157" s="750"/>
      <c r="BD157" s="750"/>
      <c r="BE157" s="750"/>
      <c r="BF157" s="760"/>
      <c r="BG157" s="278" t="s">
        <v>613</v>
      </c>
      <c r="BH157" s="238" t="s">
        <v>614</v>
      </c>
      <c r="BI157" s="234"/>
      <c r="BJ157" s="240"/>
      <c r="BK157" s="241"/>
      <c r="BL157" s="228">
        <v>1</v>
      </c>
      <c r="BM157" s="228"/>
      <c r="BN157" s="245"/>
      <c r="BO157" s="228"/>
      <c r="BP157" s="228"/>
      <c r="BQ157" s="228"/>
      <c r="BR157" s="228"/>
      <c r="BS157" s="228"/>
      <c r="BT157" s="228" t="s">
        <v>615</v>
      </c>
      <c r="BU157" s="228"/>
      <c r="BV157" s="228"/>
      <c r="BW157" s="228"/>
      <c r="BX157" s="228" t="s">
        <v>615</v>
      </c>
      <c r="BY157" s="228" t="s">
        <v>446</v>
      </c>
      <c r="BZ157" s="228" t="s">
        <v>616</v>
      </c>
      <c r="CA157" s="231"/>
      <c r="CB157" s="231"/>
      <c r="CC157" s="231"/>
      <c r="CD157" s="228"/>
      <c r="CE157" s="228"/>
      <c r="CF157" s="228"/>
      <c r="CG157" s="228"/>
      <c r="CH157" s="228"/>
      <c r="CI157" s="228"/>
      <c r="CJ157" s="24"/>
    </row>
    <row r="158" spans="1:88" ht="47.25" x14ac:dyDescent="0.25">
      <c r="A158" s="752"/>
      <c r="B158" s="753"/>
      <c r="C158" s="753"/>
      <c r="D158" s="753"/>
      <c r="E158" s="753"/>
      <c r="F158" s="753"/>
      <c r="G158" s="751"/>
      <c r="H158" s="756"/>
      <c r="I158" s="756"/>
      <c r="J158" s="756"/>
      <c r="K158" s="750"/>
      <c r="L158" s="750"/>
      <c r="M158" s="750"/>
      <c r="N158" s="750"/>
      <c r="O158" s="750"/>
      <c r="P158" s="750"/>
      <c r="Q158" s="750"/>
      <c r="R158" s="750"/>
      <c r="S158" s="750"/>
      <c r="T158" s="750"/>
      <c r="U158" s="750"/>
      <c r="V158" s="750"/>
      <c r="W158" s="750"/>
      <c r="X158" s="750"/>
      <c r="Y158" s="750"/>
      <c r="Z158" s="750"/>
      <c r="AA158" s="750"/>
      <c r="AB158" s="750"/>
      <c r="AC158" s="750"/>
      <c r="AD158" s="750"/>
      <c r="AE158" s="750"/>
      <c r="AF158" s="750"/>
      <c r="AG158" s="750"/>
      <c r="AH158" s="750"/>
      <c r="AI158" s="750"/>
      <c r="AJ158" s="750"/>
      <c r="AK158" s="750"/>
      <c r="AL158" s="750"/>
      <c r="AM158" s="750"/>
      <c r="AN158" s="750"/>
      <c r="AO158" s="750"/>
      <c r="AP158" s="750"/>
      <c r="AQ158" s="750"/>
      <c r="AR158" s="750"/>
      <c r="AS158" s="750"/>
      <c r="AT158" s="750"/>
      <c r="AU158" s="750"/>
      <c r="AV158" s="750"/>
      <c r="AW158" s="750"/>
      <c r="AX158" s="750"/>
      <c r="AY158" s="750"/>
      <c r="AZ158" s="750"/>
      <c r="BA158" s="750"/>
      <c r="BB158" s="750"/>
      <c r="BC158" s="750"/>
      <c r="BD158" s="750"/>
      <c r="BE158" s="750"/>
      <c r="BF158" s="760"/>
      <c r="BG158" s="278" t="s">
        <v>617</v>
      </c>
      <c r="BH158" s="238" t="s">
        <v>618</v>
      </c>
      <c r="BI158" s="234"/>
      <c r="BJ158" s="240"/>
      <c r="BK158" s="241"/>
      <c r="BL158" s="228">
        <v>1</v>
      </c>
      <c r="BM158" s="228"/>
      <c r="BN158" s="245"/>
      <c r="BO158" s="228"/>
      <c r="BP158" s="228">
        <v>1</v>
      </c>
      <c r="BQ158" s="228"/>
      <c r="BR158" s="228"/>
      <c r="BS158" s="228"/>
      <c r="BT158" s="228"/>
      <c r="BU158" s="228"/>
      <c r="BV158" s="228"/>
      <c r="BW158" s="228"/>
      <c r="BX158" s="228"/>
      <c r="BY158" s="228" t="s">
        <v>446</v>
      </c>
      <c r="BZ158" s="228" t="s">
        <v>619</v>
      </c>
      <c r="CA158" s="231"/>
      <c r="CB158" s="231"/>
      <c r="CC158" s="231"/>
      <c r="CD158" s="228"/>
      <c r="CE158" s="228"/>
      <c r="CF158" s="228"/>
      <c r="CG158" s="228"/>
      <c r="CH158" s="229"/>
      <c r="CI158" s="229"/>
      <c r="CJ158" s="280"/>
    </row>
    <row r="159" spans="1:88" ht="31.5" x14ac:dyDescent="0.25">
      <c r="A159" s="752"/>
      <c r="B159" s="753"/>
      <c r="C159" s="753"/>
      <c r="D159" s="753"/>
      <c r="E159" s="753"/>
      <c r="F159" s="753"/>
      <c r="G159" s="751"/>
      <c r="H159" s="756"/>
      <c r="I159" s="756"/>
      <c r="J159" s="756"/>
      <c r="K159" s="750"/>
      <c r="L159" s="750"/>
      <c r="M159" s="750"/>
      <c r="N159" s="750"/>
      <c r="O159" s="750"/>
      <c r="P159" s="750"/>
      <c r="Q159" s="750"/>
      <c r="R159" s="750"/>
      <c r="S159" s="750"/>
      <c r="T159" s="750"/>
      <c r="U159" s="750"/>
      <c r="V159" s="750"/>
      <c r="W159" s="750"/>
      <c r="X159" s="750"/>
      <c r="Y159" s="750"/>
      <c r="Z159" s="750"/>
      <c r="AA159" s="750"/>
      <c r="AB159" s="750"/>
      <c r="AC159" s="750"/>
      <c r="AD159" s="750"/>
      <c r="AE159" s="750"/>
      <c r="AF159" s="750"/>
      <c r="AG159" s="750"/>
      <c r="AH159" s="750"/>
      <c r="AI159" s="750"/>
      <c r="AJ159" s="750"/>
      <c r="AK159" s="750"/>
      <c r="AL159" s="750"/>
      <c r="AM159" s="750"/>
      <c r="AN159" s="750"/>
      <c r="AO159" s="750"/>
      <c r="AP159" s="750"/>
      <c r="AQ159" s="750"/>
      <c r="AR159" s="750"/>
      <c r="AS159" s="750"/>
      <c r="AT159" s="750"/>
      <c r="AU159" s="750"/>
      <c r="AV159" s="750"/>
      <c r="AW159" s="750"/>
      <c r="AX159" s="750"/>
      <c r="AY159" s="750"/>
      <c r="AZ159" s="750"/>
      <c r="BA159" s="750"/>
      <c r="BB159" s="750"/>
      <c r="BC159" s="750"/>
      <c r="BD159" s="750"/>
      <c r="BE159" s="750"/>
      <c r="BF159" s="760"/>
      <c r="BG159" s="278" t="s">
        <v>620</v>
      </c>
      <c r="BH159" s="238" t="s">
        <v>621</v>
      </c>
      <c r="BI159" s="234"/>
      <c r="BJ159" s="240"/>
      <c r="BK159" s="241"/>
      <c r="BL159" s="228">
        <v>1</v>
      </c>
      <c r="BM159" s="228"/>
      <c r="BN159" s="245"/>
      <c r="BO159" s="228"/>
      <c r="BP159" s="228"/>
      <c r="BQ159" s="228"/>
      <c r="BR159" s="228"/>
      <c r="BS159" s="228"/>
      <c r="BT159" s="228">
        <v>1</v>
      </c>
      <c r="BU159" s="228"/>
      <c r="BV159" s="228"/>
      <c r="BW159" s="228"/>
      <c r="BX159" s="228"/>
      <c r="BY159" s="228" t="s">
        <v>446</v>
      </c>
      <c r="BZ159" s="228" t="s">
        <v>616</v>
      </c>
      <c r="CA159" s="231"/>
      <c r="CB159" s="231"/>
      <c r="CC159" s="231"/>
      <c r="CD159" s="228"/>
      <c r="CE159" s="228"/>
      <c r="CF159" s="228"/>
      <c r="CG159" s="228"/>
      <c r="CH159" s="229"/>
      <c r="CI159" s="229"/>
      <c r="CJ159" s="280"/>
    </row>
    <row r="160" spans="1:88" ht="47.25" x14ac:dyDescent="0.25">
      <c r="A160" s="752"/>
      <c r="B160" s="753"/>
      <c r="C160" s="753"/>
      <c r="D160" s="753"/>
      <c r="E160" s="753"/>
      <c r="F160" s="753"/>
      <c r="G160" s="751"/>
      <c r="H160" s="756"/>
      <c r="I160" s="756"/>
      <c r="J160" s="756"/>
      <c r="K160" s="750"/>
      <c r="L160" s="750"/>
      <c r="M160" s="750"/>
      <c r="N160" s="750"/>
      <c r="O160" s="750"/>
      <c r="P160" s="750"/>
      <c r="Q160" s="750"/>
      <c r="R160" s="750"/>
      <c r="S160" s="750"/>
      <c r="T160" s="750"/>
      <c r="U160" s="750"/>
      <c r="V160" s="750"/>
      <c r="W160" s="750"/>
      <c r="X160" s="750"/>
      <c r="Y160" s="750"/>
      <c r="Z160" s="750"/>
      <c r="AA160" s="750"/>
      <c r="AB160" s="750"/>
      <c r="AC160" s="750"/>
      <c r="AD160" s="750"/>
      <c r="AE160" s="750"/>
      <c r="AF160" s="750"/>
      <c r="AG160" s="750"/>
      <c r="AH160" s="750"/>
      <c r="AI160" s="750"/>
      <c r="AJ160" s="750"/>
      <c r="AK160" s="750"/>
      <c r="AL160" s="750"/>
      <c r="AM160" s="750"/>
      <c r="AN160" s="750"/>
      <c r="AO160" s="750"/>
      <c r="AP160" s="750"/>
      <c r="AQ160" s="750"/>
      <c r="AR160" s="750"/>
      <c r="AS160" s="750"/>
      <c r="AT160" s="750"/>
      <c r="AU160" s="750"/>
      <c r="AV160" s="750"/>
      <c r="AW160" s="750"/>
      <c r="AX160" s="750"/>
      <c r="AY160" s="750"/>
      <c r="AZ160" s="750"/>
      <c r="BA160" s="750"/>
      <c r="BB160" s="750"/>
      <c r="BC160" s="750"/>
      <c r="BD160" s="750"/>
      <c r="BE160" s="750"/>
      <c r="BF160" s="760"/>
      <c r="BG160" s="278" t="s">
        <v>622</v>
      </c>
      <c r="BH160" s="238" t="s">
        <v>614</v>
      </c>
      <c r="BI160" s="234"/>
      <c r="BJ160" s="240"/>
      <c r="BK160" s="241"/>
      <c r="BL160" s="228">
        <v>1</v>
      </c>
      <c r="BM160" s="228"/>
      <c r="BN160" s="245"/>
      <c r="BO160" s="228"/>
      <c r="BP160" s="228" t="s">
        <v>623</v>
      </c>
      <c r="BQ160" s="228"/>
      <c r="BR160" s="228"/>
      <c r="BS160" s="228"/>
      <c r="BT160" s="228" t="s">
        <v>623</v>
      </c>
      <c r="BU160" s="228"/>
      <c r="BV160" s="228"/>
      <c r="BW160" s="228"/>
      <c r="BX160" s="228"/>
      <c r="BY160" s="228" t="s">
        <v>446</v>
      </c>
      <c r="BZ160" s="228" t="s">
        <v>624</v>
      </c>
      <c r="CA160" s="231"/>
      <c r="CB160" s="231"/>
      <c r="CC160" s="231"/>
      <c r="CD160" s="228"/>
      <c r="CE160" s="228"/>
      <c r="CF160" s="228"/>
      <c r="CG160" s="228"/>
      <c r="CH160" s="229"/>
      <c r="CI160" s="229"/>
      <c r="CJ160" s="280"/>
    </row>
    <row r="161" spans="1:88" ht="63" x14ac:dyDescent="0.25">
      <c r="A161" s="752"/>
      <c r="B161" s="753"/>
      <c r="C161" s="753"/>
      <c r="D161" s="753"/>
      <c r="E161" s="753"/>
      <c r="F161" s="753"/>
      <c r="G161" s="751"/>
      <c r="H161" s="756"/>
      <c r="I161" s="756"/>
      <c r="J161" s="756"/>
      <c r="K161" s="750"/>
      <c r="L161" s="750"/>
      <c r="M161" s="750"/>
      <c r="N161" s="750"/>
      <c r="O161" s="750"/>
      <c r="P161" s="750"/>
      <c r="Q161" s="750"/>
      <c r="R161" s="750"/>
      <c r="S161" s="750"/>
      <c r="T161" s="750"/>
      <c r="U161" s="750"/>
      <c r="V161" s="750"/>
      <c r="W161" s="750"/>
      <c r="X161" s="750"/>
      <c r="Y161" s="750"/>
      <c r="Z161" s="750"/>
      <c r="AA161" s="750"/>
      <c r="AB161" s="750"/>
      <c r="AC161" s="750"/>
      <c r="AD161" s="750"/>
      <c r="AE161" s="750"/>
      <c r="AF161" s="750"/>
      <c r="AG161" s="750"/>
      <c r="AH161" s="750"/>
      <c r="AI161" s="750"/>
      <c r="AJ161" s="750"/>
      <c r="AK161" s="750"/>
      <c r="AL161" s="750"/>
      <c r="AM161" s="750"/>
      <c r="AN161" s="750"/>
      <c r="AO161" s="750"/>
      <c r="AP161" s="750"/>
      <c r="AQ161" s="750"/>
      <c r="AR161" s="750"/>
      <c r="AS161" s="750"/>
      <c r="AT161" s="750"/>
      <c r="AU161" s="750"/>
      <c r="AV161" s="750"/>
      <c r="AW161" s="750"/>
      <c r="AX161" s="750"/>
      <c r="AY161" s="750"/>
      <c r="AZ161" s="750"/>
      <c r="BA161" s="750"/>
      <c r="BB161" s="750"/>
      <c r="BC161" s="750"/>
      <c r="BD161" s="750"/>
      <c r="BE161" s="750"/>
      <c r="BF161" s="760"/>
      <c r="BG161" s="278" t="s">
        <v>625</v>
      </c>
      <c r="BH161" s="238" t="s">
        <v>626</v>
      </c>
      <c r="BI161" s="234"/>
      <c r="BJ161" s="240"/>
      <c r="BK161" s="241"/>
      <c r="BL161" s="228">
        <v>1</v>
      </c>
      <c r="BM161" s="228"/>
      <c r="BN161" s="245"/>
      <c r="BO161" s="228"/>
      <c r="BP161" s="228">
        <v>1</v>
      </c>
      <c r="BQ161" s="228"/>
      <c r="BR161" s="228"/>
      <c r="BS161" s="228"/>
      <c r="BT161" s="228"/>
      <c r="BU161" s="228"/>
      <c r="BV161" s="228"/>
      <c r="BW161" s="228"/>
      <c r="BX161" s="228"/>
      <c r="BY161" s="228" t="s">
        <v>446</v>
      </c>
      <c r="BZ161" s="228" t="s">
        <v>627</v>
      </c>
      <c r="CA161" s="231"/>
      <c r="CB161" s="231"/>
      <c r="CC161" s="231"/>
      <c r="CD161" s="228"/>
      <c r="CE161" s="228"/>
      <c r="CF161" s="228"/>
      <c r="CG161" s="228"/>
      <c r="CH161" s="229"/>
      <c r="CI161" s="229"/>
      <c r="CJ161" s="280"/>
    </row>
    <row r="162" spans="1:88" ht="78.75" x14ac:dyDescent="0.25">
      <c r="A162" s="752"/>
      <c r="B162" s="753"/>
      <c r="C162" s="753"/>
      <c r="D162" s="753"/>
      <c r="E162" s="753"/>
      <c r="F162" s="753"/>
      <c r="G162" s="751"/>
      <c r="H162" s="756"/>
      <c r="I162" s="756"/>
      <c r="J162" s="756"/>
      <c r="K162" s="750"/>
      <c r="L162" s="750"/>
      <c r="M162" s="750"/>
      <c r="N162" s="750"/>
      <c r="O162" s="750"/>
      <c r="P162" s="750"/>
      <c r="Q162" s="750"/>
      <c r="R162" s="750"/>
      <c r="S162" s="750"/>
      <c r="T162" s="750"/>
      <c r="U162" s="750"/>
      <c r="V162" s="750"/>
      <c r="W162" s="750"/>
      <c r="X162" s="750"/>
      <c r="Y162" s="750"/>
      <c r="Z162" s="750"/>
      <c r="AA162" s="750"/>
      <c r="AB162" s="750"/>
      <c r="AC162" s="750"/>
      <c r="AD162" s="750"/>
      <c r="AE162" s="750"/>
      <c r="AF162" s="750"/>
      <c r="AG162" s="750"/>
      <c r="AH162" s="750"/>
      <c r="AI162" s="750"/>
      <c r="AJ162" s="750"/>
      <c r="AK162" s="750"/>
      <c r="AL162" s="750"/>
      <c r="AM162" s="750"/>
      <c r="AN162" s="750"/>
      <c r="AO162" s="750"/>
      <c r="AP162" s="750"/>
      <c r="AQ162" s="750"/>
      <c r="AR162" s="750"/>
      <c r="AS162" s="750"/>
      <c r="AT162" s="750"/>
      <c r="AU162" s="750"/>
      <c r="AV162" s="750"/>
      <c r="AW162" s="750"/>
      <c r="AX162" s="750"/>
      <c r="AY162" s="750"/>
      <c r="AZ162" s="750"/>
      <c r="BA162" s="750"/>
      <c r="BB162" s="750"/>
      <c r="BC162" s="750"/>
      <c r="BD162" s="750"/>
      <c r="BE162" s="750"/>
      <c r="BF162" s="760"/>
      <c r="BG162" s="278" t="s">
        <v>628</v>
      </c>
      <c r="BH162" s="238" t="s">
        <v>629</v>
      </c>
      <c r="BI162" s="234"/>
      <c r="BJ162" s="240"/>
      <c r="BK162" s="241"/>
      <c r="BL162" s="228">
        <v>3</v>
      </c>
      <c r="BM162" s="228"/>
      <c r="BN162" s="245"/>
      <c r="BO162" s="228"/>
      <c r="BP162" s="228">
        <v>1</v>
      </c>
      <c r="BQ162" s="228"/>
      <c r="BR162" s="228"/>
      <c r="BS162" s="228"/>
      <c r="BT162" s="228">
        <v>1</v>
      </c>
      <c r="BU162" s="228"/>
      <c r="BV162" s="228"/>
      <c r="BW162" s="228"/>
      <c r="BX162" s="228">
        <v>1</v>
      </c>
      <c r="BY162" s="228" t="s">
        <v>624</v>
      </c>
      <c r="BZ162" s="228" t="s">
        <v>446</v>
      </c>
      <c r="CA162" s="231"/>
      <c r="CB162" s="231"/>
      <c r="CC162" s="231"/>
      <c r="CD162" s="228"/>
      <c r="CE162" s="228"/>
      <c r="CF162" s="228"/>
      <c r="CG162" s="228"/>
      <c r="CH162" s="229"/>
      <c r="CI162" s="229"/>
      <c r="CJ162" s="280"/>
    </row>
    <row r="163" spans="1:88" ht="31.5" x14ac:dyDescent="0.25">
      <c r="A163" s="752"/>
      <c r="B163" s="753"/>
      <c r="C163" s="753"/>
      <c r="D163" s="753"/>
      <c r="E163" s="753"/>
      <c r="F163" s="753"/>
      <c r="G163" s="751"/>
      <c r="H163" s="756"/>
      <c r="I163" s="756"/>
      <c r="J163" s="756"/>
      <c r="K163" s="750"/>
      <c r="L163" s="750"/>
      <c r="M163" s="750"/>
      <c r="N163" s="750"/>
      <c r="O163" s="750"/>
      <c r="P163" s="750"/>
      <c r="Q163" s="750"/>
      <c r="R163" s="750"/>
      <c r="S163" s="750"/>
      <c r="T163" s="750"/>
      <c r="U163" s="750"/>
      <c r="V163" s="750"/>
      <c r="W163" s="750"/>
      <c r="X163" s="750"/>
      <c r="Y163" s="750"/>
      <c r="Z163" s="750"/>
      <c r="AA163" s="750"/>
      <c r="AB163" s="750"/>
      <c r="AC163" s="750"/>
      <c r="AD163" s="750"/>
      <c r="AE163" s="750"/>
      <c r="AF163" s="750"/>
      <c r="AG163" s="750"/>
      <c r="AH163" s="750"/>
      <c r="AI163" s="750"/>
      <c r="AJ163" s="750"/>
      <c r="AK163" s="750"/>
      <c r="AL163" s="750"/>
      <c r="AM163" s="750"/>
      <c r="AN163" s="750"/>
      <c r="AO163" s="750"/>
      <c r="AP163" s="750"/>
      <c r="AQ163" s="750"/>
      <c r="AR163" s="750"/>
      <c r="AS163" s="750"/>
      <c r="AT163" s="750"/>
      <c r="AU163" s="750"/>
      <c r="AV163" s="750"/>
      <c r="AW163" s="750"/>
      <c r="AX163" s="750"/>
      <c r="AY163" s="750"/>
      <c r="AZ163" s="750"/>
      <c r="BA163" s="750"/>
      <c r="BB163" s="750"/>
      <c r="BC163" s="750"/>
      <c r="BD163" s="750"/>
      <c r="BE163" s="750"/>
      <c r="BF163" s="760"/>
      <c r="BG163" s="278" t="s">
        <v>630</v>
      </c>
      <c r="BH163" s="238" t="s">
        <v>631</v>
      </c>
      <c r="BI163" s="234"/>
      <c r="BJ163" s="240"/>
      <c r="BK163" s="241"/>
      <c r="BL163" s="228">
        <v>3</v>
      </c>
      <c r="BM163" s="228"/>
      <c r="BN163" s="245"/>
      <c r="BO163" s="228"/>
      <c r="BP163" s="228">
        <v>1</v>
      </c>
      <c r="BQ163" s="228"/>
      <c r="BR163" s="228"/>
      <c r="BS163" s="228"/>
      <c r="BT163" s="228">
        <v>1</v>
      </c>
      <c r="BU163" s="228"/>
      <c r="BV163" s="228"/>
      <c r="BW163" s="228"/>
      <c r="BX163" s="228">
        <v>1</v>
      </c>
      <c r="BY163" s="228" t="s">
        <v>446</v>
      </c>
      <c r="BZ163" s="228" t="s">
        <v>624</v>
      </c>
      <c r="CA163" s="231"/>
      <c r="CB163" s="231"/>
      <c r="CC163" s="231"/>
      <c r="CD163" s="228"/>
      <c r="CE163" s="228"/>
      <c r="CF163" s="228"/>
      <c r="CG163" s="228"/>
      <c r="CH163" s="229"/>
      <c r="CI163" s="229"/>
      <c r="CJ163" s="280"/>
    </row>
    <row r="164" spans="1:88" ht="47.25" x14ac:dyDescent="0.25">
      <c r="A164" s="752"/>
      <c r="B164" s="753"/>
      <c r="C164" s="753"/>
      <c r="D164" s="753"/>
      <c r="E164" s="753"/>
      <c r="F164" s="753"/>
      <c r="G164" s="751"/>
      <c r="H164" s="756"/>
      <c r="I164" s="756"/>
      <c r="J164" s="756"/>
      <c r="K164" s="750"/>
      <c r="L164" s="750"/>
      <c r="M164" s="750"/>
      <c r="N164" s="750"/>
      <c r="O164" s="750"/>
      <c r="P164" s="750"/>
      <c r="Q164" s="750"/>
      <c r="R164" s="750"/>
      <c r="S164" s="750"/>
      <c r="T164" s="750"/>
      <c r="U164" s="750"/>
      <c r="V164" s="750"/>
      <c r="W164" s="750"/>
      <c r="X164" s="750"/>
      <c r="Y164" s="750"/>
      <c r="Z164" s="750"/>
      <c r="AA164" s="750"/>
      <c r="AB164" s="750"/>
      <c r="AC164" s="750"/>
      <c r="AD164" s="750"/>
      <c r="AE164" s="750"/>
      <c r="AF164" s="750"/>
      <c r="AG164" s="750"/>
      <c r="AH164" s="750"/>
      <c r="AI164" s="750"/>
      <c r="AJ164" s="750"/>
      <c r="AK164" s="750"/>
      <c r="AL164" s="750"/>
      <c r="AM164" s="750"/>
      <c r="AN164" s="750"/>
      <c r="AO164" s="750"/>
      <c r="AP164" s="750"/>
      <c r="AQ164" s="750"/>
      <c r="AR164" s="750"/>
      <c r="AS164" s="750"/>
      <c r="AT164" s="750"/>
      <c r="AU164" s="750"/>
      <c r="AV164" s="750"/>
      <c r="AW164" s="750"/>
      <c r="AX164" s="750"/>
      <c r="AY164" s="750"/>
      <c r="AZ164" s="750"/>
      <c r="BA164" s="750"/>
      <c r="BB164" s="750"/>
      <c r="BC164" s="750"/>
      <c r="BD164" s="750"/>
      <c r="BE164" s="750"/>
      <c r="BF164" s="760"/>
      <c r="BG164" s="278" t="s">
        <v>632</v>
      </c>
      <c r="BH164" s="238" t="s">
        <v>633</v>
      </c>
      <c r="BI164" s="234"/>
      <c r="BJ164" s="240"/>
      <c r="BK164" s="241"/>
      <c r="BL164" s="228">
        <v>2</v>
      </c>
      <c r="BM164" s="228"/>
      <c r="BN164" s="245"/>
      <c r="BO164" s="228"/>
      <c r="BP164" s="228"/>
      <c r="BQ164" s="228"/>
      <c r="BR164" s="228"/>
      <c r="BS164" s="228"/>
      <c r="BT164" s="228">
        <v>1</v>
      </c>
      <c r="BU164" s="228"/>
      <c r="BV164" s="228"/>
      <c r="BW164" s="228"/>
      <c r="BX164" s="228">
        <v>1</v>
      </c>
      <c r="BY164" s="228" t="s">
        <v>446</v>
      </c>
      <c r="BZ164" s="228" t="s">
        <v>446</v>
      </c>
      <c r="CA164" s="231"/>
      <c r="CB164" s="231"/>
      <c r="CC164" s="231"/>
      <c r="CD164" s="228"/>
      <c r="CE164" s="228"/>
      <c r="CF164" s="228"/>
      <c r="CG164" s="228"/>
      <c r="CH164" s="229"/>
      <c r="CI164" s="229"/>
      <c r="CJ164" s="280"/>
    </row>
    <row r="165" spans="1:88" ht="78.75" x14ac:dyDescent="0.25">
      <c r="A165" s="752"/>
      <c r="B165" s="753"/>
      <c r="C165" s="753"/>
      <c r="D165" s="753"/>
      <c r="E165" s="753"/>
      <c r="F165" s="753"/>
      <c r="G165" s="751"/>
      <c r="H165" s="756"/>
      <c r="I165" s="756"/>
      <c r="J165" s="756"/>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750"/>
      <c r="AQ165" s="750"/>
      <c r="AR165" s="750"/>
      <c r="AS165" s="750"/>
      <c r="AT165" s="750"/>
      <c r="AU165" s="750"/>
      <c r="AV165" s="750"/>
      <c r="AW165" s="750"/>
      <c r="AX165" s="750"/>
      <c r="AY165" s="750"/>
      <c r="AZ165" s="750"/>
      <c r="BA165" s="750"/>
      <c r="BB165" s="750"/>
      <c r="BC165" s="750"/>
      <c r="BD165" s="750"/>
      <c r="BE165" s="750"/>
      <c r="BF165" s="760"/>
      <c r="BG165" s="278" t="s">
        <v>634</v>
      </c>
      <c r="BH165" s="238" t="s">
        <v>635</v>
      </c>
      <c r="BI165" s="234"/>
      <c r="BJ165" s="240"/>
      <c r="BK165" s="241"/>
      <c r="BL165" s="228">
        <v>1</v>
      </c>
      <c r="BM165" s="228"/>
      <c r="BN165" s="245"/>
      <c r="BO165" s="228"/>
      <c r="BP165" s="228">
        <v>1</v>
      </c>
      <c r="BQ165" s="228"/>
      <c r="BR165" s="228"/>
      <c r="BS165" s="228"/>
      <c r="BT165" s="228"/>
      <c r="BU165" s="228"/>
      <c r="BV165" s="228"/>
      <c r="BW165" s="228"/>
      <c r="BX165" s="228"/>
      <c r="BY165" s="228" t="s">
        <v>636</v>
      </c>
      <c r="BZ165" s="228" t="s">
        <v>446</v>
      </c>
      <c r="CA165" s="231"/>
      <c r="CB165" s="231"/>
      <c r="CC165" s="231"/>
      <c r="CD165" s="228"/>
      <c r="CE165" s="228"/>
      <c r="CF165" s="228"/>
      <c r="CG165" s="228"/>
      <c r="CH165" s="229"/>
      <c r="CI165" s="229"/>
      <c r="CJ165" s="280"/>
    </row>
    <row r="166" spans="1:88" ht="51" x14ac:dyDescent="0.25">
      <c r="A166" s="752"/>
      <c r="B166" s="753"/>
      <c r="C166" s="753"/>
      <c r="D166" s="753"/>
      <c r="E166" s="753"/>
      <c r="F166" s="753"/>
      <c r="G166" s="751"/>
      <c r="H166" s="756"/>
      <c r="I166" s="756"/>
      <c r="J166" s="756"/>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0"/>
      <c r="AY166" s="750"/>
      <c r="AZ166" s="750"/>
      <c r="BA166" s="750"/>
      <c r="BB166" s="750"/>
      <c r="BC166" s="750"/>
      <c r="BD166" s="750"/>
      <c r="BE166" s="750"/>
      <c r="BF166" s="760"/>
      <c r="BG166" s="278" t="s">
        <v>637</v>
      </c>
      <c r="BH166" s="238" t="s">
        <v>638</v>
      </c>
      <c r="BI166" s="234"/>
      <c r="BJ166" s="240"/>
      <c r="BK166" s="241"/>
      <c r="BL166" s="228">
        <v>1</v>
      </c>
      <c r="BM166" s="228"/>
      <c r="BN166" s="245"/>
      <c r="BO166" s="228"/>
      <c r="BP166" s="228"/>
      <c r="BQ166" s="228"/>
      <c r="BR166" s="228"/>
      <c r="BS166" s="228"/>
      <c r="BT166" s="228">
        <v>1</v>
      </c>
      <c r="BU166" s="228"/>
      <c r="BV166" s="228"/>
      <c r="BW166" s="228"/>
      <c r="BX166" s="228"/>
      <c r="BY166" s="228" t="s">
        <v>636</v>
      </c>
      <c r="BZ166" s="228" t="s">
        <v>446</v>
      </c>
      <c r="CA166" s="231"/>
      <c r="CB166" s="231"/>
      <c r="CC166" s="231"/>
      <c r="CD166" s="228"/>
      <c r="CE166" s="228"/>
      <c r="CF166" s="228"/>
      <c r="CG166" s="228"/>
      <c r="CH166" s="229"/>
      <c r="CI166" s="229"/>
      <c r="CJ166" s="280"/>
    </row>
    <row r="167" spans="1:88" ht="94.5" x14ac:dyDescent="0.25">
      <c r="A167" s="752"/>
      <c r="B167" s="753"/>
      <c r="C167" s="753"/>
      <c r="D167" s="753"/>
      <c r="E167" s="753"/>
      <c r="F167" s="753"/>
      <c r="G167" s="751"/>
      <c r="H167" s="756"/>
      <c r="I167" s="756"/>
      <c r="J167" s="756"/>
      <c r="K167" s="750"/>
      <c r="L167" s="750"/>
      <c r="M167" s="750"/>
      <c r="N167" s="750"/>
      <c r="O167" s="750"/>
      <c r="P167" s="750"/>
      <c r="Q167" s="750"/>
      <c r="R167" s="750"/>
      <c r="S167" s="750"/>
      <c r="T167" s="750"/>
      <c r="U167" s="750"/>
      <c r="V167" s="750"/>
      <c r="W167" s="750"/>
      <c r="X167" s="750"/>
      <c r="Y167" s="750"/>
      <c r="Z167" s="750"/>
      <c r="AA167" s="750"/>
      <c r="AB167" s="750"/>
      <c r="AC167" s="750"/>
      <c r="AD167" s="750"/>
      <c r="AE167" s="750"/>
      <c r="AF167" s="750"/>
      <c r="AG167" s="750"/>
      <c r="AH167" s="750"/>
      <c r="AI167" s="750"/>
      <c r="AJ167" s="750"/>
      <c r="AK167" s="750"/>
      <c r="AL167" s="750"/>
      <c r="AM167" s="750"/>
      <c r="AN167" s="750"/>
      <c r="AO167" s="750"/>
      <c r="AP167" s="750"/>
      <c r="AQ167" s="750"/>
      <c r="AR167" s="750"/>
      <c r="AS167" s="750"/>
      <c r="AT167" s="750"/>
      <c r="AU167" s="750"/>
      <c r="AV167" s="750"/>
      <c r="AW167" s="750"/>
      <c r="AX167" s="750"/>
      <c r="AY167" s="750"/>
      <c r="AZ167" s="750"/>
      <c r="BA167" s="750"/>
      <c r="BB167" s="750"/>
      <c r="BC167" s="750"/>
      <c r="BD167" s="750"/>
      <c r="BE167" s="750"/>
      <c r="BF167" s="760"/>
      <c r="BG167" s="278" t="s">
        <v>639</v>
      </c>
      <c r="BH167" s="238" t="s">
        <v>640</v>
      </c>
      <c r="BI167" s="234"/>
      <c r="BJ167" s="240"/>
      <c r="BK167" s="241"/>
      <c r="BL167" s="228">
        <v>1</v>
      </c>
      <c r="BM167" s="228"/>
      <c r="BN167" s="245"/>
      <c r="BO167" s="228"/>
      <c r="BP167" s="228"/>
      <c r="BQ167" s="228"/>
      <c r="BR167" s="228"/>
      <c r="BS167" s="228"/>
      <c r="BT167" s="228">
        <v>1</v>
      </c>
      <c r="BU167" s="228"/>
      <c r="BV167" s="228"/>
      <c r="BW167" s="228"/>
      <c r="BX167" s="228"/>
      <c r="BY167" s="228" t="s">
        <v>641</v>
      </c>
      <c r="BZ167" s="228" t="s">
        <v>627</v>
      </c>
      <c r="CA167" s="231"/>
      <c r="CB167" s="231"/>
      <c r="CC167" s="231"/>
      <c r="CD167" s="228"/>
      <c r="CE167" s="228"/>
      <c r="CF167" s="228"/>
      <c r="CG167" s="228"/>
      <c r="CH167" s="229"/>
      <c r="CI167" s="229"/>
      <c r="CJ167" s="280"/>
    </row>
    <row r="168" spans="1:88" ht="63.75" x14ac:dyDescent="0.25">
      <c r="A168" s="752"/>
      <c r="B168" s="753"/>
      <c r="C168" s="753"/>
      <c r="D168" s="753"/>
      <c r="E168" s="753"/>
      <c r="F168" s="753"/>
      <c r="G168" s="751"/>
      <c r="H168" s="756"/>
      <c r="I168" s="756"/>
      <c r="J168" s="756"/>
      <c r="K168" s="750"/>
      <c r="L168" s="750"/>
      <c r="M168" s="750"/>
      <c r="N168" s="750"/>
      <c r="O168" s="750"/>
      <c r="P168" s="750"/>
      <c r="Q168" s="750"/>
      <c r="R168" s="750"/>
      <c r="S168" s="750"/>
      <c r="T168" s="750"/>
      <c r="U168" s="750"/>
      <c r="V168" s="750"/>
      <c r="W168" s="750"/>
      <c r="X168" s="750"/>
      <c r="Y168" s="750"/>
      <c r="Z168" s="750"/>
      <c r="AA168" s="750"/>
      <c r="AB168" s="750"/>
      <c r="AC168" s="750"/>
      <c r="AD168" s="750"/>
      <c r="AE168" s="750"/>
      <c r="AF168" s="750"/>
      <c r="AG168" s="750"/>
      <c r="AH168" s="750"/>
      <c r="AI168" s="750"/>
      <c r="AJ168" s="750"/>
      <c r="AK168" s="750"/>
      <c r="AL168" s="750"/>
      <c r="AM168" s="750"/>
      <c r="AN168" s="750"/>
      <c r="AO168" s="750"/>
      <c r="AP168" s="750"/>
      <c r="AQ168" s="750"/>
      <c r="AR168" s="750"/>
      <c r="AS168" s="750"/>
      <c r="AT168" s="750"/>
      <c r="AU168" s="750"/>
      <c r="AV168" s="750"/>
      <c r="AW168" s="750"/>
      <c r="AX168" s="750"/>
      <c r="AY168" s="750"/>
      <c r="AZ168" s="750"/>
      <c r="BA168" s="750"/>
      <c r="BB168" s="750"/>
      <c r="BC168" s="750"/>
      <c r="BD168" s="750"/>
      <c r="BE168" s="750"/>
      <c r="BF168" s="760"/>
      <c r="BG168" s="278" t="s">
        <v>642</v>
      </c>
      <c r="BH168" s="238" t="s">
        <v>643</v>
      </c>
      <c r="BI168" s="234"/>
      <c r="BJ168" s="240"/>
      <c r="BK168" s="241"/>
      <c r="BL168" s="228">
        <v>2</v>
      </c>
      <c r="BM168" s="228"/>
      <c r="BN168" s="245"/>
      <c r="BO168" s="228"/>
      <c r="BP168" s="228" t="s">
        <v>623</v>
      </c>
      <c r="BQ168" s="228"/>
      <c r="BR168" s="228"/>
      <c r="BS168" s="228"/>
      <c r="BT168" s="228" t="s">
        <v>623</v>
      </c>
      <c r="BU168" s="228"/>
      <c r="BV168" s="228"/>
      <c r="BW168" s="228"/>
      <c r="BX168" s="228" t="s">
        <v>623</v>
      </c>
      <c r="BY168" s="228" t="s">
        <v>644</v>
      </c>
      <c r="BZ168" s="228" t="s">
        <v>446</v>
      </c>
      <c r="CA168" s="231"/>
      <c r="CB168" s="231"/>
      <c r="CC168" s="231"/>
      <c r="CD168" s="228"/>
      <c r="CE168" s="228"/>
      <c r="CF168" s="228"/>
      <c r="CG168" s="228"/>
      <c r="CH168" s="229"/>
      <c r="CI168" s="229"/>
      <c r="CJ168" s="280"/>
    </row>
    <row r="169" spans="1:88" ht="110.25" x14ac:dyDescent="0.25">
      <c r="A169" s="752"/>
      <c r="B169" s="753"/>
      <c r="C169" s="753"/>
      <c r="D169" s="753"/>
      <c r="E169" s="753"/>
      <c r="F169" s="753"/>
      <c r="G169" s="751"/>
      <c r="H169" s="756"/>
      <c r="I169" s="756"/>
      <c r="J169" s="756"/>
      <c r="K169" s="750"/>
      <c r="L169" s="750"/>
      <c r="M169" s="750"/>
      <c r="N169" s="750"/>
      <c r="O169" s="750"/>
      <c r="P169" s="750"/>
      <c r="Q169" s="750"/>
      <c r="R169" s="750"/>
      <c r="S169" s="750"/>
      <c r="T169" s="750"/>
      <c r="U169" s="750"/>
      <c r="V169" s="750"/>
      <c r="W169" s="750"/>
      <c r="X169" s="750"/>
      <c r="Y169" s="750"/>
      <c r="Z169" s="750"/>
      <c r="AA169" s="750"/>
      <c r="AB169" s="750"/>
      <c r="AC169" s="750"/>
      <c r="AD169" s="750"/>
      <c r="AE169" s="750"/>
      <c r="AF169" s="750"/>
      <c r="AG169" s="750"/>
      <c r="AH169" s="750"/>
      <c r="AI169" s="750"/>
      <c r="AJ169" s="750"/>
      <c r="AK169" s="750"/>
      <c r="AL169" s="750"/>
      <c r="AM169" s="750"/>
      <c r="AN169" s="750"/>
      <c r="AO169" s="750"/>
      <c r="AP169" s="750"/>
      <c r="AQ169" s="750"/>
      <c r="AR169" s="750"/>
      <c r="AS169" s="750"/>
      <c r="AT169" s="750"/>
      <c r="AU169" s="750"/>
      <c r="AV169" s="750"/>
      <c r="AW169" s="750"/>
      <c r="AX169" s="750"/>
      <c r="AY169" s="750"/>
      <c r="AZ169" s="750"/>
      <c r="BA169" s="750"/>
      <c r="BB169" s="750"/>
      <c r="BC169" s="750"/>
      <c r="BD169" s="750"/>
      <c r="BE169" s="750"/>
      <c r="BF169" s="760"/>
      <c r="BG169" s="278" t="s">
        <v>645</v>
      </c>
      <c r="BH169" s="238" t="s">
        <v>646</v>
      </c>
      <c r="BI169" s="234"/>
      <c r="BJ169" s="240"/>
      <c r="BK169" s="241"/>
      <c r="BL169" s="228">
        <v>2</v>
      </c>
      <c r="BM169" s="228"/>
      <c r="BN169" s="245"/>
      <c r="BO169" s="228"/>
      <c r="BP169" s="228"/>
      <c r="BQ169" s="228"/>
      <c r="BR169" s="228"/>
      <c r="BS169" s="228"/>
      <c r="BT169" s="228">
        <v>1</v>
      </c>
      <c r="BU169" s="228"/>
      <c r="BV169" s="228"/>
      <c r="BW169" s="228"/>
      <c r="BX169" s="228">
        <v>1</v>
      </c>
      <c r="BY169" s="228" t="s">
        <v>647</v>
      </c>
      <c r="BZ169" s="228" t="s">
        <v>627</v>
      </c>
      <c r="CA169" s="231"/>
      <c r="CB169" s="231"/>
      <c r="CC169" s="231"/>
      <c r="CD169" s="228"/>
      <c r="CE169" s="228"/>
      <c r="CF169" s="228"/>
      <c r="CG169" s="228"/>
      <c r="CH169" s="229"/>
      <c r="CI169" s="229"/>
      <c r="CJ169" s="280"/>
    </row>
    <row r="170" spans="1:88" ht="47.25" x14ac:dyDescent="0.25">
      <c r="A170" s="752"/>
      <c r="B170" s="753"/>
      <c r="C170" s="753"/>
      <c r="D170" s="753"/>
      <c r="E170" s="753"/>
      <c r="F170" s="753"/>
      <c r="G170" s="751"/>
      <c r="H170" s="756"/>
      <c r="I170" s="756"/>
      <c r="J170" s="756"/>
      <c r="K170" s="750"/>
      <c r="L170" s="750"/>
      <c r="M170" s="750"/>
      <c r="N170" s="750"/>
      <c r="O170" s="750"/>
      <c r="P170" s="750"/>
      <c r="Q170" s="750"/>
      <c r="R170" s="750"/>
      <c r="S170" s="750"/>
      <c r="T170" s="750"/>
      <c r="U170" s="750"/>
      <c r="V170" s="750"/>
      <c r="W170" s="750"/>
      <c r="X170" s="750"/>
      <c r="Y170" s="750"/>
      <c r="Z170" s="750"/>
      <c r="AA170" s="750"/>
      <c r="AB170" s="750"/>
      <c r="AC170" s="750"/>
      <c r="AD170" s="750"/>
      <c r="AE170" s="750"/>
      <c r="AF170" s="750"/>
      <c r="AG170" s="750"/>
      <c r="AH170" s="750"/>
      <c r="AI170" s="750"/>
      <c r="AJ170" s="750"/>
      <c r="AK170" s="750"/>
      <c r="AL170" s="750"/>
      <c r="AM170" s="750"/>
      <c r="AN170" s="750"/>
      <c r="AO170" s="750"/>
      <c r="AP170" s="750"/>
      <c r="AQ170" s="750"/>
      <c r="AR170" s="750"/>
      <c r="AS170" s="750"/>
      <c r="AT170" s="750"/>
      <c r="AU170" s="750"/>
      <c r="AV170" s="750"/>
      <c r="AW170" s="750"/>
      <c r="AX170" s="750"/>
      <c r="AY170" s="750"/>
      <c r="AZ170" s="750"/>
      <c r="BA170" s="750"/>
      <c r="BB170" s="750"/>
      <c r="BC170" s="750"/>
      <c r="BD170" s="750"/>
      <c r="BE170" s="750"/>
      <c r="BF170" s="760"/>
      <c r="BG170" s="278" t="s">
        <v>648</v>
      </c>
      <c r="BH170" s="238" t="s">
        <v>649</v>
      </c>
      <c r="BI170" s="234"/>
      <c r="BJ170" s="240"/>
      <c r="BK170" s="241"/>
      <c r="BL170" s="228">
        <v>2</v>
      </c>
      <c r="BM170" s="228"/>
      <c r="BN170" s="245"/>
      <c r="BO170" s="228"/>
      <c r="BP170" s="228">
        <v>1</v>
      </c>
      <c r="BQ170" s="228"/>
      <c r="BR170" s="228"/>
      <c r="BS170" s="228"/>
      <c r="BT170" s="228">
        <v>1</v>
      </c>
      <c r="BU170" s="228"/>
      <c r="BV170" s="228"/>
      <c r="BW170" s="228"/>
      <c r="BX170" s="228"/>
      <c r="BY170" s="228" t="s">
        <v>446</v>
      </c>
      <c r="BZ170" s="228" t="s">
        <v>650</v>
      </c>
      <c r="CA170" s="231"/>
      <c r="CB170" s="231"/>
      <c r="CC170" s="231"/>
      <c r="CD170" s="228"/>
      <c r="CE170" s="228"/>
      <c r="CF170" s="228"/>
      <c r="CG170" s="228"/>
      <c r="CH170" s="229"/>
      <c r="CI170" s="229"/>
      <c r="CJ170" s="280"/>
    </row>
    <row r="171" spans="1:88" ht="157.5" x14ac:dyDescent="0.25">
      <c r="A171" s="752"/>
      <c r="B171" s="753"/>
      <c r="C171" s="753"/>
      <c r="D171" s="753"/>
      <c r="E171" s="753"/>
      <c r="F171" s="753"/>
      <c r="G171" s="751"/>
      <c r="H171" s="756"/>
      <c r="I171" s="756"/>
      <c r="J171" s="756"/>
      <c r="K171" s="750"/>
      <c r="L171" s="750"/>
      <c r="M171" s="750"/>
      <c r="N171" s="750"/>
      <c r="O171" s="750"/>
      <c r="P171" s="750"/>
      <c r="Q171" s="750"/>
      <c r="R171" s="750"/>
      <c r="S171" s="750"/>
      <c r="T171" s="750"/>
      <c r="U171" s="750"/>
      <c r="V171" s="750"/>
      <c r="W171" s="750"/>
      <c r="X171" s="750"/>
      <c r="Y171" s="750"/>
      <c r="Z171" s="750"/>
      <c r="AA171" s="750"/>
      <c r="AB171" s="750"/>
      <c r="AC171" s="750"/>
      <c r="AD171" s="750"/>
      <c r="AE171" s="750"/>
      <c r="AF171" s="750"/>
      <c r="AG171" s="750"/>
      <c r="AH171" s="750"/>
      <c r="AI171" s="750"/>
      <c r="AJ171" s="750"/>
      <c r="AK171" s="750"/>
      <c r="AL171" s="750"/>
      <c r="AM171" s="750"/>
      <c r="AN171" s="750"/>
      <c r="AO171" s="750"/>
      <c r="AP171" s="750"/>
      <c r="AQ171" s="750"/>
      <c r="AR171" s="750"/>
      <c r="AS171" s="750"/>
      <c r="AT171" s="750"/>
      <c r="AU171" s="750"/>
      <c r="AV171" s="750"/>
      <c r="AW171" s="750"/>
      <c r="AX171" s="750"/>
      <c r="AY171" s="750"/>
      <c r="AZ171" s="750"/>
      <c r="BA171" s="750"/>
      <c r="BB171" s="750"/>
      <c r="BC171" s="750"/>
      <c r="BD171" s="750"/>
      <c r="BE171" s="750"/>
      <c r="BF171" s="760"/>
      <c r="BG171" s="278" t="s">
        <v>651</v>
      </c>
      <c r="BH171" s="238" t="s">
        <v>652</v>
      </c>
      <c r="BI171" s="234"/>
      <c r="BJ171" s="240"/>
      <c r="BK171" s="241"/>
      <c r="BL171" s="228">
        <v>2</v>
      </c>
      <c r="BM171" s="228"/>
      <c r="BN171" s="245"/>
      <c r="BO171" s="228"/>
      <c r="BP171" s="228">
        <v>2</v>
      </c>
      <c r="BQ171" s="228"/>
      <c r="BR171" s="228"/>
      <c r="BS171" s="228"/>
      <c r="BT171" s="228"/>
      <c r="BU171" s="228"/>
      <c r="BV171" s="228"/>
      <c r="BW171" s="228"/>
      <c r="BX171" s="228"/>
      <c r="BY171" s="228" t="s">
        <v>653</v>
      </c>
      <c r="BZ171" s="228" t="s">
        <v>654</v>
      </c>
      <c r="CA171" s="231"/>
      <c r="CB171" s="231"/>
      <c r="CC171" s="231"/>
      <c r="CD171" s="228"/>
      <c r="CE171" s="228"/>
      <c r="CF171" s="228"/>
      <c r="CG171" s="228"/>
      <c r="CH171" s="229"/>
      <c r="CI171" s="229"/>
      <c r="CJ171" s="280"/>
    </row>
    <row r="172" spans="1:88" ht="63" x14ac:dyDescent="0.25">
      <c r="A172" s="752"/>
      <c r="B172" s="753"/>
      <c r="C172" s="753"/>
      <c r="D172" s="753"/>
      <c r="E172" s="753"/>
      <c r="F172" s="753"/>
      <c r="G172" s="751"/>
      <c r="H172" s="756"/>
      <c r="I172" s="756"/>
      <c r="J172" s="756"/>
      <c r="K172" s="750"/>
      <c r="L172" s="750"/>
      <c r="M172" s="750"/>
      <c r="N172" s="750"/>
      <c r="O172" s="750"/>
      <c r="P172" s="750"/>
      <c r="Q172" s="750"/>
      <c r="R172" s="750"/>
      <c r="S172" s="750"/>
      <c r="T172" s="750"/>
      <c r="U172" s="750"/>
      <c r="V172" s="750"/>
      <c r="W172" s="750"/>
      <c r="X172" s="750"/>
      <c r="Y172" s="750"/>
      <c r="Z172" s="750"/>
      <c r="AA172" s="750"/>
      <c r="AB172" s="750"/>
      <c r="AC172" s="750"/>
      <c r="AD172" s="750"/>
      <c r="AE172" s="750"/>
      <c r="AF172" s="750"/>
      <c r="AG172" s="750"/>
      <c r="AH172" s="750"/>
      <c r="AI172" s="750"/>
      <c r="AJ172" s="750"/>
      <c r="AK172" s="750"/>
      <c r="AL172" s="750"/>
      <c r="AM172" s="750"/>
      <c r="AN172" s="750"/>
      <c r="AO172" s="750"/>
      <c r="AP172" s="750"/>
      <c r="AQ172" s="750"/>
      <c r="AR172" s="750"/>
      <c r="AS172" s="750"/>
      <c r="AT172" s="750"/>
      <c r="AU172" s="750"/>
      <c r="AV172" s="750"/>
      <c r="AW172" s="750"/>
      <c r="AX172" s="750"/>
      <c r="AY172" s="750"/>
      <c r="AZ172" s="750"/>
      <c r="BA172" s="750"/>
      <c r="BB172" s="750"/>
      <c r="BC172" s="750"/>
      <c r="BD172" s="750"/>
      <c r="BE172" s="750"/>
      <c r="BF172" s="760"/>
      <c r="BG172" s="278" t="s">
        <v>655</v>
      </c>
      <c r="BH172" s="238" t="s">
        <v>656</v>
      </c>
      <c r="BI172" s="234"/>
      <c r="BJ172" s="240"/>
      <c r="BK172" s="241"/>
      <c r="BL172" s="228">
        <v>1</v>
      </c>
      <c r="BM172" s="228"/>
      <c r="BN172" s="245"/>
      <c r="BO172" s="228"/>
      <c r="BP172" s="228"/>
      <c r="BQ172" s="228"/>
      <c r="BR172" s="228"/>
      <c r="BS172" s="228"/>
      <c r="BT172" s="228"/>
      <c r="BU172" s="228"/>
      <c r="BV172" s="228"/>
      <c r="BW172" s="228"/>
      <c r="BX172" s="228">
        <v>1</v>
      </c>
      <c r="BY172" s="228" t="s">
        <v>446</v>
      </c>
      <c r="BZ172" s="228" t="s">
        <v>657</v>
      </c>
      <c r="CA172" s="231"/>
      <c r="CB172" s="231"/>
      <c r="CC172" s="231"/>
      <c r="CD172" s="228"/>
      <c r="CE172" s="228"/>
      <c r="CF172" s="228"/>
      <c r="CG172" s="228"/>
      <c r="CH172" s="229"/>
      <c r="CI172" s="229"/>
      <c r="CJ172" s="280"/>
    </row>
    <row r="173" spans="1:88" ht="78.75" x14ac:dyDescent="0.25">
      <c r="A173" s="752"/>
      <c r="B173" s="753"/>
      <c r="C173" s="753"/>
      <c r="D173" s="753"/>
      <c r="E173" s="753"/>
      <c r="F173" s="753"/>
      <c r="G173" s="751"/>
      <c r="H173" s="756"/>
      <c r="I173" s="756"/>
      <c r="J173" s="756"/>
      <c r="K173" s="750"/>
      <c r="L173" s="750"/>
      <c r="M173" s="750"/>
      <c r="N173" s="750"/>
      <c r="O173" s="750"/>
      <c r="P173" s="750"/>
      <c r="Q173" s="750"/>
      <c r="R173" s="750"/>
      <c r="S173" s="750"/>
      <c r="T173" s="750"/>
      <c r="U173" s="750"/>
      <c r="V173" s="750"/>
      <c r="W173" s="750"/>
      <c r="X173" s="750"/>
      <c r="Y173" s="750"/>
      <c r="Z173" s="750"/>
      <c r="AA173" s="750"/>
      <c r="AB173" s="750"/>
      <c r="AC173" s="750"/>
      <c r="AD173" s="750"/>
      <c r="AE173" s="750"/>
      <c r="AF173" s="750"/>
      <c r="AG173" s="750"/>
      <c r="AH173" s="750"/>
      <c r="AI173" s="750"/>
      <c r="AJ173" s="750"/>
      <c r="AK173" s="750"/>
      <c r="AL173" s="750"/>
      <c r="AM173" s="750"/>
      <c r="AN173" s="750"/>
      <c r="AO173" s="750"/>
      <c r="AP173" s="750"/>
      <c r="AQ173" s="750"/>
      <c r="AR173" s="750"/>
      <c r="AS173" s="750"/>
      <c r="AT173" s="750"/>
      <c r="AU173" s="750"/>
      <c r="AV173" s="750"/>
      <c r="AW173" s="750"/>
      <c r="AX173" s="750"/>
      <c r="AY173" s="750"/>
      <c r="AZ173" s="750"/>
      <c r="BA173" s="750"/>
      <c r="BB173" s="750"/>
      <c r="BC173" s="750"/>
      <c r="BD173" s="750"/>
      <c r="BE173" s="750"/>
      <c r="BF173" s="760"/>
      <c r="BG173" s="278" t="s">
        <v>658</v>
      </c>
      <c r="BH173" s="238" t="s">
        <v>659</v>
      </c>
      <c r="BI173" s="234"/>
      <c r="BJ173" s="240"/>
      <c r="BK173" s="241"/>
      <c r="BL173" s="228">
        <v>3</v>
      </c>
      <c r="BM173" s="228"/>
      <c r="BN173" s="245"/>
      <c r="BO173" s="228"/>
      <c r="BP173" s="228">
        <v>1</v>
      </c>
      <c r="BQ173" s="228"/>
      <c r="BR173" s="228"/>
      <c r="BS173" s="228"/>
      <c r="BT173" s="228">
        <v>1</v>
      </c>
      <c r="BU173" s="228"/>
      <c r="BV173" s="228"/>
      <c r="BW173" s="228"/>
      <c r="BX173" s="228">
        <v>1</v>
      </c>
      <c r="BY173" s="228" t="s">
        <v>660</v>
      </c>
      <c r="BZ173" s="228" t="s">
        <v>653</v>
      </c>
      <c r="CA173" s="231"/>
      <c r="CB173" s="231"/>
      <c r="CC173" s="231"/>
      <c r="CD173" s="228"/>
      <c r="CE173" s="228"/>
      <c r="CF173" s="228"/>
      <c r="CG173" s="228"/>
      <c r="CH173" s="229"/>
      <c r="CI173" s="229"/>
      <c r="CJ173" s="280"/>
    </row>
    <row r="174" spans="1:88" ht="94.5" x14ac:dyDescent="0.25">
      <c r="A174" s="752"/>
      <c r="B174" s="753"/>
      <c r="C174" s="753"/>
      <c r="D174" s="753"/>
      <c r="E174" s="753"/>
      <c r="F174" s="753"/>
      <c r="G174" s="751"/>
      <c r="H174" s="756"/>
      <c r="I174" s="756"/>
      <c r="J174" s="756"/>
      <c r="K174" s="750"/>
      <c r="L174" s="750"/>
      <c r="M174" s="750"/>
      <c r="N174" s="750"/>
      <c r="O174" s="750"/>
      <c r="P174" s="750"/>
      <c r="Q174" s="750"/>
      <c r="R174" s="750"/>
      <c r="S174" s="750"/>
      <c r="T174" s="750"/>
      <c r="U174" s="750"/>
      <c r="V174" s="750"/>
      <c r="W174" s="750"/>
      <c r="X174" s="750"/>
      <c r="Y174" s="750"/>
      <c r="Z174" s="750"/>
      <c r="AA174" s="750"/>
      <c r="AB174" s="750"/>
      <c r="AC174" s="750"/>
      <c r="AD174" s="750"/>
      <c r="AE174" s="750"/>
      <c r="AF174" s="750"/>
      <c r="AG174" s="750"/>
      <c r="AH174" s="750"/>
      <c r="AI174" s="750"/>
      <c r="AJ174" s="750"/>
      <c r="AK174" s="750"/>
      <c r="AL174" s="750"/>
      <c r="AM174" s="750"/>
      <c r="AN174" s="750"/>
      <c r="AO174" s="750"/>
      <c r="AP174" s="750"/>
      <c r="AQ174" s="750"/>
      <c r="AR174" s="750"/>
      <c r="AS174" s="750"/>
      <c r="AT174" s="750"/>
      <c r="AU174" s="750"/>
      <c r="AV174" s="750"/>
      <c r="AW174" s="750"/>
      <c r="AX174" s="750"/>
      <c r="AY174" s="750"/>
      <c r="AZ174" s="750"/>
      <c r="BA174" s="750"/>
      <c r="BB174" s="750"/>
      <c r="BC174" s="750"/>
      <c r="BD174" s="750"/>
      <c r="BE174" s="750"/>
      <c r="BF174" s="760"/>
      <c r="BG174" s="278" t="s">
        <v>661</v>
      </c>
      <c r="BH174" s="238" t="s">
        <v>662</v>
      </c>
      <c r="BI174" s="234"/>
      <c r="BJ174" s="240"/>
      <c r="BK174" s="241"/>
      <c r="BL174" s="228">
        <v>1</v>
      </c>
      <c r="BM174" s="228"/>
      <c r="BN174" s="245"/>
      <c r="BO174" s="228"/>
      <c r="BP174" s="228">
        <v>1</v>
      </c>
      <c r="BQ174" s="228"/>
      <c r="BR174" s="228"/>
      <c r="BS174" s="228"/>
      <c r="BT174" s="228"/>
      <c r="BU174" s="228"/>
      <c r="BV174" s="228"/>
      <c r="BW174" s="228"/>
      <c r="BX174" s="228"/>
      <c r="BY174" s="228" t="s">
        <v>663</v>
      </c>
      <c r="BZ174" s="228" t="s">
        <v>664</v>
      </c>
      <c r="CA174" s="231"/>
      <c r="CB174" s="231"/>
      <c r="CC174" s="231"/>
      <c r="CD174" s="228"/>
      <c r="CE174" s="228"/>
      <c r="CF174" s="228"/>
      <c r="CG174" s="228"/>
      <c r="CH174" s="229"/>
      <c r="CI174" s="229"/>
      <c r="CJ174" s="280"/>
    </row>
    <row r="175" spans="1:88" ht="126" x14ac:dyDescent="0.25">
      <c r="A175" s="752"/>
      <c r="B175" s="753"/>
      <c r="C175" s="753"/>
      <c r="D175" s="753"/>
      <c r="E175" s="753"/>
      <c r="F175" s="753"/>
      <c r="G175" s="751"/>
      <c r="H175" s="756"/>
      <c r="I175" s="756"/>
      <c r="J175" s="756"/>
      <c r="K175" s="750"/>
      <c r="L175" s="750"/>
      <c r="M175" s="750"/>
      <c r="N175" s="750"/>
      <c r="O175" s="750"/>
      <c r="P175" s="750"/>
      <c r="Q175" s="750"/>
      <c r="R175" s="750"/>
      <c r="S175" s="750"/>
      <c r="T175" s="750"/>
      <c r="U175" s="750"/>
      <c r="V175" s="750"/>
      <c r="W175" s="750"/>
      <c r="X175" s="750"/>
      <c r="Y175" s="750"/>
      <c r="Z175" s="750"/>
      <c r="AA175" s="750"/>
      <c r="AB175" s="750"/>
      <c r="AC175" s="750"/>
      <c r="AD175" s="750"/>
      <c r="AE175" s="750"/>
      <c r="AF175" s="750"/>
      <c r="AG175" s="750"/>
      <c r="AH175" s="750"/>
      <c r="AI175" s="750"/>
      <c r="AJ175" s="750"/>
      <c r="AK175" s="750"/>
      <c r="AL175" s="750"/>
      <c r="AM175" s="750"/>
      <c r="AN175" s="750"/>
      <c r="AO175" s="750"/>
      <c r="AP175" s="750"/>
      <c r="AQ175" s="750"/>
      <c r="AR175" s="750"/>
      <c r="AS175" s="750"/>
      <c r="AT175" s="750"/>
      <c r="AU175" s="750"/>
      <c r="AV175" s="750"/>
      <c r="AW175" s="750"/>
      <c r="AX175" s="750"/>
      <c r="AY175" s="750"/>
      <c r="AZ175" s="750"/>
      <c r="BA175" s="750"/>
      <c r="BB175" s="750"/>
      <c r="BC175" s="750"/>
      <c r="BD175" s="750"/>
      <c r="BE175" s="750"/>
      <c r="BF175" s="760"/>
      <c r="BG175" s="278" t="s">
        <v>665</v>
      </c>
      <c r="BH175" s="238" t="s">
        <v>666</v>
      </c>
      <c r="BI175" s="234"/>
      <c r="BJ175" s="240"/>
      <c r="BK175" s="241"/>
      <c r="BL175" s="228">
        <v>3</v>
      </c>
      <c r="BM175" s="228"/>
      <c r="BN175" s="245"/>
      <c r="BO175" s="228"/>
      <c r="BP175" s="228">
        <v>1</v>
      </c>
      <c r="BQ175" s="228"/>
      <c r="BR175" s="228"/>
      <c r="BS175" s="228"/>
      <c r="BT175" s="228">
        <v>1</v>
      </c>
      <c r="BU175" s="228"/>
      <c r="BV175" s="228"/>
      <c r="BW175" s="228"/>
      <c r="BX175" s="228">
        <v>1</v>
      </c>
      <c r="BY175" s="228" t="s">
        <v>667</v>
      </c>
      <c r="BZ175" s="228" t="s">
        <v>660</v>
      </c>
      <c r="CA175" s="231"/>
      <c r="CB175" s="231"/>
      <c r="CC175" s="231"/>
      <c r="CD175" s="228"/>
      <c r="CE175" s="228"/>
      <c r="CF175" s="228"/>
      <c r="CG175" s="228"/>
      <c r="CH175" s="229"/>
      <c r="CI175" s="229"/>
      <c r="CJ175" s="280"/>
    </row>
    <row r="176" spans="1:88" ht="94.5" x14ac:dyDescent="0.25">
      <c r="A176" s="752"/>
      <c r="B176" s="753"/>
      <c r="C176" s="753"/>
      <c r="D176" s="753"/>
      <c r="E176" s="753"/>
      <c r="F176" s="753"/>
      <c r="G176" s="751"/>
      <c r="H176" s="756"/>
      <c r="I176" s="756"/>
      <c r="J176" s="756"/>
      <c r="K176" s="750"/>
      <c r="L176" s="750"/>
      <c r="M176" s="750"/>
      <c r="N176" s="750"/>
      <c r="O176" s="750"/>
      <c r="P176" s="750"/>
      <c r="Q176" s="750"/>
      <c r="R176" s="750"/>
      <c r="S176" s="750"/>
      <c r="T176" s="750"/>
      <c r="U176" s="750"/>
      <c r="V176" s="750"/>
      <c r="W176" s="750"/>
      <c r="X176" s="750"/>
      <c r="Y176" s="750"/>
      <c r="Z176" s="750"/>
      <c r="AA176" s="750"/>
      <c r="AB176" s="750"/>
      <c r="AC176" s="750"/>
      <c r="AD176" s="750"/>
      <c r="AE176" s="750"/>
      <c r="AF176" s="750"/>
      <c r="AG176" s="750"/>
      <c r="AH176" s="750"/>
      <c r="AI176" s="750"/>
      <c r="AJ176" s="750"/>
      <c r="AK176" s="750"/>
      <c r="AL176" s="750"/>
      <c r="AM176" s="750"/>
      <c r="AN176" s="750"/>
      <c r="AO176" s="750"/>
      <c r="AP176" s="750"/>
      <c r="AQ176" s="750"/>
      <c r="AR176" s="750"/>
      <c r="AS176" s="750"/>
      <c r="AT176" s="750"/>
      <c r="AU176" s="750"/>
      <c r="AV176" s="750"/>
      <c r="AW176" s="750"/>
      <c r="AX176" s="750"/>
      <c r="AY176" s="750"/>
      <c r="AZ176" s="750"/>
      <c r="BA176" s="750"/>
      <c r="BB176" s="750"/>
      <c r="BC176" s="750"/>
      <c r="BD176" s="750"/>
      <c r="BE176" s="750"/>
      <c r="BF176" s="760"/>
      <c r="BG176" s="278" t="s">
        <v>668</v>
      </c>
      <c r="BH176" s="238" t="s">
        <v>669</v>
      </c>
      <c r="BI176" s="234"/>
      <c r="BJ176" s="240"/>
      <c r="BK176" s="241"/>
      <c r="BL176" s="228">
        <v>2</v>
      </c>
      <c r="BM176" s="228"/>
      <c r="BN176" s="245"/>
      <c r="BO176" s="228"/>
      <c r="BP176" s="228" t="s">
        <v>623</v>
      </c>
      <c r="BQ176" s="228"/>
      <c r="BR176" s="228"/>
      <c r="BS176" s="228"/>
      <c r="BT176" s="228" t="s">
        <v>623</v>
      </c>
      <c r="BU176" s="228"/>
      <c r="BV176" s="228"/>
      <c r="BW176" s="228"/>
      <c r="BX176" s="228" t="s">
        <v>623</v>
      </c>
      <c r="BY176" s="228" t="s">
        <v>653</v>
      </c>
      <c r="BZ176" s="228" t="s">
        <v>660</v>
      </c>
      <c r="CA176" s="231"/>
      <c r="CB176" s="231"/>
      <c r="CC176" s="231"/>
      <c r="CD176" s="228"/>
      <c r="CE176" s="228"/>
      <c r="CF176" s="228"/>
      <c r="CG176" s="228"/>
      <c r="CH176" s="229"/>
      <c r="CI176" s="229"/>
      <c r="CJ176" s="280"/>
    </row>
    <row r="177" spans="1:88" ht="63" x14ac:dyDescent="0.25">
      <c r="A177" s="752"/>
      <c r="B177" s="753"/>
      <c r="C177" s="753"/>
      <c r="D177" s="753"/>
      <c r="E177" s="753"/>
      <c r="F177" s="753"/>
      <c r="G177" s="751"/>
      <c r="H177" s="756"/>
      <c r="I177" s="756"/>
      <c r="J177" s="756"/>
      <c r="K177" s="750"/>
      <c r="L177" s="750"/>
      <c r="M177" s="750"/>
      <c r="N177" s="750"/>
      <c r="O177" s="750"/>
      <c r="P177" s="750"/>
      <c r="Q177" s="750"/>
      <c r="R177" s="750"/>
      <c r="S177" s="750"/>
      <c r="T177" s="750"/>
      <c r="U177" s="750"/>
      <c r="V177" s="750"/>
      <c r="W177" s="750"/>
      <c r="X177" s="750"/>
      <c r="Y177" s="750"/>
      <c r="Z177" s="750"/>
      <c r="AA177" s="750"/>
      <c r="AB177" s="750"/>
      <c r="AC177" s="750"/>
      <c r="AD177" s="750"/>
      <c r="AE177" s="750"/>
      <c r="AF177" s="750"/>
      <c r="AG177" s="750"/>
      <c r="AH177" s="750"/>
      <c r="AI177" s="750"/>
      <c r="AJ177" s="750"/>
      <c r="AK177" s="750"/>
      <c r="AL177" s="750"/>
      <c r="AM177" s="750"/>
      <c r="AN177" s="750"/>
      <c r="AO177" s="750"/>
      <c r="AP177" s="750"/>
      <c r="AQ177" s="750"/>
      <c r="AR177" s="750"/>
      <c r="AS177" s="750"/>
      <c r="AT177" s="750"/>
      <c r="AU177" s="750"/>
      <c r="AV177" s="750"/>
      <c r="AW177" s="750"/>
      <c r="AX177" s="750"/>
      <c r="AY177" s="750"/>
      <c r="AZ177" s="750"/>
      <c r="BA177" s="750"/>
      <c r="BB177" s="750"/>
      <c r="BC177" s="750"/>
      <c r="BD177" s="750"/>
      <c r="BE177" s="750"/>
      <c r="BF177" s="760"/>
      <c r="BG177" s="278" t="s">
        <v>670</v>
      </c>
      <c r="BH177" s="238" t="s">
        <v>671</v>
      </c>
      <c r="BI177" s="234"/>
      <c r="BJ177" s="240"/>
      <c r="BK177" s="241"/>
      <c r="BL177" s="228">
        <v>1</v>
      </c>
      <c r="BM177" s="228"/>
      <c r="BN177" s="245"/>
      <c r="BO177" s="228"/>
      <c r="BP177" s="228">
        <v>1</v>
      </c>
      <c r="BQ177" s="228"/>
      <c r="BR177" s="228"/>
      <c r="BS177" s="228"/>
      <c r="BT177" s="228"/>
      <c r="BU177" s="228"/>
      <c r="BV177" s="228"/>
      <c r="BW177" s="228"/>
      <c r="BX177" s="228"/>
      <c r="BY177" s="228" t="s">
        <v>446</v>
      </c>
      <c r="BZ177" s="228"/>
      <c r="CA177" s="231"/>
      <c r="CB177" s="231"/>
      <c r="CC177" s="231"/>
      <c r="CD177" s="228"/>
      <c r="CE177" s="228"/>
      <c r="CF177" s="228"/>
      <c r="CG177" s="228"/>
      <c r="CH177" s="229"/>
      <c r="CI177" s="229"/>
      <c r="CJ177" s="280"/>
    </row>
    <row r="178" spans="1:88" ht="47.25" x14ac:dyDescent="0.25">
      <c r="A178" s="752"/>
      <c r="B178" s="753"/>
      <c r="C178" s="753"/>
      <c r="D178" s="753"/>
      <c r="E178" s="753"/>
      <c r="F178" s="753"/>
      <c r="G178" s="751"/>
      <c r="H178" s="756"/>
      <c r="I178" s="756"/>
      <c r="J178" s="756"/>
      <c r="K178" s="750"/>
      <c r="L178" s="750"/>
      <c r="M178" s="750"/>
      <c r="N178" s="750"/>
      <c r="O178" s="750"/>
      <c r="P178" s="750"/>
      <c r="Q178" s="750"/>
      <c r="R178" s="750"/>
      <c r="S178" s="750"/>
      <c r="T178" s="750"/>
      <c r="U178" s="750"/>
      <c r="V178" s="750"/>
      <c r="W178" s="750"/>
      <c r="X178" s="750"/>
      <c r="Y178" s="750"/>
      <c r="Z178" s="750"/>
      <c r="AA178" s="750"/>
      <c r="AB178" s="750"/>
      <c r="AC178" s="750"/>
      <c r="AD178" s="750"/>
      <c r="AE178" s="750"/>
      <c r="AF178" s="750"/>
      <c r="AG178" s="750"/>
      <c r="AH178" s="750"/>
      <c r="AI178" s="750"/>
      <c r="AJ178" s="750"/>
      <c r="AK178" s="750"/>
      <c r="AL178" s="750"/>
      <c r="AM178" s="750"/>
      <c r="AN178" s="750"/>
      <c r="AO178" s="750"/>
      <c r="AP178" s="750"/>
      <c r="AQ178" s="750"/>
      <c r="AR178" s="750"/>
      <c r="AS178" s="750"/>
      <c r="AT178" s="750"/>
      <c r="AU178" s="750"/>
      <c r="AV178" s="750"/>
      <c r="AW178" s="750"/>
      <c r="AX178" s="750"/>
      <c r="AY178" s="750"/>
      <c r="AZ178" s="750"/>
      <c r="BA178" s="750"/>
      <c r="BB178" s="750"/>
      <c r="BC178" s="750"/>
      <c r="BD178" s="750"/>
      <c r="BE178" s="750"/>
      <c r="BF178" s="760"/>
      <c r="BG178" s="278" t="s">
        <v>672</v>
      </c>
      <c r="BH178" s="238" t="s">
        <v>673</v>
      </c>
      <c r="BI178" s="234"/>
      <c r="BJ178" s="240"/>
      <c r="BK178" s="241"/>
      <c r="BL178" s="228">
        <v>1</v>
      </c>
      <c r="BM178" s="228"/>
      <c r="BN178" s="245"/>
      <c r="BO178" s="228"/>
      <c r="BP178" s="228">
        <v>1</v>
      </c>
      <c r="BQ178" s="228"/>
      <c r="BR178" s="228"/>
      <c r="BS178" s="228"/>
      <c r="BT178" s="228"/>
      <c r="BU178" s="228"/>
      <c r="BV178" s="228"/>
      <c r="BW178" s="228"/>
      <c r="BX178" s="228"/>
      <c r="BY178" s="228" t="s">
        <v>446</v>
      </c>
      <c r="BZ178" s="228"/>
      <c r="CA178" s="231"/>
      <c r="CB178" s="231"/>
      <c r="CC178" s="231"/>
      <c r="CD178" s="228"/>
      <c r="CE178" s="228"/>
      <c r="CF178" s="228"/>
      <c r="CG178" s="228"/>
      <c r="CH178" s="229"/>
      <c r="CI178" s="229"/>
      <c r="CJ178" s="280"/>
    </row>
    <row r="179" spans="1:88" ht="78.75" x14ac:dyDescent="0.25">
      <c r="A179" s="752"/>
      <c r="B179" s="753"/>
      <c r="C179" s="753"/>
      <c r="D179" s="753"/>
      <c r="E179" s="753"/>
      <c r="F179" s="753"/>
      <c r="G179" s="751"/>
      <c r="H179" s="756"/>
      <c r="I179" s="756"/>
      <c r="J179" s="756"/>
      <c r="K179" s="750"/>
      <c r="L179" s="750"/>
      <c r="M179" s="750"/>
      <c r="N179" s="750"/>
      <c r="O179" s="750"/>
      <c r="P179" s="750"/>
      <c r="Q179" s="750"/>
      <c r="R179" s="750"/>
      <c r="S179" s="750"/>
      <c r="T179" s="750"/>
      <c r="U179" s="750"/>
      <c r="V179" s="750"/>
      <c r="W179" s="750"/>
      <c r="X179" s="750"/>
      <c r="Y179" s="750"/>
      <c r="Z179" s="750"/>
      <c r="AA179" s="750"/>
      <c r="AB179" s="750"/>
      <c r="AC179" s="750"/>
      <c r="AD179" s="750"/>
      <c r="AE179" s="750"/>
      <c r="AF179" s="750"/>
      <c r="AG179" s="750"/>
      <c r="AH179" s="750"/>
      <c r="AI179" s="750"/>
      <c r="AJ179" s="750"/>
      <c r="AK179" s="750"/>
      <c r="AL179" s="750"/>
      <c r="AM179" s="750"/>
      <c r="AN179" s="750"/>
      <c r="AO179" s="750"/>
      <c r="AP179" s="750"/>
      <c r="AQ179" s="750"/>
      <c r="AR179" s="750"/>
      <c r="AS179" s="750"/>
      <c r="AT179" s="750"/>
      <c r="AU179" s="750"/>
      <c r="AV179" s="750"/>
      <c r="AW179" s="750"/>
      <c r="AX179" s="750"/>
      <c r="AY179" s="750"/>
      <c r="AZ179" s="750"/>
      <c r="BA179" s="750"/>
      <c r="BB179" s="750"/>
      <c r="BC179" s="750"/>
      <c r="BD179" s="750"/>
      <c r="BE179" s="750"/>
      <c r="BF179" s="760"/>
      <c r="BG179" s="278" t="s">
        <v>674</v>
      </c>
      <c r="BH179" s="238" t="s">
        <v>675</v>
      </c>
      <c r="BI179" s="234"/>
      <c r="BJ179" s="240"/>
      <c r="BK179" s="241"/>
      <c r="BL179" s="228">
        <v>1</v>
      </c>
      <c r="BM179" s="228"/>
      <c r="BN179" s="245"/>
      <c r="BO179" s="228"/>
      <c r="BP179" s="228" t="s">
        <v>623</v>
      </c>
      <c r="BQ179" s="228"/>
      <c r="BR179" s="228"/>
      <c r="BS179" s="228"/>
      <c r="BT179" s="228" t="s">
        <v>623</v>
      </c>
      <c r="BU179" s="228"/>
      <c r="BV179" s="228"/>
      <c r="BW179" s="228"/>
      <c r="BX179" s="228" t="s">
        <v>623</v>
      </c>
      <c r="BY179" s="228" t="s">
        <v>627</v>
      </c>
      <c r="BZ179" s="228" t="s">
        <v>653</v>
      </c>
      <c r="CA179" s="231"/>
      <c r="CB179" s="231"/>
      <c r="CC179" s="231"/>
      <c r="CD179" s="228"/>
      <c r="CE179" s="228"/>
      <c r="CF179" s="228"/>
      <c r="CG179" s="228"/>
      <c r="CH179" s="229"/>
      <c r="CI179" s="229"/>
      <c r="CJ179" s="280"/>
    </row>
    <row r="180" spans="1:88" ht="220.5" x14ac:dyDescent="0.25">
      <c r="A180" s="752"/>
      <c r="B180" s="753"/>
      <c r="C180" s="753"/>
      <c r="D180" s="753"/>
      <c r="E180" s="753"/>
      <c r="F180" s="753"/>
      <c r="G180" s="751"/>
      <c r="H180" s="756"/>
      <c r="I180" s="756"/>
      <c r="J180" s="756"/>
      <c r="K180" s="750"/>
      <c r="L180" s="750"/>
      <c r="M180" s="750"/>
      <c r="N180" s="750"/>
      <c r="O180" s="750"/>
      <c r="P180" s="750"/>
      <c r="Q180" s="750"/>
      <c r="R180" s="750"/>
      <c r="S180" s="750"/>
      <c r="T180" s="750"/>
      <c r="U180" s="750"/>
      <c r="V180" s="750"/>
      <c r="W180" s="750"/>
      <c r="X180" s="750"/>
      <c r="Y180" s="750"/>
      <c r="Z180" s="750"/>
      <c r="AA180" s="750"/>
      <c r="AB180" s="750"/>
      <c r="AC180" s="750"/>
      <c r="AD180" s="750"/>
      <c r="AE180" s="750"/>
      <c r="AF180" s="750"/>
      <c r="AG180" s="750"/>
      <c r="AH180" s="750"/>
      <c r="AI180" s="750"/>
      <c r="AJ180" s="750"/>
      <c r="AK180" s="750"/>
      <c r="AL180" s="750"/>
      <c r="AM180" s="750"/>
      <c r="AN180" s="750"/>
      <c r="AO180" s="750"/>
      <c r="AP180" s="750"/>
      <c r="AQ180" s="750"/>
      <c r="AR180" s="750"/>
      <c r="AS180" s="750"/>
      <c r="AT180" s="750"/>
      <c r="AU180" s="750"/>
      <c r="AV180" s="750"/>
      <c r="AW180" s="750"/>
      <c r="AX180" s="750"/>
      <c r="AY180" s="750"/>
      <c r="AZ180" s="750"/>
      <c r="BA180" s="750"/>
      <c r="BB180" s="750"/>
      <c r="BC180" s="750"/>
      <c r="BD180" s="750"/>
      <c r="BE180" s="750"/>
      <c r="BF180" s="760"/>
      <c r="BG180" s="278" t="s">
        <v>676</v>
      </c>
      <c r="BH180" s="238" t="s">
        <v>677</v>
      </c>
      <c r="BI180" s="234"/>
      <c r="BJ180" s="240"/>
      <c r="BK180" s="241"/>
      <c r="BL180" s="228">
        <v>2</v>
      </c>
      <c r="BM180" s="228"/>
      <c r="BN180" s="245"/>
      <c r="BO180" s="228"/>
      <c r="BP180" s="228"/>
      <c r="BQ180" s="228"/>
      <c r="BR180" s="228"/>
      <c r="BS180" s="228"/>
      <c r="BT180" s="228"/>
      <c r="BU180" s="228"/>
      <c r="BV180" s="228"/>
      <c r="BW180" s="228"/>
      <c r="BX180" s="228">
        <v>2</v>
      </c>
      <c r="BY180" s="228" t="s">
        <v>678</v>
      </c>
      <c r="BZ180" s="228" t="s">
        <v>619</v>
      </c>
      <c r="CA180" s="231"/>
      <c r="CB180" s="231"/>
      <c r="CC180" s="231"/>
      <c r="CD180" s="228"/>
      <c r="CE180" s="228"/>
      <c r="CF180" s="228"/>
      <c r="CG180" s="228"/>
      <c r="CH180" s="229"/>
      <c r="CI180" s="229"/>
      <c r="CJ180" s="280"/>
    </row>
    <row r="181" spans="1:88" ht="31.5" x14ac:dyDescent="0.25">
      <c r="A181" s="752"/>
      <c r="B181" s="753"/>
      <c r="C181" s="753"/>
      <c r="D181" s="753"/>
      <c r="E181" s="753"/>
      <c r="F181" s="753"/>
      <c r="G181" s="751"/>
      <c r="H181" s="756"/>
      <c r="I181" s="756"/>
      <c r="J181" s="756"/>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60"/>
      <c r="BG181" s="278" t="s">
        <v>679</v>
      </c>
      <c r="BH181" s="238" t="s">
        <v>680</v>
      </c>
      <c r="BI181" s="234"/>
      <c r="BJ181" s="240"/>
      <c r="BK181" s="241"/>
      <c r="BL181" s="228">
        <v>1</v>
      </c>
      <c r="BM181" s="228"/>
      <c r="BN181" s="245"/>
      <c r="BO181" s="228"/>
      <c r="BP181" s="228"/>
      <c r="BQ181" s="228"/>
      <c r="BR181" s="228"/>
      <c r="BS181" s="228"/>
      <c r="BT181" s="228">
        <v>1</v>
      </c>
      <c r="BU181" s="228"/>
      <c r="BV181" s="228"/>
      <c r="BW181" s="228"/>
      <c r="BX181" s="228"/>
      <c r="BY181" s="228" t="s">
        <v>660</v>
      </c>
      <c r="BZ181" s="228"/>
      <c r="CA181" s="231"/>
      <c r="CB181" s="231"/>
      <c r="CC181" s="231"/>
      <c r="CD181" s="228"/>
      <c r="CE181" s="228"/>
      <c r="CF181" s="228"/>
      <c r="CG181" s="228"/>
      <c r="CH181" s="229"/>
      <c r="CI181" s="229"/>
      <c r="CJ181" s="280"/>
    </row>
    <row r="182" spans="1:88" ht="63" x14ac:dyDescent="0.25">
      <c r="A182" s="752"/>
      <c r="B182" s="753"/>
      <c r="C182" s="753"/>
      <c r="D182" s="753"/>
      <c r="E182" s="753"/>
      <c r="F182" s="753"/>
      <c r="G182" s="751"/>
      <c r="H182" s="756"/>
      <c r="I182" s="756"/>
      <c r="J182" s="756"/>
      <c r="K182" s="750"/>
      <c r="L182" s="750"/>
      <c r="M182" s="750"/>
      <c r="N182" s="750"/>
      <c r="O182" s="750"/>
      <c r="P182" s="750"/>
      <c r="Q182" s="750"/>
      <c r="R182" s="750"/>
      <c r="S182" s="750"/>
      <c r="T182" s="750"/>
      <c r="U182" s="750"/>
      <c r="V182" s="750"/>
      <c r="W182" s="750"/>
      <c r="X182" s="750"/>
      <c r="Y182" s="750"/>
      <c r="Z182" s="750"/>
      <c r="AA182" s="750"/>
      <c r="AB182" s="750"/>
      <c r="AC182" s="750"/>
      <c r="AD182" s="750"/>
      <c r="AE182" s="750"/>
      <c r="AF182" s="750"/>
      <c r="AG182" s="750"/>
      <c r="AH182" s="750"/>
      <c r="AI182" s="750"/>
      <c r="AJ182" s="750"/>
      <c r="AK182" s="750"/>
      <c r="AL182" s="750"/>
      <c r="AM182" s="750"/>
      <c r="AN182" s="750"/>
      <c r="AO182" s="750"/>
      <c r="AP182" s="750"/>
      <c r="AQ182" s="750"/>
      <c r="AR182" s="750"/>
      <c r="AS182" s="750"/>
      <c r="AT182" s="750"/>
      <c r="AU182" s="750"/>
      <c r="AV182" s="750"/>
      <c r="AW182" s="750"/>
      <c r="AX182" s="750"/>
      <c r="AY182" s="750"/>
      <c r="AZ182" s="750"/>
      <c r="BA182" s="750"/>
      <c r="BB182" s="750"/>
      <c r="BC182" s="750"/>
      <c r="BD182" s="750"/>
      <c r="BE182" s="750"/>
      <c r="BF182" s="760"/>
      <c r="BG182" s="278" t="s">
        <v>681</v>
      </c>
      <c r="BH182" s="238" t="s">
        <v>682</v>
      </c>
      <c r="BI182" s="234"/>
      <c r="BJ182" s="240"/>
      <c r="BK182" s="241"/>
      <c r="BL182" s="228">
        <v>1</v>
      </c>
      <c r="BM182" s="228"/>
      <c r="BN182" s="245"/>
      <c r="BO182" s="228"/>
      <c r="BP182" s="228">
        <v>1</v>
      </c>
      <c r="BQ182" s="228"/>
      <c r="BR182" s="228"/>
      <c r="BS182" s="228"/>
      <c r="BT182" s="228"/>
      <c r="BU182" s="228"/>
      <c r="BV182" s="228"/>
      <c r="BW182" s="228"/>
      <c r="BX182" s="228"/>
      <c r="BY182" s="228" t="s">
        <v>15</v>
      </c>
      <c r="BZ182" s="228"/>
      <c r="CA182" s="231"/>
      <c r="CB182" s="231"/>
      <c r="CC182" s="231"/>
      <c r="CD182" s="228"/>
      <c r="CE182" s="228"/>
      <c r="CF182" s="228"/>
      <c r="CG182" s="228"/>
      <c r="CH182" s="229"/>
      <c r="CI182" s="229"/>
      <c r="CJ182" s="280"/>
    </row>
    <row r="183" spans="1:88" ht="63" x14ac:dyDescent="0.25">
      <c r="A183" s="752"/>
      <c r="B183" s="753"/>
      <c r="C183" s="753"/>
      <c r="D183" s="753"/>
      <c r="E183" s="753"/>
      <c r="F183" s="753"/>
      <c r="G183" s="751"/>
      <c r="H183" s="756"/>
      <c r="I183" s="756"/>
      <c r="J183" s="756"/>
      <c r="K183" s="750"/>
      <c r="L183" s="750"/>
      <c r="M183" s="750"/>
      <c r="N183" s="750"/>
      <c r="O183" s="750"/>
      <c r="P183" s="750"/>
      <c r="Q183" s="750"/>
      <c r="R183" s="750"/>
      <c r="S183" s="750"/>
      <c r="T183" s="750"/>
      <c r="U183" s="750"/>
      <c r="V183" s="750"/>
      <c r="W183" s="750"/>
      <c r="X183" s="750"/>
      <c r="Y183" s="750"/>
      <c r="Z183" s="750"/>
      <c r="AA183" s="750"/>
      <c r="AB183" s="750"/>
      <c r="AC183" s="750"/>
      <c r="AD183" s="750"/>
      <c r="AE183" s="750"/>
      <c r="AF183" s="750"/>
      <c r="AG183" s="750"/>
      <c r="AH183" s="750"/>
      <c r="AI183" s="750"/>
      <c r="AJ183" s="750"/>
      <c r="AK183" s="750"/>
      <c r="AL183" s="750"/>
      <c r="AM183" s="750"/>
      <c r="AN183" s="750"/>
      <c r="AO183" s="750"/>
      <c r="AP183" s="750"/>
      <c r="AQ183" s="750"/>
      <c r="AR183" s="750"/>
      <c r="AS183" s="750"/>
      <c r="AT183" s="750"/>
      <c r="AU183" s="750"/>
      <c r="AV183" s="750"/>
      <c r="AW183" s="750"/>
      <c r="AX183" s="750"/>
      <c r="AY183" s="750"/>
      <c r="AZ183" s="750"/>
      <c r="BA183" s="750"/>
      <c r="BB183" s="750"/>
      <c r="BC183" s="750"/>
      <c r="BD183" s="750"/>
      <c r="BE183" s="750"/>
      <c r="BF183" s="760"/>
      <c r="BG183" s="278" t="s">
        <v>683</v>
      </c>
      <c r="BH183" s="238" t="s">
        <v>684</v>
      </c>
      <c r="BI183" s="234"/>
      <c r="BJ183" s="240"/>
      <c r="BK183" s="241"/>
      <c r="BL183" s="228">
        <v>5</v>
      </c>
      <c r="BM183" s="228"/>
      <c r="BN183" s="245"/>
      <c r="BO183" s="228"/>
      <c r="BP183" s="228"/>
      <c r="BQ183" s="228"/>
      <c r="BR183" s="228"/>
      <c r="BS183" s="228"/>
      <c r="BT183" s="228" t="s">
        <v>623</v>
      </c>
      <c r="BU183" s="228"/>
      <c r="BV183" s="228"/>
      <c r="BW183" s="228"/>
      <c r="BX183" s="228" t="s">
        <v>623</v>
      </c>
      <c r="BY183" s="228" t="s">
        <v>660</v>
      </c>
      <c r="BZ183" s="228"/>
      <c r="CA183" s="231"/>
      <c r="CB183" s="231"/>
      <c r="CC183" s="231"/>
      <c r="CD183" s="228"/>
      <c r="CE183" s="228"/>
      <c r="CF183" s="228"/>
      <c r="CG183" s="228"/>
      <c r="CH183" s="229"/>
      <c r="CI183" s="229"/>
      <c r="CJ183" s="280"/>
    </row>
    <row r="184" spans="1:88" ht="63" x14ac:dyDescent="0.25">
      <c r="A184" s="752"/>
      <c r="B184" s="753"/>
      <c r="C184" s="753"/>
      <c r="D184" s="753"/>
      <c r="E184" s="753"/>
      <c r="F184" s="753"/>
      <c r="G184" s="751"/>
      <c r="H184" s="756"/>
      <c r="I184" s="756"/>
      <c r="J184" s="756"/>
      <c r="K184" s="750"/>
      <c r="L184" s="750"/>
      <c r="M184" s="750"/>
      <c r="N184" s="750"/>
      <c r="O184" s="750"/>
      <c r="P184" s="750"/>
      <c r="Q184" s="750"/>
      <c r="R184" s="750"/>
      <c r="S184" s="750"/>
      <c r="T184" s="750"/>
      <c r="U184" s="750"/>
      <c r="V184" s="750"/>
      <c r="W184" s="750"/>
      <c r="X184" s="750"/>
      <c r="Y184" s="750"/>
      <c r="Z184" s="750"/>
      <c r="AA184" s="750"/>
      <c r="AB184" s="750"/>
      <c r="AC184" s="750"/>
      <c r="AD184" s="750"/>
      <c r="AE184" s="750"/>
      <c r="AF184" s="750"/>
      <c r="AG184" s="750"/>
      <c r="AH184" s="750"/>
      <c r="AI184" s="750"/>
      <c r="AJ184" s="750"/>
      <c r="AK184" s="750"/>
      <c r="AL184" s="750"/>
      <c r="AM184" s="750"/>
      <c r="AN184" s="750"/>
      <c r="AO184" s="750"/>
      <c r="AP184" s="750"/>
      <c r="AQ184" s="750"/>
      <c r="AR184" s="750"/>
      <c r="AS184" s="750"/>
      <c r="AT184" s="750"/>
      <c r="AU184" s="750"/>
      <c r="AV184" s="750"/>
      <c r="AW184" s="750"/>
      <c r="AX184" s="750"/>
      <c r="AY184" s="750"/>
      <c r="AZ184" s="750"/>
      <c r="BA184" s="750"/>
      <c r="BB184" s="750"/>
      <c r="BC184" s="750"/>
      <c r="BD184" s="750"/>
      <c r="BE184" s="750"/>
      <c r="BF184" s="760"/>
      <c r="BG184" s="278" t="s">
        <v>685</v>
      </c>
      <c r="BH184" s="238" t="s">
        <v>686</v>
      </c>
      <c r="BI184" s="234"/>
      <c r="BJ184" s="240"/>
      <c r="BK184" s="241"/>
      <c r="BL184" s="228">
        <v>4</v>
      </c>
      <c r="BM184" s="228"/>
      <c r="BN184" s="245"/>
      <c r="BO184" s="228"/>
      <c r="BP184" s="228"/>
      <c r="BQ184" s="228"/>
      <c r="BR184" s="228"/>
      <c r="BS184" s="228"/>
      <c r="BT184" s="228">
        <v>2</v>
      </c>
      <c r="BU184" s="228"/>
      <c r="BV184" s="228"/>
      <c r="BW184" s="228"/>
      <c r="BX184" s="228">
        <v>2</v>
      </c>
      <c r="BY184" s="228" t="s">
        <v>660</v>
      </c>
      <c r="BZ184" s="228"/>
      <c r="CA184" s="231"/>
      <c r="CB184" s="231"/>
      <c r="CC184" s="231"/>
      <c r="CD184" s="228"/>
      <c r="CE184" s="228"/>
      <c r="CF184" s="228"/>
      <c r="CG184" s="228"/>
      <c r="CH184" s="229"/>
      <c r="CI184" s="229"/>
      <c r="CJ184" s="280"/>
    </row>
    <row r="185" spans="1:88" ht="31.5" x14ac:dyDescent="0.25">
      <c r="A185" s="752"/>
      <c r="B185" s="753"/>
      <c r="C185" s="753"/>
      <c r="D185" s="753"/>
      <c r="E185" s="753"/>
      <c r="F185" s="753"/>
      <c r="G185" s="751"/>
      <c r="H185" s="756"/>
      <c r="I185" s="756"/>
      <c r="J185" s="756"/>
      <c r="K185" s="750"/>
      <c r="L185" s="750"/>
      <c r="M185" s="750"/>
      <c r="N185" s="750"/>
      <c r="O185" s="750"/>
      <c r="P185" s="750"/>
      <c r="Q185" s="750"/>
      <c r="R185" s="750"/>
      <c r="S185" s="750"/>
      <c r="T185" s="750"/>
      <c r="U185" s="750"/>
      <c r="V185" s="750"/>
      <c r="W185" s="750"/>
      <c r="X185" s="750"/>
      <c r="Y185" s="750"/>
      <c r="Z185" s="750"/>
      <c r="AA185" s="750"/>
      <c r="AB185" s="750"/>
      <c r="AC185" s="750"/>
      <c r="AD185" s="750"/>
      <c r="AE185" s="750"/>
      <c r="AF185" s="750"/>
      <c r="AG185" s="750"/>
      <c r="AH185" s="750"/>
      <c r="AI185" s="750"/>
      <c r="AJ185" s="750"/>
      <c r="AK185" s="750"/>
      <c r="AL185" s="750"/>
      <c r="AM185" s="750"/>
      <c r="AN185" s="750"/>
      <c r="AO185" s="750"/>
      <c r="AP185" s="750"/>
      <c r="AQ185" s="750"/>
      <c r="AR185" s="750"/>
      <c r="AS185" s="750"/>
      <c r="AT185" s="750"/>
      <c r="AU185" s="750"/>
      <c r="AV185" s="750"/>
      <c r="AW185" s="750"/>
      <c r="AX185" s="750"/>
      <c r="AY185" s="750"/>
      <c r="AZ185" s="750"/>
      <c r="BA185" s="750"/>
      <c r="BB185" s="750"/>
      <c r="BC185" s="750"/>
      <c r="BD185" s="750"/>
      <c r="BE185" s="750"/>
      <c r="BF185" s="760"/>
      <c r="BG185" s="278" t="s">
        <v>687</v>
      </c>
      <c r="BH185" s="238" t="s">
        <v>688</v>
      </c>
      <c r="BI185" s="234"/>
      <c r="BJ185" s="240"/>
      <c r="BK185" s="241"/>
      <c r="BL185" s="228">
        <v>1</v>
      </c>
      <c r="BM185" s="228"/>
      <c r="BN185" s="245"/>
      <c r="BO185" s="228"/>
      <c r="BP185" s="228"/>
      <c r="BQ185" s="228"/>
      <c r="BR185" s="228"/>
      <c r="BS185" s="228"/>
      <c r="BT185" s="228" t="s">
        <v>623</v>
      </c>
      <c r="BU185" s="228"/>
      <c r="BV185" s="228"/>
      <c r="BW185" s="228"/>
      <c r="BX185" s="228">
        <v>1</v>
      </c>
      <c r="BY185" s="228" t="s">
        <v>660</v>
      </c>
      <c r="BZ185" s="228"/>
      <c r="CA185" s="231"/>
      <c r="CB185" s="231"/>
      <c r="CC185" s="231"/>
      <c r="CD185" s="228"/>
      <c r="CE185" s="228"/>
      <c r="CF185" s="228"/>
      <c r="CG185" s="228"/>
      <c r="CH185" s="229"/>
      <c r="CI185" s="229"/>
      <c r="CJ185" s="280"/>
    </row>
    <row r="186" spans="1:88" ht="63" x14ac:dyDescent="0.25">
      <c r="A186" s="752"/>
      <c r="B186" s="753"/>
      <c r="C186" s="753"/>
      <c r="D186" s="753"/>
      <c r="E186" s="753"/>
      <c r="F186" s="753"/>
      <c r="G186" s="751"/>
      <c r="H186" s="756"/>
      <c r="I186" s="756"/>
      <c r="J186" s="756"/>
      <c r="K186" s="750"/>
      <c r="L186" s="750"/>
      <c r="M186" s="750"/>
      <c r="N186" s="750"/>
      <c r="O186" s="750"/>
      <c r="P186" s="750"/>
      <c r="Q186" s="750"/>
      <c r="R186" s="750"/>
      <c r="S186" s="750"/>
      <c r="T186" s="750"/>
      <c r="U186" s="750"/>
      <c r="V186" s="750"/>
      <c r="W186" s="750"/>
      <c r="X186" s="750"/>
      <c r="Y186" s="750"/>
      <c r="Z186" s="750"/>
      <c r="AA186" s="750"/>
      <c r="AB186" s="750"/>
      <c r="AC186" s="750"/>
      <c r="AD186" s="750"/>
      <c r="AE186" s="750"/>
      <c r="AF186" s="750"/>
      <c r="AG186" s="750"/>
      <c r="AH186" s="750"/>
      <c r="AI186" s="750"/>
      <c r="AJ186" s="750"/>
      <c r="AK186" s="750"/>
      <c r="AL186" s="750"/>
      <c r="AM186" s="750"/>
      <c r="AN186" s="750"/>
      <c r="AO186" s="750"/>
      <c r="AP186" s="750"/>
      <c r="AQ186" s="750"/>
      <c r="AR186" s="750"/>
      <c r="AS186" s="750"/>
      <c r="AT186" s="750"/>
      <c r="AU186" s="750"/>
      <c r="AV186" s="750"/>
      <c r="AW186" s="750"/>
      <c r="AX186" s="750"/>
      <c r="AY186" s="750"/>
      <c r="AZ186" s="750"/>
      <c r="BA186" s="750"/>
      <c r="BB186" s="750"/>
      <c r="BC186" s="750"/>
      <c r="BD186" s="750"/>
      <c r="BE186" s="750"/>
      <c r="BF186" s="760"/>
      <c r="BG186" s="278" t="s">
        <v>689</v>
      </c>
      <c r="BH186" s="238" t="s">
        <v>671</v>
      </c>
      <c r="BI186" s="234"/>
      <c r="BJ186" s="240"/>
      <c r="BK186" s="241"/>
      <c r="BL186" s="228">
        <v>1</v>
      </c>
      <c r="BM186" s="228"/>
      <c r="BN186" s="245"/>
      <c r="BO186" s="228"/>
      <c r="BP186" s="228"/>
      <c r="BQ186" s="228"/>
      <c r="BR186" s="228"/>
      <c r="BS186" s="228"/>
      <c r="BT186" s="228"/>
      <c r="BU186" s="228"/>
      <c r="BV186" s="228"/>
      <c r="BW186" s="228"/>
      <c r="BX186" s="228">
        <v>1</v>
      </c>
      <c r="BY186" s="228" t="s">
        <v>690</v>
      </c>
      <c r="BZ186" s="228"/>
      <c r="CA186" s="231"/>
      <c r="CB186" s="231"/>
      <c r="CC186" s="231"/>
      <c r="CD186" s="228"/>
      <c r="CE186" s="228"/>
      <c r="CF186" s="228"/>
      <c r="CG186" s="228"/>
      <c r="CH186" s="229"/>
      <c r="CI186" s="229"/>
      <c r="CJ186" s="280"/>
    </row>
    <row r="187" spans="1:88" ht="126" x14ac:dyDescent="0.25">
      <c r="A187" s="752"/>
      <c r="B187" s="753"/>
      <c r="C187" s="753"/>
      <c r="D187" s="753"/>
      <c r="E187" s="753"/>
      <c r="F187" s="753"/>
      <c r="G187" s="751"/>
      <c r="H187" s="756"/>
      <c r="I187" s="756"/>
      <c r="J187" s="756"/>
      <c r="K187" s="750"/>
      <c r="L187" s="750"/>
      <c r="M187" s="750"/>
      <c r="N187" s="750"/>
      <c r="O187" s="750"/>
      <c r="P187" s="750"/>
      <c r="Q187" s="750"/>
      <c r="R187" s="750"/>
      <c r="S187" s="750"/>
      <c r="T187" s="750"/>
      <c r="U187" s="750"/>
      <c r="V187" s="750"/>
      <c r="W187" s="750"/>
      <c r="X187" s="750"/>
      <c r="Y187" s="750"/>
      <c r="Z187" s="750"/>
      <c r="AA187" s="750"/>
      <c r="AB187" s="750"/>
      <c r="AC187" s="750"/>
      <c r="AD187" s="750"/>
      <c r="AE187" s="750"/>
      <c r="AF187" s="750"/>
      <c r="AG187" s="750"/>
      <c r="AH187" s="750"/>
      <c r="AI187" s="750"/>
      <c r="AJ187" s="750"/>
      <c r="AK187" s="750"/>
      <c r="AL187" s="750"/>
      <c r="AM187" s="750"/>
      <c r="AN187" s="750"/>
      <c r="AO187" s="750"/>
      <c r="AP187" s="750"/>
      <c r="AQ187" s="750"/>
      <c r="AR187" s="750"/>
      <c r="AS187" s="750"/>
      <c r="AT187" s="750"/>
      <c r="AU187" s="750"/>
      <c r="AV187" s="750"/>
      <c r="AW187" s="750"/>
      <c r="AX187" s="750"/>
      <c r="AY187" s="750"/>
      <c r="AZ187" s="750"/>
      <c r="BA187" s="750"/>
      <c r="BB187" s="750"/>
      <c r="BC187" s="750"/>
      <c r="BD187" s="750"/>
      <c r="BE187" s="750"/>
      <c r="BF187" s="760"/>
      <c r="BG187" s="278" t="s">
        <v>691</v>
      </c>
      <c r="BH187" s="238" t="s">
        <v>692</v>
      </c>
      <c r="BI187" s="234"/>
      <c r="BJ187" s="240"/>
      <c r="BK187" s="241"/>
      <c r="BL187" s="228">
        <v>1</v>
      </c>
      <c r="BM187" s="228"/>
      <c r="BN187" s="245"/>
      <c r="BO187" s="228"/>
      <c r="BP187" s="228" t="s">
        <v>623</v>
      </c>
      <c r="BQ187" s="228"/>
      <c r="BR187" s="228"/>
      <c r="BS187" s="228"/>
      <c r="BT187" s="228" t="s">
        <v>623</v>
      </c>
      <c r="BU187" s="228"/>
      <c r="BV187" s="228"/>
      <c r="BW187" s="228"/>
      <c r="BX187" s="228" t="s">
        <v>623</v>
      </c>
      <c r="BY187" s="228" t="s">
        <v>693</v>
      </c>
      <c r="BZ187" s="228" t="s">
        <v>694</v>
      </c>
      <c r="CA187" s="231"/>
      <c r="CB187" s="231"/>
      <c r="CC187" s="231"/>
      <c r="CD187" s="228"/>
      <c r="CE187" s="228"/>
      <c r="CF187" s="228"/>
      <c r="CG187" s="228"/>
      <c r="CH187" s="229"/>
      <c r="CI187" s="229"/>
      <c r="CJ187" s="280"/>
    </row>
    <row r="188" spans="1:88" ht="63" x14ac:dyDescent="0.25">
      <c r="A188" s="752"/>
      <c r="B188" s="753"/>
      <c r="C188" s="753"/>
      <c r="D188" s="753"/>
      <c r="E188" s="753"/>
      <c r="F188" s="753"/>
      <c r="G188" s="751"/>
      <c r="H188" s="756"/>
      <c r="I188" s="756"/>
      <c r="J188" s="756"/>
      <c r="K188" s="750"/>
      <c r="L188" s="750"/>
      <c r="M188" s="750"/>
      <c r="N188" s="750"/>
      <c r="O188" s="750"/>
      <c r="P188" s="750"/>
      <c r="Q188" s="750"/>
      <c r="R188" s="750"/>
      <c r="S188" s="750"/>
      <c r="T188" s="750"/>
      <c r="U188" s="750"/>
      <c r="V188" s="750"/>
      <c r="W188" s="750"/>
      <c r="X188" s="750"/>
      <c r="Y188" s="750"/>
      <c r="Z188" s="750"/>
      <c r="AA188" s="750"/>
      <c r="AB188" s="750"/>
      <c r="AC188" s="750"/>
      <c r="AD188" s="750"/>
      <c r="AE188" s="750"/>
      <c r="AF188" s="750"/>
      <c r="AG188" s="750"/>
      <c r="AH188" s="750"/>
      <c r="AI188" s="750"/>
      <c r="AJ188" s="750"/>
      <c r="AK188" s="750"/>
      <c r="AL188" s="750"/>
      <c r="AM188" s="750"/>
      <c r="AN188" s="750"/>
      <c r="AO188" s="750"/>
      <c r="AP188" s="750"/>
      <c r="AQ188" s="750"/>
      <c r="AR188" s="750"/>
      <c r="AS188" s="750"/>
      <c r="AT188" s="750"/>
      <c r="AU188" s="750"/>
      <c r="AV188" s="750"/>
      <c r="AW188" s="750"/>
      <c r="AX188" s="750"/>
      <c r="AY188" s="750"/>
      <c r="AZ188" s="750"/>
      <c r="BA188" s="750"/>
      <c r="BB188" s="750"/>
      <c r="BC188" s="750"/>
      <c r="BD188" s="750"/>
      <c r="BE188" s="750"/>
      <c r="BF188" s="760"/>
      <c r="BG188" s="278" t="s">
        <v>695</v>
      </c>
      <c r="BH188" s="238" t="s">
        <v>696</v>
      </c>
      <c r="BI188" s="234"/>
      <c r="BJ188" s="240"/>
      <c r="BK188" s="241"/>
      <c r="BL188" s="228">
        <v>2</v>
      </c>
      <c r="BM188" s="228"/>
      <c r="BN188" s="245"/>
      <c r="BO188" s="228"/>
      <c r="BP188" s="228">
        <v>1</v>
      </c>
      <c r="BQ188" s="228"/>
      <c r="BR188" s="228"/>
      <c r="BS188" s="228"/>
      <c r="BT188" s="228"/>
      <c r="BU188" s="228"/>
      <c r="BV188" s="228"/>
      <c r="BW188" s="228"/>
      <c r="BX188" s="228">
        <v>1</v>
      </c>
      <c r="BY188" s="228" t="s">
        <v>627</v>
      </c>
      <c r="BZ188" s="228"/>
      <c r="CA188" s="231"/>
      <c r="CB188" s="231"/>
      <c r="CC188" s="231"/>
      <c r="CD188" s="228"/>
      <c r="CE188" s="228"/>
      <c r="CF188" s="228"/>
      <c r="CG188" s="228"/>
      <c r="CH188" s="229"/>
      <c r="CI188" s="229"/>
      <c r="CJ188" s="280"/>
    </row>
    <row r="189" spans="1:88" ht="94.5" x14ac:dyDescent="0.25">
      <c r="A189" s="752"/>
      <c r="B189" s="753"/>
      <c r="C189" s="753"/>
      <c r="D189" s="753"/>
      <c r="E189" s="753"/>
      <c r="F189" s="753"/>
      <c r="G189" s="751"/>
      <c r="H189" s="756"/>
      <c r="I189" s="756"/>
      <c r="J189" s="756"/>
      <c r="K189" s="750"/>
      <c r="L189" s="750"/>
      <c r="M189" s="750"/>
      <c r="N189" s="750"/>
      <c r="O189" s="750"/>
      <c r="P189" s="750"/>
      <c r="Q189" s="750"/>
      <c r="R189" s="750"/>
      <c r="S189" s="750"/>
      <c r="T189" s="750"/>
      <c r="U189" s="750"/>
      <c r="V189" s="750"/>
      <c r="W189" s="750"/>
      <c r="X189" s="750"/>
      <c r="Y189" s="750"/>
      <c r="Z189" s="750"/>
      <c r="AA189" s="750"/>
      <c r="AB189" s="750"/>
      <c r="AC189" s="750"/>
      <c r="AD189" s="750"/>
      <c r="AE189" s="750"/>
      <c r="AF189" s="750"/>
      <c r="AG189" s="750"/>
      <c r="AH189" s="750"/>
      <c r="AI189" s="750"/>
      <c r="AJ189" s="750"/>
      <c r="AK189" s="750"/>
      <c r="AL189" s="750"/>
      <c r="AM189" s="750"/>
      <c r="AN189" s="750"/>
      <c r="AO189" s="750"/>
      <c r="AP189" s="750"/>
      <c r="AQ189" s="750"/>
      <c r="AR189" s="750"/>
      <c r="AS189" s="750"/>
      <c r="AT189" s="750"/>
      <c r="AU189" s="750"/>
      <c r="AV189" s="750"/>
      <c r="AW189" s="750"/>
      <c r="AX189" s="750"/>
      <c r="AY189" s="750"/>
      <c r="AZ189" s="750"/>
      <c r="BA189" s="750"/>
      <c r="BB189" s="750"/>
      <c r="BC189" s="750"/>
      <c r="BD189" s="750"/>
      <c r="BE189" s="750"/>
      <c r="BF189" s="760"/>
      <c r="BG189" s="278" t="s">
        <v>697</v>
      </c>
      <c r="BH189" s="238" t="s">
        <v>698</v>
      </c>
      <c r="BI189" s="234"/>
      <c r="BJ189" s="240"/>
      <c r="BK189" s="241"/>
      <c r="BL189" s="228">
        <v>1</v>
      </c>
      <c r="BM189" s="228"/>
      <c r="BN189" s="245"/>
      <c r="BO189" s="228"/>
      <c r="BP189" s="228" t="s">
        <v>623</v>
      </c>
      <c r="BQ189" s="228"/>
      <c r="BR189" s="228"/>
      <c r="BS189" s="228"/>
      <c r="BT189" s="228" t="s">
        <v>623</v>
      </c>
      <c r="BU189" s="228"/>
      <c r="BV189" s="228"/>
      <c r="BW189" s="228"/>
      <c r="BX189" s="228" t="s">
        <v>623</v>
      </c>
      <c r="BY189" s="228" t="s">
        <v>446</v>
      </c>
      <c r="BZ189" s="228" t="s">
        <v>627</v>
      </c>
      <c r="CA189" s="231"/>
      <c r="CB189" s="231"/>
      <c r="CC189" s="231"/>
      <c r="CD189" s="228"/>
      <c r="CE189" s="228"/>
      <c r="CF189" s="228"/>
      <c r="CG189" s="228"/>
      <c r="CH189" s="229"/>
      <c r="CI189" s="229"/>
      <c r="CJ189" s="280"/>
    </row>
    <row r="190" spans="1:88" ht="110.25" x14ac:dyDescent="0.25">
      <c r="A190" s="752"/>
      <c r="B190" s="753"/>
      <c r="C190" s="753"/>
      <c r="D190" s="753"/>
      <c r="E190" s="753"/>
      <c r="F190" s="753"/>
      <c r="G190" s="751"/>
      <c r="H190" s="756"/>
      <c r="I190" s="756"/>
      <c r="J190" s="756"/>
      <c r="K190" s="750"/>
      <c r="L190" s="750"/>
      <c r="M190" s="750"/>
      <c r="N190" s="750"/>
      <c r="O190" s="750"/>
      <c r="P190" s="750"/>
      <c r="Q190" s="750"/>
      <c r="R190" s="750"/>
      <c r="S190" s="750"/>
      <c r="T190" s="750"/>
      <c r="U190" s="750"/>
      <c r="V190" s="750"/>
      <c r="W190" s="750"/>
      <c r="X190" s="750"/>
      <c r="Y190" s="750"/>
      <c r="Z190" s="750"/>
      <c r="AA190" s="750"/>
      <c r="AB190" s="750"/>
      <c r="AC190" s="750"/>
      <c r="AD190" s="750"/>
      <c r="AE190" s="750"/>
      <c r="AF190" s="750"/>
      <c r="AG190" s="750"/>
      <c r="AH190" s="750"/>
      <c r="AI190" s="750"/>
      <c r="AJ190" s="750"/>
      <c r="AK190" s="750"/>
      <c r="AL190" s="750"/>
      <c r="AM190" s="750"/>
      <c r="AN190" s="750"/>
      <c r="AO190" s="750"/>
      <c r="AP190" s="750"/>
      <c r="AQ190" s="750"/>
      <c r="AR190" s="750"/>
      <c r="AS190" s="750"/>
      <c r="AT190" s="750"/>
      <c r="AU190" s="750"/>
      <c r="AV190" s="750"/>
      <c r="AW190" s="750"/>
      <c r="AX190" s="750"/>
      <c r="AY190" s="750"/>
      <c r="AZ190" s="750"/>
      <c r="BA190" s="750"/>
      <c r="BB190" s="750"/>
      <c r="BC190" s="750"/>
      <c r="BD190" s="750"/>
      <c r="BE190" s="750"/>
      <c r="BF190" s="760"/>
      <c r="BG190" s="278" t="s">
        <v>699</v>
      </c>
      <c r="BH190" s="238" t="s">
        <v>700</v>
      </c>
      <c r="BI190" s="234"/>
      <c r="BJ190" s="240"/>
      <c r="BK190" s="241"/>
      <c r="BL190" s="228">
        <v>1</v>
      </c>
      <c r="BM190" s="228"/>
      <c r="BN190" s="245"/>
      <c r="BO190" s="228"/>
      <c r="BP190" s="228">
        <v>1</v>
      </c>
      <c r="BQ190" s="228"/>
      <c r="BR190" s="228"/>
      <c r="BS190" s="228"/>
      <c r="BT190" s="228"/>
      <c r="BU190" s="228"/>
      <c r="BV190" s="228"/>
      <c r="BW190" s="228"/>
      <c r="BX190" s="228"/>
      <c r="BY190" s="228" t="s">
        <v>701</v>
      </c>
      <c r="BZ190" s="228"/>
      <c r="CA190" s="231"/>
      <c r="CB190" s="231"/>
      <c r="CC190" s="231"/>
      <c r="CD190" s="228"/>
      <c r="CE190" s="228"/>
      <c r="CF190" s="228"/>
      <c r="CG190" s="228"/>
      <c r="CH190" s="229"/>
      <c r="CI190" s="229"/>
      <c r="CJ190" s="280"/>
    </row>
    <row r="191" spans="1:88" ht="47.25" x14ac:dyDescent="0.25">
      <c r="A191" s="752"/>
      <c r="B191" s="753"/>
      <c r="C191" s="753"/>
      <c r="D191" s="753"/>
      <c r="E191" s="753"/>
      <c r="F191" s="753"/>
      <c r="G191" s="751"/>
      <c r="H191" s="756"/>
      <c r="I191" s="756"/>
      <c r="J191" s="756"/>
      <c r="K191" s="750"/>
      <c r="L191" s="750"/>
      <c r="M191" s="750"/>
      <c r="N191" s="750"/>
      <c r="O191" s="750"/>
      <c r="P191" s="750"/>
      <c r="Q191" s="750"/>
      <c r="R191" s="750"/>
      <c r="S191" s="750"/>
      <c r="T191" s="750"/>
      <c r="U191" s="750"/>
      <c r="V191" s="750"/>
      <c r="W191" s="750"/>
      <c r="X191" s="750"/>
      <c r="Y191" s="750"/>
      <c r="Z191" s="750"/>
      <c r="AA191" s="750"/>
      <c r="AB191" s="750"/>
      <c r="AC191" s="750"/>
      <c r="AD191" s="750"/>
      <c r="AE191" s="750"/>
      <c r="AF191" s="750"/>
      <c r="AG191" s="750"/>
      <c r="AH191" s="750"/>
      <c r="AI191" s="750"/>
      <c r="AJ191" s="750"/>
      <c r="AK191" s="750"/>
      <c r="AL191" s="750"/>
      <c r="AM191" s="750"/>
      <c r="AN191" s="750"/>
      <c r="AO191" s="750"/>
      <c r="AP191" s="750"/>
      <c r="AQ191" s="750"/>
      <c r="AR191" s="750"/>
      <c r="AS191" s="750"/>
      <c r="AT191" s="750"/>
      <c r="AU191" s="750"/>
      <c r="AV191" s="750"/>
      <c r="AW191" s="750"/>
      <c r="AX191" s="750"/>
      <c r="AY191" s="750"/>
      <c r="AZ191" s="750"/>
      <c r="BA191" s="750"/>
      <c r="BB191" s="750"/>
      <c r="BC191" s="750"/>
      <c r="BD191" s="750"/>
      <c r="BE191" s="750"/>
      <c r="BF191" s="760"/>
      <c r="BG191" s="278" t="s">
        <v>702</v>
      </c>
      <c r="BH191" s="238" t="s">
        <v>703</v>
      </c>
      <c r="BI191" s="234"/>
      <c r="BJ191" s="240"/>
      <c r="BK191" s="241"/>
      <c r="BL191" s="228">
        <v>3</v>
      </c>
      <c r="BM191" s="228"/>
      <c r="BN191" s="245"/>
      <c r="BO191" s="228"/>
      <c r="BP191" s="228">
        <v>1</v>
      </c>
      <c r="BQ191" s="228"/>
      <c r="BR191" s="228"/>
      <c r="BS191" s="228"/>
      <c r="BT191" s="228">
        <v>1</v>
      </c>
      <c r="BU191" s="228"/>
      <c r="BV191" s="228"/>
      <c r="BW191" s="228"/>
      <c r="BX191" s="228">
        <v>1</v>
      </c>
      <c r="BY191" s="228" t="s">
        <v>660</v>
      </c>
      <c r="BZ191" s="228"/>
      <c r="CA191" s="231"/>
      <c r="CB191" s="231"/>
      <c r="CC191" s="231"/>
      <c r="CD191" s="228"/>
      <c r="CE191" s="228"/>
      <c r="CF191" s="228"/>
      <c r="CG191" s="228"/>
      <c r="CH191" s="229"/>
      <c r="CI191" s="229"/>
      <c r="CJ191" s="280"/>
    </row>
    <row r="192" spans="1:88" ht="78.75" x14ac:dyDescent="0.25">
      <c r="A192" s="752"/>
      <c r="B192" s="753"/>
      <c r="C192" s="753"/>
      <c r="D192" s="753"/>
      <c r="E192" s="753"/>
      <c r="F192" s="753"/>
      <c r="G192" s="751"/>
      <c r="H192" s="756"/>
      <c r="I192" s="756"/>
      <c r="J192" s="756"/>
      <c r="K192" s="750"/>
      <c r="L192" s="750"/>
      <c r="M192" s="750"/>
      <c r="N192" s="750"/>
      <c r="O192" s="750"/>
      <c r="P192" s="750"/>
      <c r="Q192" s="750"/>
      <c r="R192" s="750"/>
      <c r="S192" s="750"/>
      <c r="T192" s="750"/>
      <c r="U192" s="750"/>
      <c r="V192" s="750"/>
      <c r="W192" s="750"/>
      <c r="X192" s="750"/>
      <c r="Y192" s="750"/>
      <c r="Z192" s="750"/>
      <c r="AA192" s="750"/>
      <c r="AB192" s="750"/>
      <c r="AC192" s="750"/>
      <c r="AD192" s="750"/>
      <c r="AE192" s="750"/>
      <c r="AF192" s="750"/>
      <c r="AG192" s="750"/>
      <c r="AH192" s="750"/>
      <c r="AI192" s="750"/>
      <c r="AJ192" s="750"/>
      <c r="AK192" s="750"/>
      <c r="AL192" s="750"/>
      <c r="AM192" s="750"/>
      <c r="AN192" s="750"/>
      <c r="AO192" s="750"/>
      <c r="AP192" s="750"/>
      <c r="AQ192" s="750"/>
      <c r="AR192" s="750"/>
      <c r="AS192" s="750"/>
      <c r="AT192" s="750"/>
      <c r="AU192" s="750"/>
      <c r="AV192" s="750"/>
      <c r="AW192" s="750"/>
      <c r="AX192" s="750"/>
      <c r="AY192" s="750"/>
      <c r="AZ192" s="750"/>
      <c r="BA192" s="750"/>
      <c r="BB192" s="750"/>
      <c r="BC192" s="750"/>
      <c r="BD192" s="750"/>
      <c r="BE192" s="750"/>
      <c r="BF192" s="760"/>
      <c r="BG192" s="278" t="s">
        <v>704</v>
      </c>
      <c r="BH192" s="238" t="s">
        <v>705</v>
      </c>
      <c r="BI192" s="234"/>
      <c r="BJ192" s="240"/>
      <c r="BK192" s="241"/>
      <c r="BL192" s="228">
        <v>1</v>
      </c>
      <c r="BM192" s="228"/>
      <c r="BN192" s="245"/>
      <c r="BO192" s="228"/>
      <c r="BP192" s="228"/>
      <c r="BQ192" s="228"/>
      <c r="BR192" s="228"/>
      <c r="BS192" s="228"/>
      <c r="BT192" s="228">
        <v>1</v>
      </c>
      <c r="BU192" s="228"/>
      <c r="BV192" s="228"/>
      <c r="BW192" s="228"/>
      <c r="BX192" s="228"/>
      <c r="BY192" s="228" t="s">
        <v>706</v>
      </c>
      <c r="BZ192" s="228" t="s">
        <v>707</v>
      </c>
      <c r="CA192" s="231"/>
      <c r="CB192" s="231"/>
      <c r="CC192" s="231"/>
      <c r="CD192" s="228"/>
      <c r="CE192" s="228"/>
      <c r="CF192" s="228"/>
      <c r="CG192" s="228"/>
      <c r="CH192" s="229"/>
      <c r="CI192" s="229"/>
      <c r="CJ192" s="280"/>
    </row>
    <row r="193" spans="1:88" ht="110.25" x14ac:dyDescent="0.25">
      <c r="A193" s="752"/>
      <c r="B193" s="753"/>
      <c r="C193" s="753"/>
      <c r="D193" s="753"/>
      <c r="E193" s="753"/>
      <c r="F193" s="753"/>
      <c r="G193" s="751"/>
      <c r="H193" s="756"/>
      <c r="I193" s="756"/>
      <c r="J193" s="756"/>
      <c r="K193" s="750"/>
      <c r="L193" s="750"/>
      <c r="M193" s="750"/>
      <c r="N193" s="750"/>
      <c r="O193" s="750"/>
      <c r="P193" s="750"/>
      <c r="Q193" s="750"/>
      <c r="R193" s="750"/>
      <c r="S193" s="750"/>
      <c r="T193" s="750"/>
      <c r="U193" s="750"/>
      <c r="V193" s="750"/>
      <c r="W193" s="750"/>
      <c r="X193" s="750"/>
      <c r="Y193" s="750"/>
      <c r="Z193" s="750"/>
      <c r="AA193" s="750"/>
      <c r="AB193" s="750"/>
      <c r="AC193" s="750"/>
      <c r="AD193" s="750"/>
      <c r="AE193" s="750"/>
      <c r="AF193" s="750"/>
      <c r="AG193" s="750"/>
      <c r="AH193" s="750"/>
      <c r="AI193" s="750"/>
      <c r="AJ193" s="750"/>
      <c r="AK193" s="750"/>
      <c r="AL193" s="750"/>
      <c r="AM193" s="750"/>
      <c r="AN193" s="750"/>
      <c r="AO193" s="750"/>
      <c r="AP193" s="750"/>
      <c r="AQ193" s="750"/>
      <c r="AR193" s="750"/>
      <c r="AS193" s="750"/>
      <c r="AT193" s="750"/>
      <c r="AU193" s="750"/>
      <c r="AV193" s="750"/>
      <c r="AW193" s="750"/>
      <c r="AX193" s="750"/>
      <c r="AY193" s="750"/>
      <c r="AZ193" s="750"/>
      <c r="BA193" s="750"/>
      <c r="BB193" s="750"/>
      <c r="BC193" s="750"/>
      <c r="BD193" s="750"/>
      <c r="BE193" s="750"/>
      <c r="BF193" s="760"/>
      <c r="BG193" s="278" t="s">
        <v>708</v>
      </c>
      <c r="BH193" s="238" t="s">
        <v>709</v>
      </c>
      <c r="BI193" s="234"/>
      <c r="BJ193" s="240"/>
      <c r="BK193" s="241"/>
      <c r="BL193" s="228">
        <v>1</v>
      </c>
      <c r="BM193" s="228"/>
      <c r="BN193" s="245"/>
      <c r="BO193" s="228"/>
      <c r="BP193" s="228"/>
      <c r="BQ193" s="228"/>
      <c r="BR193" s="228"/>
      <c r="BS193" s="228"/>
      <c r="BT193" s="228">
        <v>1</v>
      </c>
      <c r="BU193" s="228"/>
      <c r="BV193" s="228"/>
      <c r="BW193" s="228"/>
      <c r="BX193" s="228"/>
      <c r="BY193" s="228" t="s">
        <v>710</v>
      </c>
      <c r="BZ193" s="228" t="s">
        <v>627</v>
      </c>
      <c r="CA193" s="231"/>
      <c r="CB193" s="231"/>
      <c r="CC193" s="231"/>
      <c r="CD193" s="228"/>
      <c r="CE193" s="228"/>
      <c r="CF193" s="228"/>
      <c r="CG193" s="228"/>
      <c r="CH193" s="229"/>
      <c r="CI193" s="229"/>
      <c r="CJ193" s="280"/>
    </row>
    <row r="194" spans="1:88" ht="47.25" x14ac:dyDescent="0.25">
      <c r="A194" s="752"/>
      <c r="B194" s="753"/>
      <c r="C194" s="753"/>
      <c r="D194" s="753"/>
      <c r="E194" s="753"/>
      <c r="F194" s="753"/>
      <c r="G194" s="751"/>
      <c r="H194" s="756"/>
      <c r="I194" s="756"/>
      <c r="J194" s="756"/>
      <c r="K194" s="750"/>
      <c r="L194" s="750"/>
      <c r="M194" s="750"/>
      <c r="N194" s="750"/>
      <c r="O194" s="750"/>
      <c r="P194" s="750"/>
      <c r="Q194" s="750"/>
      <c r="R194" s="750"/>
      <c r="S194" s="750"/>
      <c r="T194" s="750"/>
      <c r="U194" s="750"/>
      <c r="V194" s="750"/>
      <c r="W194" s="750"/>
      <c r="X194" s="750"/>
      <c r="Y194" s="750"/>
      <c r="Z194" s="750"/>
      <c r="AA194" s="750"/>
      <c r="AB194" s="750"/>
      <c r="AC194" s="750"/>
      <c r="AD194" s="750"/>
      <c r="AE194" s="750"/>
      <c r="AF194" s="750"/>
      <c r="AG194" s="750"/>
      <c r="AH194" s="750"/>
      <c r="AI194" s="750"/>
      <c r="AJ194" s="750"/>
      <c r="AK194" s="750"/>
      <c r="AL194" s="750"/>
      <c r="AM194" s="750"/>
      <c r="AN194" s="750"/>
      <c r="AO194" s="750"/>
      <c r="AP194" s="750"/>
      <c r="AQ194" s="750"/>
      <c r="AR194" s="750"/>
      <c r="AS194" s="750"/>
      <c r="AT194" s="750"/>
      <c r="AU194" s="750"/>
      <c r="AV194" s="750"/>
      <c r="AW194" s="750"/>
      <c r="AX194" s="750"/>
      <c r="AY194" s="750"/>
      <c r="AZ194" s="750"/>
      <c r="BA194" s="750"/>
      <c r="BB194" s="750"/>
      <c r="BC194" s="750"/>
      <c r="BD194" s="750"/>
      <c r="BE194" s="750"/>
      <c r="BF194" s="760"/>
      <c r="BG194" s="278" t="s">
        <v>711</v>
      </c>
      <c r="BH194" s="238" t="s">
        <v>712</v>
      </c>
      <c r="BI194" s="234"/>
      <c r="BJ194" s="240"/>
      <c r="BK194" s="241"/>
      <c r="BL194" s="228">
        <v>1</v>
      </c>
      <c r="BM194" s="228"/>
      <c r="BN194" s="245"/>
      <c r="BO194" s="228"/>
      <c r="BP194" s="228"/>
      <c r="BQ194" s="228"/>
      <c r="BR194" s="228"/>
      <c r="BS194" s="228"/>
      <c r="BT194" s="228">
        <v>1</v>
      </c>
      <c r="BU194" s="228"/>
      <c r="BV194" s="228"/>
      <c r="BW194" s="228"/>
      <c r="BX194" s="228"/>
      <c r="BY194" s="228" t="s">
        <v>713</v>
      </c>
      <c r="BZ194" s="228"/>
      <c r="CA194" s="231"/>
      <c r="CB194" s="231"/>
      <c r="CC194" s="231"/>
      <c r="CD194" s="228"/>
      <c r="CE194" s="228"/>
      <c r="CF194" s="228"/>
      <c r="CG194" s="228"/>
      <c r="CH194" s="229"/>
      <c r="CI194" s="229"/>
      <c r="CJ194" s="280"/>
    </row>
    <row r="195" spans="1:88" ht="31.5" x14ac:dyDescent="0.25">
      <c r="A195" s="752"/>
      <c r="B195" s="753"/>
      <c r="C195" s="753"/>
      <c r="D195" s="753"/>
      <c r="E195" s="753"/>
      <c r="F195" s="753"/>
      <c r="G195" s="751"/>
      <c r="H195" s="756"/>
      <c r="I195" s="756"/>
      <c r="J195" s="756"/>
      <c r="K195" s="750"/>
      <c r="L195" s="750"/>
      <c r="M195" s="750"/>
      <c r="N195" s="750"/>
      <c r="O195" s="750"/>
      <c r="P195" s="750"/>
      <c r="Q195" s="750"/>
      <c r="R195" s="750"/>
      <c r="S195" s="750"/>
      <c r="T195" s="750"/>
      <c r="U195" s="750"/>
      <c r="V195" s="750"/>
      <c r="W195" s="750"/>
      <c r="X195" s="750"/>
      <c r="Y195" s="750"/>
      <c r="Z195" s="750"/>
      <c r="AA195" s="750"/>
      <c r="AB195" s="750"/>
      <c r="AC195" s="750"/>
      <c r="AD195" s="750"/>
      <c r="AE195" s="750"/>
      <c r="AF195" s="750"/>
      <c r="AG195" s="750"/>
      <c r="AH195" s="750"/>
      <c r="AI195" s="750"/>
      <c r="AJ195" s="750"/>
      <c r="AK195" s="750"/>
      <c r="AL195" s="750"/>
      <c r="AM195" s="750"/>
      <c r="AN195" s="750"/>
      <c r="AO195" s="750"/>
      <c r="AP195" s="750"/>
      <c r="AQ195" s="750"/>
      <c r="AR195" s="750"/>
      <c r="AS195" s="750"/>
      <c r="AT195" s="750"/>
      <c r="AU195" s="750"/>
      <c r="AV195" s="750"/>
      <c r="AW195" s="750"/>
      <c r="AX195" s="750"/>
      <c r="AY195" s="750"/>
      <c r="AZ195" s="750"/>
      <c r="BA195" s="750"/>
      <c r="BB195" s="750"/>
      <c r="BC195" s="750"/>
      <c r="BD195" s="750"/>
      <c r="BE195" s="750"/>
      <c r="BF195" s="760"/>
      <c r="BG195" s="278" t="s">
        <v>714</v>
      </c>
      <c r="BH195" s="238" t="s">
        <v>715</v>
      </c>
      <c r="BI195" s="234"/>
      <c r="BJ195" s="240"/>
      <c r="BK195" s="241"/>
      <c r="BL195" s="228">
        <v>1</v>
      </c>
      <c r="BM195" s="228"/>
      <c r="BN195" s="245"/>
      <c r="BO195" s="228"/>
      <c r="BP195" s="228"/>
      <c r="BQ195" s="228"/>
      <c r="BR195" s="228"/>
      <c r="BS195" s="228"/>
      <c r="BT195" s="228"/>
      <c r="BU195" s="228"/>
      <c r="BV195" s="228"/>
      <c r="BW195" s="228"/>
      <c r="BX195" s="228">
        <v>1</v>
      </c>
      <c r="BY195" s="228" t="s">
        <v>660</v>
      </c>
      <c r="BZ195" s="228"/>
      <c r="CA195" s="231"/>
      <c r="CB195" s="231"/>
      <c r="CC195" s="231"/>
      <c r="CD195" s="228"/>
      <c r="CE195" s="228"/>
      <c r="CF195" s="228"/>
      <c r="CG195" s="228"/>
      <c r="CH195" s="229"/>
      <c r="CI195" s="229"/>
      <c r="CJ195" s="280"/>
    </row>
    <row r="196" spans="1:88" ht="47.25" x14ac:dyDescent="0.25">
      <c r="A196" s="752"/>
      <c r="B196" s="753"/>
      <c r="C196" s="753"/>
      <c r="D196" s="753"/>
      <c r="E196" s="753"/>
      <c r="F196" s="753"/>
      <c r="G196" s="751"/>
      <c r="H196" s="756"/>
      <c r="I196" s="756"/>
      <c r="J196" s="756"/>
      <c r="K196" s="750"/>
      <c r="L196" s="750"/>
      <c r="M196" s="750"/>
      <c r="N196" s="750"/>
      <c r="O196" s="750"/>
      <c r="P196" s="750"/>
      <c r="Q196" s="750"/>
      <c r="R196" s="750"/>
      <c r="S196" s="750"/>
      <c r="T196" s="750"/>
      <c r="U196" s="750"/>
      <c r="V196" s="750"/>
      <c r="W196" s="750"/>
      <c r="X196" s="750"/>
      <c r="Y196" s="750"/>
      <c r="Z196" s="750"/>
      <c r="AA196" s="750"/>
      <c r="AB196" s="750"/>
      <c r="AC196" s="750"/>
      <c r="AD196" s="750"/>
      <c r="AE196" s="750"/>
      <c r="AF196" s="750"/>
      <c r="AG196" s="750"/>
      <c r="AH196" s="750"/>
      <c r="AI196" s="750"/>
      <c r="AJ196" s="750"/>
      <c r="AK196" s="750"/>
      <c r="AL196" s="750"/>
      <c r="AM196" s="750"/>
      <c r="AN196" s="750"/>
      <c r="AO196" s="750"/>
      <c r="AP196" s="750"/>
      <c r="AQ196" s="750"/>
      <c r="AR196" s="750"/>
      <c r="AS196" s="750"/>
      <c r="AT196" s="750"/>
      <c r="AU196" s="750"/>
      <c r="AV196" s="750"/>
      <c r="AW196" s="750"/>
      <c r="AX196" s="750"/>
      <c r="AY196" s="750"/>
      <c r="AZ196" s="750"/>
      <c r="BA196" s="750"/>
      <c r="BB196" s="750"/>
      <c r="BC196" s="750"/>
      <c r="BD196" s="750"/>
      <c r="BE196" s="750"/>
      <c r="BF196" s="760"/>
      <c r="BG196" s="278" t="s">
        <v>716</v>
      </c>
      <c r="BH196" s="238" t="s">
        <v>717</v>
      </c>
      <c r="BI196" s="234"/>
      <c r="BJ196" s="240"/>
      <c r="BK196" s="241"/>
      <c r="BL196" s="228">
        <v>1</v>
      </c>
      <c r="BM196" s="228"/>
      <c r="BN196" s="245"/>
      <c r="BO196" s="228"/>
      <c r="BP196" s="228"/>
      <c r="BQ196" s="228"/>
      <c r="BR196" s="228"/>
      <c r="BS196" s="228"/>
      <c r="BT196" s="228"/>
      <c r="BU196" s="228"/>
      <c r="BV196" s="228"/>
      <c r="BW196" s="228"/>
      <c r="BX196" s="228">
        <v>1</v>
      </c>
      <c r="BY196" s="228" t="s">
        <v>660</v>
      </c>
      <c r="BZ196" s="228"/>
      <c r="CA196" s="231"/>
      <c r="CB196" s="231"/>
      <c r="CC196" s="231"/>
      <c r="CD196" s="228"/>
      <c r="CE196" s="228"/>
      <c r="CF196" s="228"/>
      <c r="CG196" s="228"/>
      <c r="CH196" s="229"/>
      <c r="CI196" s="229"/>
      <c r="CJ196" s="280"/>
    </row>
    <row r="197" spans="1:88" ht="31.5" x14ac:dyDescent="0.25">
      <c r="A197" s="752"/>
      <c r="B197" s="753"/>
      <c r="C197" s="753"/>
      <c r="D197" s="753"/>
      <c r="E197" s="753"/>
      <c r="F197" s="753"/>
      <c r="G197" s="751"/>
      <c r="H197" s="756"/>
      <c r="I197" s="756"/>
      <c r="J197" s="756"/>
      <c r="K197" s="750"/>
      <c r="L197" s="750"/>
      <c r="M197" s="750"/>
      <c r="N197" s="750"/>
      <c r="O197" s="750"/>
      <c r="P197" s="750"/>
      <c r="Q197" s="750"/>
      <c r="R197" s="750"/>
      <c r="S197" s="750"/>
      <c r="T197" s="750"/>
      <c r="U197" s="750"/>
      <c r="V197" s="750"/>
      <c r="W197" s="750"/>
      <c r="X197" s="750"/>
      <c r="Y197" s="750"/>
      <c r="Z197" s="750"/>
      <c r="AA197" s="750"/>
      <c r="AB197" s="750"/>
      <c r="AC197" s="750"/>
      <c r="AD197" s="750"/>
      <c r="AE197" s="750"/>
      <c r="AF197" s="750"/>
      <c r="AG197" s="750"/>
      <c r="AH197" s="750"/>
      <c r="AI197" s="750"/>
      <c r="AJ197" s="750"/>
      <c r="AK197" s="750"/>
      <c r="AL197" s="750"/>
      <c r="AM197" s="750"/>
      <c r="AN197" s="750"/>
      <c r="AO197" s="750"/>
      <c r="AP197" s="750"/>
      <c r="AQ197" s="750"/>
      <c r="AR197" s="750"/>
      <c r="AS197" s="750"/>
      <c r="AT197" s="750"/>
      <c r="AU197" s="750"/>
      <c r="AV197" s="750"/>
      <c r="AW197" s="750"/>
      <c r="AX197" s="750"/>
      <c r="AY197" s="750"/>
      <c r="AZ197" s="750"/>
      <c r="BA197" s="750"/>
      <c r="BB197" s="750"/>
      <c r="BC197" s="750"/>
      <c r="BD197" s="750"/>
      <c r="BE197" s="750"/>
      <c r="BF197" s="760"/>
      <c r="BG197" s="278" t="s">
        <v>718</v>
      </c>
      <c r="BH197" s="238" t="s">
        <v>719</v>
      </c>
      <c r="BI197" s="234"/>
      <c r="BJ197" s="240"/>
      <c r="BK197" s="241"/>
      <c r="BL197" s="228">
        <v>1</v>
      </c>
      <c r="BM197" s="228"/>
      <c r="BN197" s="245"/>
      <c r="BO197" s="228"/>
      <c r="BP197" s="228">
        <v>1</v>
      </c>
      <c r="BQ197" s="228"/>
      <c r="BR197" s="228"/>
      <c r="BS197" s="228"/>
      <c r="BT197" s="228"/>
      <c r="BU197" s="228"/>
      <c r="BV197" s="228"/>
      <c r="BW197" s="228"/>
      <c r="BX197" s="228"/>
      <c r="BY197" s="228" t="s">
        <v>446</v>
      </c>
      <c r="BZ197" s="228" t="s">
        <v>627</v>
      </c>
      <c r="CA197" s="231"/>
      <c r="CB197" s="231"/>
      <c r="CC197" s="231"/>
      <c r="CD197" s="228"/>
      <c r="CE197" s="228"/>
      <c r="CF197" s="228"/>
      <c r="CG197" s="228"/>
      <c r="CH197" s="229"/>
      <c r="CI197" s="229"/>
      <c r="CJ197" s="280"/>
    </row>
    <row r="198" spans="1:88" ht="31.5" x14ac:dyDescent="0.25">
      <c r="A198" s="752"/>
      <c r="B198" s="753"/>
      <c r="C198" s="753"/>
      <c r="D198" s="753"/>
      <c r="E198" s="753"/>
      <c r="F198" s="753"/>
      <c r="G198" s="751"/>
      <c r="H198" s="756"/>
      <c r="I198" s="756"/>
      <c r="J198" s="756"/>
      <c r="K198" s="750"/>
      <c r="L198" s="750"/>
      <c r="M198" s="750"/>
      <c r="N198" s="750"/>
      <c r="O198" s="750"/>
      <c r="P198" s="750"/>
      <c r="Q198" s="750"/>
      <c r="R198" s="750"/>
      <c r="S198" s="750"/>
      <c r="T198" s="750"/>
      <c r="U198" s="750"/>
      <c r="V198" s="750"/>
      <c r="W198" s="750"/>
      <c r="X198" s="750"/>
      <c r="Y198" s="750"/>
      <c r="Z198" s="750"/>
      <c r="AA198" s="750"/>
      <c r="AB198" s="750"/>
      <c r="AC198" s="750"/>
      <c r="AD198" s="750"/>
      <c r="AE198" s="750"/>
      <c r="AF198" s="750"/>
      <c r="AG198" s="750"/>
      <c r="AH198" s="750"/>
      <c r="AI198" s="750"/>
      <c r="AJ198" s="750"/>
      <c r="AK198" s="750"/>
      <c r="AL198" s="750"/>
      <c r="AM198" s="750"/>
      <c r="AN198" s="750"/>
      <c r="AO198" s="750"/>
      <c r="AP198" s="750"/>
      <c r="AQ198" s="750"/>
      <c r="AR198" s="750"/>
      <c r="AS198" s="750"/>
      <c r="AT198" s="750"/>
      <c r="AU198" s="750"/>
      <c r="AV198" s="750"/>
      <c r="AW198" s="750"/>
      <c r="AX198" s="750"/>
      <c r="AY198" s="750"/>
      <c r="AZ198" s="750"/>
      <c r="BA198" s="750"/>
      <c r="BB198" s="750"/>
      <c r="BC198" s="750"/>
      <c r="BD198" s="750"/>
      <c r="BE198" s="750"/>
      <c r="BF198" s="760"/>
      <c r="BG198" s="278" t="s">
        <v>720</v>
      </c>
      <c r="BH198" s="238" t="s">
        <v>721</v>
      </c>
      <c r="BI198" s="234"/>
      <c r="BJ198" s="240"/>
      <c r="BK198" s="241"/>
      <c r="BL198" s="228">
        <v>1</v>
      </c>
      <c r="BM198" s="228"/>
      <c r="BN198" s="245"/>
      <c r="BO198" s="228"/>
      <c r="BP198" s="228"/>
      <c r="BQ198" s="228"/>
      <c r="BR198" s="228"/>
      <c r="BS198" s="228"/>
      <c r="BT198" s="228">
        <v>1</v>
      </c>
      <c r="BU198" s="228"/>
      <c r="BV198" s="228"/>
      <c r="BW198" s="228"/>
      <c r="BX198" s="228"/>
      <c r="BY198" s="228" t="s">
        <v>722</v>
      </c>
      <c r="BZ198" s="228"/>
      <c r="CA198" s="231"/>
      <c r="CB198" s="231"/>
      <c r="CC198" s="231"/>
      <c r="CD198" s="228"/>
      <c r="CE198" s="228"/>
      <c r="CF198" s="228"/>
      <c r="CG198" s="228"/>
      <c r="CH198" s="229"/>
      <c r="CI198" s="229"/>
      <c r="CJ198" s="280"/>
    </row>
    <row r="199" spans="1:88" ht="48" thickBot="1" x14ac:dyDescent="0.3">
      <c r="A199" s="752"/>
      <c r="B199" s="753"/>
      <c r="C199" s="753"/>
      <c r="D199" s="753"/>
      <c r="E199" s="753"/>
      <c r="F199" s="753"/>
      <c r="G199" s="751"/>
      <c r="H199" s="756"/>
      <c r="I199" s="756"/>
      <c r="J199" s="756"/>
      <c r="K199" s="750"/>
      <c r="L199" s="750"/>
      <c r="M199" s="750"/>
      <c r="N199" s="750"/>
      <c r="O199" s="750"/>
      <c r="P199" s="750"/>
      <c r="Q199" s="750"/>
      <c r="R199" s="750"/>
      <c r="S199" s="750"/>
      <c r="T199" s="750"/>
      <c r="U199" s="750"/>
      <c r="V199" s="750"/>
      <c r="W199" s="750"/>
      <c r="X199" s="750"/>
      <c r="Y199" s="750"/>
      <c r="Z199" s="750"/>
      <c r="AA199" s="750"/>
      <c r="AB199" s="750"/>
      <c r="AC199" s="750"/>
      <c r="AD199" s="750"/>
      <c r="AE199" s="750"/>
      <c r="AF199" s="750"/>
      <c r="AG199" s="750"/>
      <c r="AH199" s="750"/>
      <c r="AI199" s="750"/>
      <c r="AJ199" s="750"/>
      <c r="AK199" s="750"/>
      <c r="AL199" s="750"/>
      <c r="AM199" s="750"/>
      <c r="AN199" s="750"/>
      <c r="AO199" s="750"/>
      <c r="AP199" s="750"/>
      <c r="AQ199" s="750"/>
      <c r="AR199" s="750"/>
      <c r="AS199" s="750"/>
      <c r="AT199" s="750"/>
      <c r="AU199" s="750"/>
      <c r="AV199" s="750"/>
      <c r="AW199" s="750"/>
      <c r="AX199" s="750"/>
      <c r="AY199" s="750"/>
      <c r="AZ199" s="750"/>
      <c r="BA199" s="750"/>
      <c r="BB199" s="750"/>
      <c r="BC199" s="750"/>
      <c r="BD199" s="750"/>
      <c r="BE199" s="750"/>
      <c r="BF199" s="760"/>
      <c r="BG199" s="281" t="s">
        <v>723</v>
      </c>
      <c r="BH199" s="282" t="s">
        <v>724</v>
      </c>
      <c r="BI199" s="283"/>
      <c r="BJ199" s="284"/>
      <c r="BK199" s="285"/>
      <c r="BL199" s="286">
        <v>1</v>
      </c>
      <c r="BM199" s="286"/>
      <c r="BN199" s="287"/>
      <c r="BO199" s="286"/>
      <c r="BP199" s="286"/>
      <c r="BQ199" s="286"/>
      <c r="BR199" s="286"/>
      <c r="BS199" s="286"/>
      <c r="BT199" s="286">
        <v>1</v>
      </c>
      <c r="BU199" s="286"/>
      <c r="BV199" s="286"/>
      <c r="BW199" s="286"/>
      <c r="BX199" s="286"/>
      <c r="BY199" s="286" t="s">
        <v>725</v>
      </c>
      <c r="BZ199" s="286"/>
      <c r="CA199" s="288"/>
      <c r="CB199" s="288"/>
      <c r="CC199" s="288"/>
      <c r="CD199" s="286"/>
      <c r="CE199" s="286"/>
      <c r="CF199" s="286"/>
      <c r="CG199" s="286"/>
      <c r="CH199" s="289"/>
      <c r="CI199" s="289"/>
      <c r="CJ199" s="290"/>
    </row>
  </sheetData>
  <protectedRanges>
    <protectedRange sqref="BY170:BY171 BZ174 BY173" name="Planeacion_1_2"/>
    <protectedRange sqref="BZ175:BZ176 BY172 BY176:BY178 BZ179 BY174" name="Planeacion_1_1_1"/>
    <protectedRange sqref="BY179" name="Planeacion_1_3_1"/>
  </protectedRanges>
  <autoFilter ref="A9:HB157">
    <sortState ref="A10:HB157">
      <sortCondition ref="A9:A157"/>
    </sortState>
  </autoFilter>
  <mergeCells count="2569">
    <mergeCell ref="A5:F8"/>
    <mergeCell ref="G7:M8"/>
    <mergeCell ref="N7:T8"/>
    <mergeCell ref="U7:AF8"/>
    <mergeCell ref="BF7:BF8"/>
    <mergeCell ref="A70:A84"/>
    <mergeCell ref="C70:C84"/>
    <mergeCell ref="D70:D84"/>
    <mergeCell ref="E70:E84"/>
    <mergeCell ref="BL7:BX8"/>
    <mergeCell ref="BY7:CC8"/>
    <mergeCell ref="CD7:CG8"/>
    <mergeCell ref="G5:BF6"/>
    <mergeCell ref="BG5:CJ6"/>
    <mergeCell ref="AM7:AQ8"/>
    <mergeCell ref="AR7:AV8"/>
    <mergeCell ref="AW7:BE7"/>
    <mergeCell ref="BC8:BD8"/>
    <mergeCell ref="B10:B69"/>
    <mergeCell ref="A10:A69"/>
    <mergeCell ref="CH7:CI8"/>
    <mergeCell ref="CJ7:CJ8"/>
    <mergeCell ref="N10:N12"/>
    <mergeCell ref="O10:O12"/>
    <mergeCell ref="P10:P12"/>
    <mergeCell ref="Q10:Q12"/>
    <mergeCell ref="R10:R12"/>
    <mergeCell ref="S10:S12"/>
    <mergeCell ref="T10:T12"/>
    <mergeCell ref="U10:U12"/>
    <mergeCell ref="V10:V12"/>
    <mergeCell ref="H10:H12"/>
    <mergeCell ref="H13:H15"/>
    <mergeCell ref="H19:H21"/>
    <mergeCell ref="H16:H18"/>
    <mergeCell ref="AG7:AL8"/>
    <mergeCell ref="BG7:BK8"/>
    <mergeCell ref="F70:F84"/>
    <mergeCell ref="J10:J12"/>
    <mergeCell ref="K10:K12"/>
    <mergeCell ref="L10:L12"/>
    <mergeCell ref="M10:M12"/>
    <mergeCell ref="J25:J27"/>
    <mergeCell ref="K25:K27"/>
    <mergeCell ref="L25:L27"/>
    <mergeCell ref="M25:M27"/>
    <mergeCell ref="J28:J30"/>
    <mergeCell ref="K28:K30"/>
    <mergeCell ref="L28:L30"/>
    <mergeCell ref="M28:M30"/>
    <mergeCell ref="J31:J33"/>
    <mergeCell ref="K31:K33"/>
    <mergeCell ref="L31:L33"/>
    <mergeCell ref="BF10:BF12"/>
    <mergeCell ref="V13:V15"/>
    <mergeCell ref="W13:W15"/>
    <mergeCell ref="X13:X15"/>
    <mergeCell ref="BA10:BA12"/>
    <mergeCell ref="BB10:BB12"/>
    <mergeCell ref="BC10:BC12"/>
    <mergeCell ref="BD10:BD12"/>
    <mergeCell ref="BE10:BE12"/>
    <mergeCell ref="AV10:AV12"/>
    <mergeCell ref="AW10:AW12"/>
    <mergeCell ref="B70:B84"/>
    <mergeCell ref="AM10:AM12"/>
    <mergeCell ref="AN10:AN12"/>
    <mergeCell ref="AO10:AO12"/>
    <mergeCell ref="AP10:AP12"/>
    <mergeCell ref="AG10:AG12"/>
    <mergeCell ref="AH10:AH12"/>
    <mergeCell ref="AI10:AI12"/>
    <mergeCell ref="AJ10:AJ12"/>
    <mergeCell ref="AK10:AK12"/>
    <mergeCell ref="AB10:AB12"/>
    <mergeCell ref="AC10:AC12"/>
    <mergeCell ref="AD10:AD12"/>
    <mergeCell ref="AE10:AE12"/>
    <mergeCell ref="AF10:AF12"/>
    <mergeCell ref="W10:W12"/>
    <mergeCell ref="X10:X12"/>
    <mergeCell ref="Y10:Y12"/>
    <mergeCell ref="Z10:Z12"/>
    <mergeCell ref="AA10:AA12"/>
    <mergeCell ref="J13:J15"/>
    <mergeCell ref="K13:K15"/>
    <mergeCell ref="L13:L15"/>
    <mergeCell ref="M13:M15"/>
    <mergeCell ref="N13:N15"/>
    <mergeCell ref="O13:O15"/>
    <mergeCell ref="P13:P15"/>
    <mergeCell ref="Q13:Q15"/>
    <mergeCell ref="R13:R15"/>
    <mergeCell ref="S13:S15"/>
    <mergeCell ref="T13:T15"/>
    <mergeCell ref="U13:U15"/>
    <mergeCell ref="AA13:AA15"/>
    <mergeCell ref="AB13:AB15"/>
    <mergeCell ref="AC13:AC15"/>
    <mergeCell ref="V16:V18"/>
    <mergeCell ref="W16:W18"/>
    <mergeCell ref="X16:X18"/>
    <mergeCell ref="Y16:Y18"/>
    <mergeCell ref="Z16:Z18"/>
    <mergeCell ref="BC13:BC15"/>
    <mergeCell ref="BD13:BD15"/>
    <mergeCell ref="AX10:AX12"/>
    <mergeCell ref="AY10:AY12"/>
    <mergeCell ref="AZ10:AZ12"/>
    <mergeCell ref="AQ10:AQ12"/>
    <mergeCell ref="AR10:AR12"/>
    <mergeCell ref="AS10:AS12"/>
    <mergeCell ref="AT10:AT12"/>
    <mergeCell ref="AU10:AU12"/>
    <mergeCell ref="AL10:AL12"/>
    <mergeCell ref="AO13:AO15"/>
    <mergeCell ref="AP13:AP15"/>
    <mergeCell ref="AQ13:AQ15"/>
    <mergeCell ref="AR13:AR15"/>
    <mergeCell ref="AI13:AI15"/>
    <mergeCell ref="AJ13:AJ15"/>
    <mergeCell ref="AK13:AK15"/>
    <mergeCell ref="AL13:AL15"/>
    <mergeCell ref="AM13:AM15"/>
    <mergeCell ref="BE13:BE15"/>
    <mergeCell ref="BF13:BF15"/>
    <mergeCell ref="J16:J18"/>
    <mergeCell ref="K16:K18"/>
    <mergeCell ref="L16:L18"/>
    <mergeCell ref="M16:M18"/>
    <mergeCell ref="N16:N18"/>
    <mergeCell ref="O16:O18"/>
    <mergeCell ref="P16:P18"/>
    <mergeCell ref="Q16:Q18"/>
    <mergeCell ref="R16:R18"/>
    <mergeCell ref="S16:S18"/>
    <mergeCell ref="T16:T18"/>
    <mergeCell ref="U16:U18"/>
    <mergeCell ref="AX13:AX15"/>
    <mergeCell ref="AY13:AY15"/>
    <mergeCell ref="AZ13:AZ15"/>
    <mergeCell ref="BA13:BA15"/>
    <mergeCell ref="BB13:BB15"/>
    <mergeCell ref="AS13:AS15"/>
    <mergeCell ref="AT13:AT15"/>
    <mergeCell ref="AU13:AU15"/>
    <mergeCell ref="AV13:AV15"/>
    <mergeCell ref="AW13:AW15"/>
    <mergeCell ref="AN13:AN15"/>
    <mergeCell ref="AD13:AD15"/>
    <mergeCell ref="AE13:AE15"/>
    <mergeCell ref="AF13:AF15"/>
    <mergeCell ref="AG13:AG15"/>
    <mergeCell ref="AH13:AH15"/>
    <mergeCell ref="Y13:Y15"/>
    <mergeCell ref="Z13:Z15"/>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AZ16:AZ18"/>
    <mergeCell ref="BA16:BA18"/>
    <mergeCell ref="BB16:BB18"/>
    <mergeCell ref="AU16:AU18"/>
    <mergeCell ref="AV16:AV18"/>
    <mergeCell ref="AW16:AW18"/>
    <mergeCell ref="AX16:AX18"/>
    <mergeCell ref="AY16:AY18"/>
    <mergeCell ref="AP16:AP18"/>
    <mergeCell ref="AQ16:AQ18"/>
    <mergeCell ref="AR16:AR18"/>
    <mergeCell ref="AS16:AS18"/>
    <mergeCell ref="AT16:AT18"/>
    <mergeCell ref="AK16:AK18"/>
    <mergeCell ref="AL16:AL18"/>
    <mergeCell ref="AM16:AM18"/>
    <mergeCell ref="AN16:AN18"/>
    <mergeCell ref="AO16:AO18"/>
    <mergeCell ref="X19:X21"/>
    <mergeCell ref="Y19:Y21"/>
    <mergeCell ref="Z19:Z21"/>
    <mergeCell ref="AA19:AA21"/>
    <mergeCell ref="AB19:AB21"/>
    <mergeCell ref="BE16:BE18"/>
    <mergeCell ref="BF16:BF18"/>
    <mergeCell ref="BC16:BC18"/>
    <mergeCell ref="BD16:BD18"/>
    <mergeCell ref="AF16:AF18"/>
    <mergeCell ref="AG16:AG18"/>
    <mergeCell ref="AH16:AH18"/>
    <mergeCell ref="AI16:AI18"/>
    <mergeCell ref="AJ16:AJ18"/>
    <mergeCell ref="AA16:AA18"/>
    <mergeCell ref="AB16:AB18"/>
    <mergeCell ref="AC16:AC18"/>
    <mergeCell ref="AD16:AD18"/>
    <mergeCell ref="AE16:AE18"/>
    <mergeCell ref="BB19:BB21"/>
    <mergeCell ref="BC19:BC21"/>
    <mergeCell ref="BD19:BD21"/>
    <mergeCell ref="N25:N27"/>
    <mergeCell ref="O25:O27"/>
    <mergeCell ref="P25:P27"/>
    <mergeCell ref="Q25:Q27"/>
    <mergeCell ref="R25:R27"/>
    <mergeCell ref="BE19:BE21"/>
    <mergeCell ref="BF19:BF21"/>
    <mergeCell ref="AW19:AW21"/>
    <mergeCell ref="AX19:AX21"/>
    <mergeCell ref="AY19:AY21"/>
    <mergeCell ref="AZ19:AZ21"/>
    <mergeCell ref="BA19:BA21"/>
    <mergeCell ref="AR19:AR21"/>
    <mergeCell ref="AS19:AS21"/>
    <mergeCell ref="AT19:AT21"/>
    <mergeCell ref="AU19:AU21"/>
    <mergeCell ref="AV19:AV21"/>
    <mergeCell ref="AM19:AM21"/>
    <mergeCell ref="AN19:AN21"/>
    <mergeCell ref="AO19:AO21"/>
    <mergeCell ref="AP19:AP21"/>
    <mergeCell ref="AQ19:AQ21"/>
    <mergeCell ref="AH19:AH21"/>
    <mergeCell ref="AI19:AI21"/>
    <mergeCell ref="AJ19:AJ21"/>
    <mergeCell ref="AK19:AK21"/>
    <mergeCell ref="AL19:AL21"/>
    <mergeCell ref="AC19:AC21"/>
    <mergeCell ref="AD19:AD21"/>
    <mergeCell ref="AE19:AE21"/>
    <mergeCell ref="AF19:AF21"/>
    <mergeCell ref="AG19:AG21"/>
    <mergeCell ref="AH25:AH27"/>
    <mergeCell ref="AI25:AI27"/>
    <mergeCell ref="AJ25:AJ27"/>
    <mergeCell ref="AK25:AK27"/>
    <mergeCell ref="AL25:AL27"/>
    <mergeCell ref="AC25:AC27"/>
    <mergeCell ref="AD25:AD27"/>
    <mergeCell ref="AE25:AE27"/>
    <mergeCell ref="AF25:AF27"/>
    <mergeCell ref="AG25:AG27"/>
    <mergeCell ref="X25:X27"/>
    <mergeCell ref="Y25:Y27"/>
    <mergeCell ref="Z25:Z27"/>
    <mergeCell ref="AA25:AA27"/>
    <mergeCell ref="AB25:AB27"/>
    <mergeCell ref="S25:S27"/>
    <mergeCell ref="T25:T27"/>
    <mergeCell ref="U25:U27"/>
    <mergeCell ref="V25:V27"/>
    <mergeCell ref="W25:W27"/>
    <mergeCell ref="BB25:BB27"/>
    <mergeCell ref="BC25:BC27"/>
    <mergeCell ref="BD25:BD27"/>
    <mergeCell ref="BE25:BE27"/>
    <mergeCell ref="BF25:BF27"/>
    <mergeCell ref="AW25:AW27"/>
    <mergeCell ref="AX25:AX27"/>
    <mergeCell ref="AY25:AY27"/>
    <mergeCell ref="AZ25:AZ27"/>
    <mergeCell ref="BA25:BA27"/>
    <mergeCell ref="AR25:AR27"/>
    <mergeCell ref="AS25:AS27"/>
    <mergeCell ref="AT25:AT27"/>
    <mergeCell ref="AU25:AU27"/>
    <mergeCell ref="AV25:AV27"/>
    <mergeCell ref="AM25:AM27"/>
    <mergeCell ref="AN25:AN27"/>
    <mergeCell ref="AO25:AO27"/>
    <mergeCell ref="AP25:AP27"/>
    <mergeCell ref="AQ25:AQ27"/>
    <mergeCell ref="AE28:AE30"/>
    <mergeCell ref="AF28:AF30"/>
    <mergeCell ref="AG28:AG30"/>
    <mergeCell ref="X28:X30"/>
    <mergeCell ref="Y28:Y30"/>
    <mergeCell ref="Z28:Z30"/>
    <mergeCell ref="AA28:AA30"/>
    <mergeCell ref="AB28:AB30"/>
    <mergeCell ref="S28:S30"/>
    <mergeCell ref="T28:T30"/>
    <mergeCell ref="U28:U30"/>
    <mergeCell ref="V28:V30"/>
    <mergeCell ref="W28:W30"/>
    <mergeCell ref="N28:N30"/>
    <mergeCell ref="O28:O30"/>
    <mergeCell ref="P28:P30"/>
    <mergeCell ref="Q28:Q30"/>
    <mergeCell ref="R28:R30"/>
    <mergeCell ref="M31:M33"/>
    <mergeCell ref="N31:N33"/>
    <mergeCell ref="O31:O33"/>
    <mergeCell ref="P31:P33"/>
    <mergeCell ref="Q31:Q33"/>
    <mergeCell ref="BB28:BB30"/>
    <mergeCell ref="BC28:BC30"/>
    <mergeCell ref="BD28:BD30"/>
    <mergeCell ref="BE28:BE30"/>
    <mergeCell ref="BF28:BF30"/>
    <mergeCell ref="AW28:AW30"/>
    <mergeCell ref="AX28:AX30"/>
    <mergeCell ref="AY28:AY30"/>
    <mergeCell ref="AZ28:AZ30"/>
    <mergeCell ref="BA28:BA30"/>
    <mergeCell ref="AR28:AR30"/>
    <mergeCell ref="AS28:AS30"/>
    <mergeCell ref="AT28:AT30"/>
    <mergeCell ref="AU28:AU30"/>
    <mergeCell ref="AV28:AV30"/>
    <mergeCell ref="AM28:AM30"/>
    <mergeCell ref="AN28:AN30"/>
    <mergeCell ref="AO28:AO30"/>
    <mergeCell ref="AP28:AP30"/>
    <mergeCell ref="AQ28:AQ30"/>
    <mergeCell ref="AH28:AH30"/>
    <mergeCell ref="AI28:AI30"/>
    <mergeCell ref="AJ28:AJ30"/>
    <mergeCell ref="AK28:AK30"/>
    <mergeCell ref="AL28:AL30"/>
    <mergeCell ref="AC28:AC30"/>
    <mergeCell ref="AD28:AD30"/>
    <mergeCell ref="AG31:AG33"/>
    <mergeCell ref="AH31:AH33"/>
    <mergeCell ref="AI31:AI33"/>
    <mergeCell ref="AJ31:AJ33"/>
    <mergeCell ref="AK31:AK33"/>
    <mergeCell ref="AB31:AB33"/>
    <mergeCell ref="AC31:AC33"/>
    <mergeCell ref="AD31:AD33"/>
    <mergeCell ref="AE31:AE33"/>
    <mergeCell ref="AF31:AF33"/>
    <mergeCell ref="W31:W33"/>
    <mergeCell ref="X31:X33"/>
    <mergeCell ref="Y31:Y33"/>
    <mergeCell ref="Z31:Z33"/>
    <mergeCell ref="AA31:AA33"/>
    <mergeCell ref="R31:R33"/>
    <mergeCell ref="S31:S33"/>
    <mergeCell ref="T31:T33"/>
    <mergeCell ref="U31:U33"/>
    <mergeCell ref="V31:V33"/>
    <mergeCell ref="BC31:BC33"/>
    <mergeCell ref="BD31:BD33"/>
    <mergeCell ref="BE31:BE33"/>
    <mergeCell ref="AV31:AV33"/>
    <mergeCell ref="AW31:AW33"/>
    <mergeCell ref="AX31:AX33"/>
    <mergeCell ref="AY31:AY33"/>
    <mergeCell ref="AZ31:AZ33"/>
    <mergeCell ref="AQ31:AQ33"/>
    <mergeCell ref="AR31:AR33"/>
    <mergeCell ref="AS31:AS33"/>
    <mergeCell ref="AT31:AT33"/>
    <mergeCell ref="AU31:AU33"/>
    <mergeCell ref="AL31:AL33"/>
    <mergeCell ref="AM31:AM33"/>
    <mergeCell ref="AN31:AN33"/>
    <mergeCell ref="AO31:AO33"/>
    <mergeCell ref="AP31:AP33"/>
    <mergeCell ref="BB34:BB36"/>
    <mergeCell ref="AS34:AS36"/>
    <mergeCell ref="AT34:AT36"/>
    <mergeCell ref="AU34:AU36"/>
    <mergeCell ref="AV34:AV36"/>
    <mergeCell ref="AW34:AW36"/>
    <mergeCell ref="AN34:AN36"/>
    <mergeCell ref="AO34:AO36"/>
    <mergeCell ref="AP34:AP36"/>
    <mergeCell ref="AQ34:AQ36"/>
    <mergeCell ref="AR34:AR36"/>
    <mergeCell ref="AI34:AI36"/>
    <mergeCell ref="AJ34:AJ36"/>
    <mergeCell ref="AK34:AK36"/>
    <mergeCell ref="BF31:BF33"/>
    <mergeCell ref="J34:J36"/>
    <mergeCell ref="K34:K36"/>
    <mergeCell ref="L34:L36"/>
    <mergeCell ref="M34:M36"/>
    <mergeCell ref="N34:N36"/>
    <mergeCell ref="O34:O36"/>
    <mergeCell ref="P34:P36"/>
    <mergeCell ref="Q34:Q36"/>
    <mergeCell ref="R34:R36"/>
    <mergeCell ref="S34:S36"/>
    <mergeCell ref="T34:T36"/>
    <mergeCell ref="U34:U36"/>
    <mergeCell ref="V34:V36"/>
    <mergeCell ref="W34:W36"/>
    <mergeCell ref="X34:X36"/>
    <mergeCell ref="BA31:BA33"/>
    <mergeCell ref="BB31:BB33"/>
    <mergeCell ref="BC34:BC36"/>
    <mergeCell ref="BD34:BD36"/>
    <mergeCell ref="AL34:AL36"/>
    <mergeCell ref="AM34:AM36"/>
    <mergeCell ref="AD34:AD36"/>
    <mergeCell ref="AE34:AE36"/>
    <mergeCell ref="AF34:AF36"/>
    <mergeCell ref="AG34:AG36"/>
    <mergeCell ref="AH34:AH36"/>
    <mergeCell ref="Y34:Y36"/>
    <mergeCell ref="Z34:Z36"/>
    <mergeCell ref="AA34:AA36"/>
    <mergeCell ref="AB34:AB36"/>
    <mergeCell ref="AC34:AC36"/>
    <mergeCell ref="BE34:BE36"/>
    <mergeCell ref="BF34:BF36"/>
    <mergeCell ref="J37:J39"/>
    <mergeCell ref="K37:K39"/>
    <mergeCell ref="L37:L39"/>
    <mergeCell ref="M37:M39"/>
    <mergeCell ref="N37:N39"/>
    <mergeCell ref="O37:O39"/>
    <mergeCell ref="P37:P39"/>
    <mergeCell ref="Q37:Q39"/>
    <mergeCell ref="R37:R39"/>
    <mergeCell ref="S37:S39"/>
    <mergeCell ref="T37:T39"/>
    <mergeCell ref="U37:U39"/>
    <mergeCell ref="AX34:AX36"/>
    <mergeCell ref="AY34:AY36"/>
    <mergeCell ref="AZ34:AZ36"/>
    <mergeCell ref="BA34:BA36"/>
    <mergeCell ref="AK37:AK39"/>
    <mergeCell ref="AL37:AL39"/>
    <mergeCell ref="AM37:AM39"/>
    <mergeCell ref="AN37:AN39"/>
    <mergeCell ref="AO37:AO39"/>
    <mergeCell ref="AF37:AF39"/>
    <mergeCell ref="AG37:AG39"/>
    <mergeCell ref="AH37:AH39"/>
    <mergeCell ref="AI37:AI39"/>
    <mergeCell ref="AJ37:AJ39"/>
    <mergeCell ref="AA37:AA39"/>
    <mergeCell ref="AB37:AB39"/>
    <mergeCell ref="AC37:AC39"/>
    <mergeCell ref="AD37:AD39"/>
    <mergeCell ref="AE37:AE39"/>
    <mergeCell ref="V37:V39"/>
    <mergeCell ref="W37:W39"/>
    <mergeCell ref="X37:X39"/>
    <mergeCell ref="Y37:Y39"/>
    <mergeCell ref="Z37:Z39"/>
    <mergeCell ref="BE37:BE39"/>
    <mergeCell ref="BF37:BF39"/>
    <mergeCell ref="AZ37:AZ39"/>
    <mergeCell ref="BA37:BA39"/>
    <mergeCell ref="BB37:BB39"/>
    <mergeCell ref="BC37:BC39"/>
    <mergeCell ref="BD37:BD39"/>
    <mergeCell ref="AU37:AU39"/>
    <mergeCell ref="AV37:AV39"/>
    <mergeCell ref="AW37:AW39"/>
    <mergeCell ref="AX37:AX39"/>
    <mergeCell ref="AY37:AY39"/>
    <mergeCell ref="AP37:AP39"/>
    <mergeCell ref="AQ37:AQ39"/>
    <mergeCell ref="AR37:AR39"/>
    <mergeCell ref="AS37:AS39"/>
    <mergeCell ref="AT37:AT39"/>
    <mergeCell ref="M61:M63"/>
    <mergeCell ref="N61:N63"/>
    <mergeCell ref="BB58:BB60"/>
    <mergeCell ref="BC58:BC60"/>
    <mergeCell ref="BD58:BD60"/>
    <mergeCell ref="BE58:BE60"/>
    <mergeCell ref="BF58:BF60"/>
    <mergeCell ref="AW58:AW60"/>
    <mergeCell ref="AX58:AX60"/>
    <mergeCell ref="AY58:AY60"/>
    <mergeCell ref="AZ58:AZ60"/>
    <mergeCell ref="BA58:BA60"/>
    <mergeCell ref="AR58:AR60"/>
    <mergeCell ref="AS58:AS60"/>
    <mergeCell ref="AT58:AT60"/>
    <mergeCell ref="AU58:AU60"/>
    <mergeCell ref="AV58:AV60"/>
    <mergeCell ref="AM58:AM60"/>
    <mergeCell ref="AN58:AN60"/>
    <mergeCell ref="AO58:AO60"/>
    <mergeCell ref="AP58:AP60"/>
    <mergeCell ref="AQ58:AQ60"/>
    <mergeCell ref="AH58:AH60"/>
    <mergeCell ref="AI58:AI60"/>
    <mergeCell ref="AJ58:AJ60"/>
    <mergeCell ref="AK58:AK60"/>
    <mergeCell ref="AL58:AL60"/>
    <mergeCell ref="X58:X60"/>
    <mergeCell ref="Y58:Y60"/>
    <mergeCell ref="Z58:Z60"/>
    <mergeCell ref="AA58:AA60"/>
    <mergeCell ref="AB58:AB60"/>
    <mergeCell ref="BC61:BC63"/>
    <mergeCell ref="BD61:BD63"/>
    <mergeCell ref="BE61:BE63"/>
    <mergeCell ref="BF61:BF63"/>
    <mergeCell ref="J64:J66"/>
    <mergeCell ref="K64:K66"/>
    <mergeCell ref="L64:L66"/>
    <mergeCell ref="M64:M66"/>
    <mergeCell ref="N64:N66"/>
    <mergeCell ref="O64:O66"/>
    <mergeCell ref="P64:P66"/>
    <mergeCell ref="Q64:Q66"/>
    <mergeCell ref="R64:R66"/>
    <mergeCell ref="S64:S66"/>
    <mergeCell ref="T64:T66"/>
    <mergeCell ref="U64:U66"/>
    <mergeCell ref="AX61:AX63"/>
    <mergeCell ref="AY61:AY63"/>
    <mergeCell ref="AZ61:AZ63"/>
    <mergeCell ref="BA61:BA63"/>
    <mergeCell ref="BB61:BB63"/>
    <mergeCell ref="AS61:AS63"/>
    <mergeCell ref="AT61:AT63"/>
    <mergeCell ref="AU61:AU63"/>
    <mergeCell ref="AV61:AV63"/>
    <mergeCell ref="AW61:AW63"/>
    <mergeCell ref="AN61:AN63"/>
    <mergeCell ref="AO61:AO63"/>
    <mergeCell ref="AP61:AP63"/>
    <mergeCell ref="AQ61:AQ63"/>
    <mergeCell ref="AR61:AR63"/>
    <mergeCell ref="AI61:AI63"/>
    <mergeCell ref="BE64:BE66"/>
    <mergeCell ref="BF64:BF66"/>
    <mergeCell ref="J67:J69"/>
    <mergeCell ref="K67:K69"/>
    <mergeCell ref="L67:L69"/>
    <mergeCell ref="M67:M69"/>
    <mergeCell ref="N67:N69"/>
    <mergeCell ref="O67:O69"/>
    <mergeCell ref="P67:P69"/>
    <mergeCell ref="Q67:Q69"/>
    <mergeCell ref="R67:R69"/>
    <mergeCell ref="S67:S69"/>
    <mergeCell ref="T67:T69"/>
    <mergeCell ref="U67:U69"/>
    <mergeCell ref="V67:V69"/>
    <mergeCell ref="W67:W69"/>
    <mergeCell ref="AZ64:AZ66"/>
    <mergeCell ref="BA64:BA66"/>
    <mergeCell ref="BB64:BB66"/>
    <mergeCell ref="BC64:BC66"/>
    <mergeCell ref="BD64:BD66"/>
    <mergeCell ref="AU64:AU66"/>
    <mergeCell ref="AV64:AV66"/>
    <mergeCell ref="AW64:AW66"/>
    <mergeCell ref="AX64:AX66"/>
    <mergeCell ref="AY64:AY66"/>
    <mergeCell ref="AP64:AP66"/>
    <mergeCell ref="AQ64:AQ66"/>
    <mergeCell ref="AR64:AR66"/>
    <mergeCell ref="AS64:AS66"/>
    <mergeCell ref="AT64:AT66"/>
    <mergeCell ref="AK64:AK66"/>
    <mergeCell ref="AD22:AD24"/>
    <mergeCell ref="AE22:AE24"/>
    <mergeCell ref="AF22:AF24"/>
    <mergeCell ref="AH22:AH24"/>
    <mergeCell ref="Y22:Y24"/>
    <mergeCell ref="Z22:Z24"/>
    <mergeCell ref="AA22:AA24"/>
    <mergeCell ref="AB22:AB24"/>
    <mergeCell ref="AC22:AC24"/>
    <mergeCell ref="X22:X24"/>
    <mergeCell ref="I49:I51"/>
    <mergeCell ref="BB67:BB69"/>
    <mergeCell ref="BC67:BC69"/>
    <mergeCell ref="BD67:BD69"/>
    <mergeCell ref="BE67:BE69"/>
    <mergeCell ref="BF67:BF69"/>
    <mergeCell ref="AW67:AW69"/>
    <mergeCell ref="AX67:AX69"/>
    <mergeCell ref="AY67:AY69"/>
    <mergeCell ref="AZ67:AZ69"/>
    <mergeCell ref="BA67:BA69"/>
    <mergeCell ref="AR67:AR69"/>
    <mergeCell ref="AS67:AS69"/>
    <mergeCell ref="AT67:AT69"/>
    <mergeCell ref="AU67:AU69"/>
    <mergeCell ref="AV67:AV69"/>
    <mergeCell ref="AM67:AM69"/>
    <mergeCell ref="AN67:AN69"/>
    <mergeCell ref="AO67:AO69"/>
    <mergeCell ref="AP67:AP69"/>
    <mergeCell ref="AQ67:AQ69"/>
    <mergeCell ref="AH67:AH69"/>
    <mergeCell ref="AZ22:AZ24"/>
    <mergeCell ref="BA22:BA24"/>
    <mergeCell ref="BB22:BB24"/>
    <mergeCell ref="AS22:AS24"/>
    <mergeCell ref="AT22:AT24"/>
    <mergeCell ref="AU22:AU24"/>
    <mergeCell ref="AV22:AV24"/>
    <mergeCell ref="AW22:AW24"/>
    <mergeCell ref="AN22:AN24"/>
    <mergeCell ref="AO22:AO24"/>
    <mergeCell ref="AP22:AP24"/>
    <mergeCell ref="AQ22:AQ24"/>
    <mergeCell ref="AR22:AR24"/>
    <mergeCell ref="AI22:AI24"/>
    <mergeCell ref="AJ22:AJ24"/>
    <mergeCell ref="AK22:AK24"/>
    <mergeCell ref="AL22:AL24"/>
    <mergeCell ref="AM22:AM24"/>
    <mergeCell ref="AX22:AX24"/>
    <mergeCell ref="AY22:AY24"/>
    <mergeCell ref="AI67:AI69"/>
    <mergeCell ref="AJ67:AJ69"/>
    <mergeCell ref="AK67:AK69"/>
    <mergeCell ref="AL67:AL69"/>
    <mergeCell ref="AC67:AC69"/>
    <mergeCell ref="AD67:AD69"/>
    <mergeCell ref="AE67:AE69"/>
    <mergeCell ref="AF67:AF69"/>
    <mergeCell ref="AG67:AG69"/>
    <mergeCell ref="X67:X69"/>
    <mergeCell ref="Y67:Y69"/>
    <mergeCell ref="Z67:Z69"/>
    <mergeCell ref="AA67:AA69"/>
    <mergeCell ref="AB67:AB69"/>
    <mergeCell ref="AL64:AL66"/>
    <mergeCell ref="AM64:AM66"/>
    <mergeCell ref="AN64:AN66"/>
    <mergeCell ref="AF64:AF66"/>
    <mergeCell ref="AG64:AG66"/>
    <mergeCell ref="AH64:AH66"/>
    <mergeCell ref="AI64:AI66"/>
    <mergeCell ref="AJ64:AJ66"/>
    <mergeCell ref="AK55:AK57"/>
    <mergeCell ref="AE55:AE57"/>
    <mergeCell ref="Y55:Y57"/>
    <mergeCell ref="X55:X57"/>
    <mergeCell ref="AA64:AA66"/>
    <mergeCell ref="AB64:AB66"/>
    <mergeCell ref="AC64:AC66"/>
    <mergeCell ref="AD64:AD66"/>
    <mergeCell ref="AE64:AE66"/>
    <mergeCell ref="Y64:Y66"/>
    <mergeCell ref="Z64:Z66"/>
    <mergeCell ref="AJ61:AJ63"/>
    <mergeCell ref="AK61:AK63"/>
    <mergeCell ref="AL61:AL63"/>
    <mergeCell ref="I64:I66"/>
    <mergeCell ref="AZ52:AZ54"/>
    <mergeCell ref="AT52:AT54"/>
    <mergeCell ref="AN52:AN54"/>
    <mergeCell ref="AH52:AH54"/>
    <mergeCell ref="AF52:AF54"/>
    <mergeCell ref="Y52:Y54"/>
    <mergeCell ref="AG52:AG54"/>
    <mergeCell ref="Z52:Z54"/>
    <mergeCell ref="AO64:AO66"/>
    <mergeCell ref="V61:V63"/>
    <mergeCell ref="W61:W63"/>
    <mergeCell ref="X61:X63"/>
    <mergeCell ref="R61:R63"/>
    <mergeCell ref="S61:S63"/>
    <mergeCell ref="J61:J63"/>
    <mergeCell ref="K61:K63"/>
    <mergeCell ref="L61:L63"/>
    <mergeCell ref="BE82:BE84"/>
    <mergeCell ref="BF82:BF84"/>
    <mergeCell ref="AW70:AW72"/>
    <mergeCell ref="AX70:AX72"/>
    <mergeCell ref="AY70:AY72"/>
    <mergeCell ref="AZ70:AZ72"/>
    <mergeCell ref="BA70:BA72"/>
    <mergeCell ref="AR70:AR72"/>
    <mergeCell ref="AS70:AS72"/>
    <mergeCell ref="AT70:AT72"/>
    <mergeCell ref="AU70:AU72"/>
    <mergeCell ref="AV70:AV72"/>
    <mergeCell ref="BB73:BB75"/>
    <mergeCell ref="AS73:AS75"/>
    <mergeCell ref="AT73:AT75"/>
    <mergeCell ref="AU73:AU75"/>
    <mergeCell ref="AV73:AV75"/>
    <mergeCell ref="AW73:AW75"/>
    <mergeCell ref="AX73:AX75"/>
    <mergeCell ref="BB82:BB84"/>
    <mergeCell ref="BB76:BB78"/>
    <mergeCell ref="AU76:AU78"/>
    <mergeCell ref="AV76:AV78"/>
    <mergeCell ref="AW76:AW78"/>
    <mergeCell ref="AW82:AW84"/>
    <mergeCell ref="BE73:BE75"/>
    <mergeCell ref="BF73:BF75"/>
    <mergeCell ref="I58:I60"/>
    <mergeCell ref="I61:I63"/>
    <mergeCell ref="N73:N75"/>
    <mergeCell ref="O61:O63"/>
    <mergeCell ref="P61:P63"/>
    <mergeCell ref="Q61:Q63"/>
    <mergeCell ref="I67:I69"/>
    <mergeCell ref="AD73:AD75"/>
    <mergeCell ref="AE73:AE75"/>
    <mergeCell ref="AF73:AF75"/>
    <mergeCell ref="AG73:AG75"/>
    <mergeCell ref="AH73:AH75"/>
    <mergeCell ref="Y73:Y75"/>
    <mergeCell ref="Z73:Z75"/>
    <mergeCell ref="AA73:AA75"/>
    <mergeCell ref="AB73:AB75"/>
    <mergeCell ref="AC73:AC75"/>
    <mergeCell ref="T73:T75"/>
    <mergeCell ref="U73:U75"/>
    <mergeCell ref="V73:V75"/>
    <mergeCell ref="AH70:AH72"/>
    <mergeCell ref="AC70:AC72"/>
    <mergeCell ref="AD70:AD72"/>
    <mergeCell ref="AE70:AE72"/>
    <mergeCell ref="AF70:AF72"/>
    <mergeCell ref="AG70:AG72"/>
    <mergeCell ref="X70:X72"/>
    <mergeCell ref="Y70:Y72"/>
    <mergeCell ref="Z70:Z72"/>
    <mergeCell ref="AA70:AA72"/>
    <mergeCell ref="AB70:AB72"/>
    <mergeCell ref="W70:W72"/>
    <mergeCell ref="O73:O75"/>
    <mergeCell ref="P73:P75"/>
    <mergeCell ref="Q73:Q75"/>
    <mergeCell ref="R73:R75"/>
    <mergeCell ref="S73:S75"/>
    <mergeCell ref="I70:I72"/>
    <mergeCell ref="AM70:AM72"/>
    <mergeCell ref="AN70:AN72"/>
    <mergeCell ref="AO70:AO72"/>
    <mergeCell ref="BB79:BB81"/>
    <mergeCell ref="BC79:BC81"/>
    <mergeCell ref="BD79:BD81"/>
    <mergeCell ref="BE79:BE81"/>
    <mergeCell ref="BF79:BF81"/>
    <mergeCell ref="BC82:BC84"/>
    <mergeCell ref="BD82:BD84"/>
    <mergeCell ref="AW79:AW81"/>
    <mergeCell ref="AX79:AX81"/>
    <mergeCell ref="AY79:AY81"/>
    <mergeCell ref="AZ79:AZ81"/>
    <mergeCell ref="BA79:BA81"/>
    <mergeCell ref="AR79:AR81"/>
    <mergeCell ref="AS79:AS81"/>
    <mergeCell ref="AT79:AT81"/>
    <mergeCell ref="AU79:AU81"/>
    <mergeCell ref="AV79:AV81"/>
    <mergeCell ref="AX82:AX84"/>
    <mergeCell ref="AY82:AY84"/>
    <mergeCell ref="AZ82:AZ84"/>
    <mergeCell ref="BA82:BA84"/>
    <mergeCell ref="AN73:AN75"/>
    <mergeCell ref="AO73:AO75"/>
    <mergeCell ref="T40:T42"/>
    <mergeCell ref="U40:U42"/>
    <mergeCell ref="V40:V42"/>
    <mergeCell ref="W40:W42"/>
    <mergeCell ref="X40:X42"/>
    <mergeCell ref="V64:V66"/>
    <mergeCell ref="W64:W66"/>
    <mergeCell ref="X64:X66"/>
    <mergeCell ref="AM40:AM42"/>
    <mergeCell ref="AF43:AF45"/>
    <mergeCell ref="AG43:AG45"/>
    <mergeCell ref="W43:W45"/>
    <mergeCell ref="X43:X45"/>
    <mergeCell ref="Y43:Y45"/>
    <mergeCell ref="Z43:Z45"/>
    <mergeCell ref="AA43:AA45"/>
    <mergeCell ref="X46:X48"/>
    <mergeCell ref="Y46:Y48"/>
    <mergeCell ref="Y49:Y51"/>
    <mergeCell ref="AM61:AM63"/>
    <mergeCell ref="AD61:AD63"/>
    <mergeCell ref="AE61:AE63"/>
    <mergeCell ref="AF61:AF63"/>
    <mergeCell ref="AG61:AG63"/>
    <mergeCell ref="AH61:AH63"/>
    <mergeCell ref="Y61:Y63"/>
    <mergeCell ref="Z61:Z63"/>
    <mergeCell ref="AA61:AA63"/>
    <mergeCell ref="AB61:AB63"/>
    <mergeCell ref="AC61:AC63"/>
    <mergeCell ref="T61:T63"/>
    <mergeCell ref="U61:U63"/>
    <mergeCell ref="T82:T84"/>
    <mergeCell ref="U82:U84"/>
    <mergeCell ref="V82:V84"/>
    <mergeCell ref="W82:W84"/>
    <mergeCell ref="O79:O81"/>
    <mergeCell ref="N85:N87"/>
    <mergeCell ref="J79:J81"/>
    <mergeCell ref="K79:K81"/>
    <mergeCell ref="L79:L81"/>
    <mergeCell ref="M79:M81"/>
    <mergeCell ref="N79:N81"/>
    <mergeCell ref="M82:M84"/>
    <mergeCell ref="N82:N84"/>
    <mergeCell ref="X79:X81"/>
    <mergeCell ref="X82:X84"/>
    <mergeCell ref="V76:V78"/>
    <mergeCell ref="W76:W78"/>
    <mergeCell ref="X76:X78"/>
    <mergeCell ref="P79:P81"/>
    <mergeCell ref="N76:N78"/>
    <mergeCell ref="U79:U81"/>
    <mergeCell ref="V79:V81"/>
    <mergeCell ref="W79:W81"/>
    <mergeCell ref="T76:T78"/>
    <mergeCell ref="U76:U78"/>
    <mergeCell ref="O76:O78"/>
    <mergeCell ref="P76:P78"/>
    <mergeCell ref="Q76:Q78"/>
    <mergeCell ref="R76:R78"/>
    <mergeCell ref="S76:S78"/>
    <mergeCell ref="Q79:Q81"/>
    <mergeCell ref="T79:T81"/>
    <mergeCell ref="Y40:Y42"/>
    <mergeCell ref="Z40:Z42"/>
    <mergeCell ref="AA40:AA42"/>
    <mergeCell ref="AB40:AB42"/>
    <mergeCell ref="AC40:AC42"/>
    <mergeCell ref="Y82:Y84"/>
    <mergeCell ref="Z82:Z84"/>
    <mergeCell ref="AA82:AA84"/>
    <mergeCell ref="AB82:AB84"/>
    <mergeCell ref="AC82:AC84"/>
    <mergeCell ref="AF79:AF81"/>
    <mergeCell ref="AG79:AG81"/>
    <mergeCell ref="Y79:Y81"/>
    <mergeCell ref="Z79:Z81"/>
    <mergeCell ref="AA79:AA81"/>
    <mergeCell ref="AB79:AB81"/>
    <mergeCell ref="AE43:AE45"/>
    <mergeCell ref="AA76:AA78"/>
    <mergeCell ref="AB76:AB78"/>
    <mergeCell ref="AC76:AC78"/>
    <mergeCell ref="AD76:AD78"/>
    <mergeCell ref="AE76:AE78"/>
    <mergeCell ref="Y76:Y78"/>
    <mergeCell ref="Z76:Z78"/>
    <mergeCell ref="AC58:AC60"/>
    <mergeCell ref="AD58:AD60"/>
    <mergeCell ref="AE58:AE60"/>
    <mergeCell ref="AF58:AF60"/>
    <mergeCell ref="AG58:AG60"/>
    <mergeCell ref="AD43:AD45"/>
    <mergeCell ref="AC79:AC81"/>
    <mergeCell ref="AD79:AD81"/>
    <mergeCell ref="AE82:AE84"/>
    <mergeCell ref="AF82:AF84"/>
    <mergeCell ref="AG82:AG84"/>
    <mergeCell ref="AH82:AH84"/>
    <mergeCell ref="AM79:AM81"/>
    <mergeCell ref="AN79:AN81"/>
    <mergeCell ref="AO79:AO81"/>
    <mergeCell ref="AP79:AP81"/>
    <mergeCell ref="AQ79:AQ81"/>
    <mergeCell ref="AH79:AH81"/>
    <mergeCell ref="AI79:AI81"/>
    <mergeCell ref="AJ79:AJ81"/>
    <mergeCell ref="AS82:AS84"/>
    <mergeCell ref="AT82:AT84"/>
    <mergeCell ref="AU82:AU84"/>
    <mergeCell ref="AV82:AV84"/>
    <mergeCell ref="AK79:AK81"/>
    <mergeCell ref="AL79:AL81"/>
    <mergeCell ref="AE79:AE81"/>
    <mergeCell ref="AO40:AO42"/>
    <mergeCell ref="AP40:AP42"/>
    <mergeCell ref="AQ40:AQ42"/>
    <mergeCell ref="AR40:AR42"/>
    <mergeCell ref="AN82:AN84"/>
    <mergeCell ref="AO82:AO84"/>
    <mergeCell ref="AP82:AP84"/>
    <mergeCell ref="AQ82:AQ84"/>
    <mergeCell ref="AR82:AR84"/>
    <mergeCell ref="AN76:AN78"/>
    <mergeCell ref="AO76:AO78"/>
    <mergeCell ref="AP70:AP72"/>
    <mergeCell ref="AQ70:AQ72"/>
    <mergeCell ref="AR49:AR51"/>
    <mergeCell ref="AP85:AP87"/>
    <mergeCell ref="AI82:AI84"/>
    <mergeCell ref="AJ82:AJ84"/>
    <mergeCell ref="AK82:AK84"/>
    <mergeCell ref="AL82:AL84"/>
    <mergeCell ref="AM82:AM84"/>
    <mergeCell ref="AK76:AK78"/>
    <mergeCell ref="AL76:AL78"/>
    <mergeCell ref="AM76:AM78"/>
    <mergeCell ref="AI76:AI78"/>
    <mergeCell ref="AP73:AP75"/>
    <mergeCell ref="AQ73:AQ75"/>
    <mergeCell ref="AR73:AR75"/>
    <mergeCell ref="AI73:AI75"/>
    <mergeCell ref="AJ73:AJ75"/>
    <mergeCell ref="AK73:AK75"/>
    <mergeCell ref="AL73:AL75"/>
    <mergeCell ref="AM73:AM75"/>
    <mergeCell ref="BD85:BD87"/>
    <mergeCell ref="BE85:BE87"/>
    <mergeCell ref="BC88:BC90"/>
    <mergeCell ref="BD88:BD90"/>
    <mergeCell ref="BE88:BE90"/>
    <mergeCell ref="BC91:BC93"/>
    <mergeCell ref="AL85:AL87"/>
    <mergeCell ref="AM85:AM87"/>
    <mergeCell ref="AN85:AN87"/>
    <mergeCell ref="AO85:AO87"/>
    <mergeCell ref="AG85:AG87"/>
    <mergeCell ref="AH85:AH87"/>
    <mergeCell ref="AI85:AI87"/>
    <mergeCell ref="AJ85:AJ87"/>
    <mergeCell ref="AH100:AH102"/>
    <mergeCell ref="AL100:AL102"/>
    <mergeCell ref="AG88:AG90"/>
    <mergeCell ref="AG100:AG102"/>
    <mergeCell ref="AS100:AS102"/>
    <mergeCell ref="AT100:AT102"/>
    <mergeCell ref="AH91:AH93"/>
    <mergeCell ref="AH94:AH96"/>
    <mergeCell ref="AI94:AI96"/>
    <mergeCell ref="AJ94:AJ96"/>
    <mergeCell ref="AK94:AK96"/>
    <mergeCell ref="AQ91:AQ93"/>
    <mergeCell ref="AR91:AR93"/>
    <mergeCell ref="AN100:AN102"/>
    <mergeCell ref="AO100:AO102"/>
    <mergeCell ref="AP100:AP102"/>
    <mergeCell ref="AI91:AI93"/>
    <mergeCell ref="AS94:AS96"/>
    <mergeCell ref="AF100:AF102"/>
    <mergeCell ref="AK100:AK102"/>
    <mergeCell ref="AF97:AF99"/>
    <mergeCell ref="AG97:AG99"/>
    <mergeCell ref="AH97:AH99"/>
    <mergeCell ref="AI97:AI99"/>
    <mergeCell ref="BF85:BF87"/>
    <mergeCell ref="AW88:AW90"/>
    <mergeCell ref="AX88:AX90"/>
    <mergeCell ref="AY88:AY90"/>
    <mergeCell ref="AZ88:AZ90"/>
    <mergeCell ref="BA88:BA90"/>
    <mergeCell ref="AW100:AW102"/>
    <mergeCell ref="AX100:AX102"/>
    <mergeCell ref="AY100:AY102"/>
    <mergeCell ref="AZ100:AZ102"/>
    <mergeCell ref="BA100:BA102"/>
    <mergeCell ref="BB100:BB102"/>
    <mergeCell ref="BC94:BC96"/>
    <mergeCell ref="BD94:BD96"/>
    <mergeCell ref="BE94:BE96"/>
    <mergeCell ref="AX94:AX96"/>
    <mergeCell ref="AY94:AY96"/>
    <mergeCell ref="AZ94:AZ96"/>
    <mergeCell ref="BA94:BA96"/>
    <mergeCell ref="AW85:AW87"/>
    <mergeCell ref="AX85:AX87"/>
    <mergeCell ref="AY85:AY87"/>
    <mergeCell ref="AZ85:AZ87"/>
    <mergeCell ref="BA85:BA87"/>
    <mergeCell ref="BB85:BB87"/>
    <mergeCell ref="BC85:BC87"/>
    <mergeCell ref="AZ91:AZ93"/>
    <mergeCell ref="BA91:BA93"/>
    <mergeCell ref="BB91:BB93"/>
    <mergeCell ref="AS91:AS93"/>
    <mergeCell ref="AT91:AT93"/>
    <mergeCell ref="AU91:AU93"/>
    <mergeCell ref="AV91:AV93"/>
    <mergeCell ref="AW91:AW93"/>
    <mergeCell ref="AG91:AG93"/>
    <mergeCell ref="AR88:AR90"/>
    <mergeCell ref="AS88:AS90"/>
    <mergeCell ref="AT88:AT90"/>
    <mergeCell ref="AU88:AU90"/>
    <mergeCell ref="AV88:AV90"/>
    <mergeCell ref="AR100:AR102"/>
    <mergeCell ref="AV100:AV102"/>
    <mergeCell ref="AM88:AM90"/>
    <mergeCell ref="AN88:AN90"/>
    <mergeCell ref="AT94:AT96"/>
    <mergeCell ref="AO88:AO90"/>
    <mergeCell ref="AP88:AP90"/>
    <mergeCell ref="AQ88:AQ90"/>
    <mergeCell ref="AU94:AU96"/>
    <mergeCell ref="AV94:AV96"/>
    <mergeCell ref="AO94:AO96"/>
    <mergeCell ref="AP94:AP96"/>
    <mergeCell ref="AQ94:AQ96"/>
    <mergeCell ref="X115:X117"/>
    <mergeCell ref="V118:V120"/>
    <mergeCell ref="Q109:Q111"/>
    <mergeCell ref="R109:R111"/>
    <mergeCell ref="S109:S111"/>
    <mergeCell ref="AH103:AH105"/>
    <mergeCell ref="AI103:AI105"/>
    <mergeCell ref="AJ103:AJ105"/>
    <mergeCell ref="AF106:AF108"/>
    <mergeCell ref="AA103:AA105"/>
    <mergeCell ref="AB103:AB105"/>
    <mergeCell ref="AC103:AC105"/>
    <mergeCell ref="AD103:AD105"/>
    <mergeCell ref="AE103:AE105"/>
    <mergeCell ref="AA106:AA108"/>
    <mergeCell ref="X103:X105"/>
    <mergeCell ref="Y103:Y105"/>
    <mergeCell ref="Z103:Z105"/>
    <mergeCell ref="Y106:Y108"/>
    <mergeCell ref="Z106:Z108"/>
    <mergeCell ref="AG106:AG108"/>
    <mergeCell ref="AB106:AB108"/>
    <mergeCell ref="W115:W117"/>
    <mergeCell ref="AI118:AI120"/>
    <mergeCell ref="AJ118:AJ120"/>
    <mergeCell ref="AG109:AG111"/>
    <mergeCell ref="AH109:AH111"/>
    <mergeCell ref="W112:W114"/>
    <mergeCell ref="X112:X114"/>
    <mergeCell ref="Y112:Y114"/>
    <mergeCell ref="Z112:Z114"/>
    <mergeCell ref="I136:I138"/>
    <mergeCell ref="AZ97:AZ99"/>
    <mergeCell ref="BA97:BA99"/>
    <mergeCell ref="BB97:BB99"/>
    <mergeCell ref="BC97:BC99"/>
    <mergeCell ref="BD97:BD99"/>
    <mergeCell ref="AU97:AU99"/>
    <mergeCell ref="AV97:AV99"/>
    <mergeCell ref="AW97:AW99"/>
    <mergeCell ref="AX97:AX99"/>
    <mergeCell ref="AY97:AY99"/>
    <mergeCell ref="AP97:AP99"/>
    <mergeCell ref="AQ97:AQ99"/>
    <mergeCell ref="AR97:AR99"/>
    <mergeCell ref="AS97:AS99"/>
    <mergeCell ref="AT97:AT99"/>
    <mergeCell ref="AK97:AK99"/>
    <mergeCell ref="AL97:AL99"/>
    <mergeCell ref="AM97:AM99"/>
    <mergeCell ref="AN97:AN99"/>
    <mergeCell ref="AO97:AO99"/>
    <mergeCell ref="Y97:Y99"/>
    <mergeCell ref="Z97:Z99"/>
    <mergeCell ref="AI100:AI102"/>
    <mergeCell ref="AJ100:AJ102"/>
    <mergeCell ref="AK103:AK105"/>
    <mergeCell ref="AL103:AL105"/>
    <mergeCell ref="AM103:AM105"/>
    <mergeCell ref="AN103:AN105"/>
    <mergeCell ref="AF103:AF105"/>
    <mergeCell ref="AG103:AG105"/>
    <mergeCell ref="AA97:AA99"/>
    <mergeCell ref="AF94:AF96"/>
    <mergeCell ref="X94:X96"/>
    <mergeCell ref="Y94:Y96"/>
    <mergeCell ref="AZ103:AZ105"/>
    <mergeCell ref="BA103:BA105"/>
    <mergeCell ref="BB103:BB105"/>
    <mergeCell ref="BC103:BC105"/>
    <mergeCell ref="BD103:BD105"/>
    <mergeCell ref="BC106:BC108"/>
    <mergeCell ref="AU103:AU105"/>
    <mergeCell ref="AV103:AV105"/>
    <mergeCell ref="AW103:AW105"/>
    <mergeCell ref="AX103:AX105"/>
    <mergeCell ref="AY103:AY105"/>
    <mergeCell ref="AU106:AU108"/>
    <mergeCell ref="AP103:AP105"/>
    <mergeCell ref="AQ103:AQ105"/>
    <mergeCell ref="AR103:AR105"/>
    <mergeCell ref="AS103:AS105"/>
    <mergeCell ref="AT103:AT105"/>
    <mergeCell ref="AP106:AP108"/>
    <mergeCell ref="AW106:AW108"/>
    <mergeCell ref="AR106:AR108"/>
    <mergeCell ref="AS106:AS108"/>
    <mergeCell ref="AT106:AT108"/>
    <mergeCell ref="AV106:AV108"/>
    <mergeCell ref="AZ106:AZ108"/>
    <mergeCell ref="BA106:BA108"/>
    <mergeCell ref="BB106:BB108"/>
    <mergeCell ref="AU100:AU102"/>
    <mergeCell ref="Y100:Y102"/>
    <mergeCell ref="AE100:AE102"/>
    <mergeCell ref="X97:X99"/>
    <mergeCell ref="X100:X102"/>
    <mergeCell ref="X109:X111"/>
    <mergeCell ref="AE91:AE93"/>
    <mergeCell ref="AC109:AC111"/>
    <mergeCell ref="Y109:Y111"/>
    <mergeCell ref="Z109:Z111"/>
    <mergeCell ref="AA109:AA111"/>
    <mergeCell ref="AC106:AC108"/>
    <mergeCell ref="AD106:AD108"/>
    <mergeCell ref="AE106:AE108"/>
    <mergeCell ref="AB97:AB99"/>
    <mergeCell ref="AC97:AC99"/>
    <mergeCell ref="AD97:AD99"/>
    <mergeCell ref="AE97:AE99"/>
    <mergeCell ref="Z100:Z102"/>
    <mergeCell ref="AA100:AA102"/>
    <mergeCell ref="AE94:AE96"/>
    <mergeCell ref="AA94:AA96"/>
    <mergeCell ref="AB94:AB96"/>
    <mergeCell ref="AF91:AF93"/>
    <mergeCell ref="AA91:AA93"/>
    <mergeCell ref="AB91:AB93"/>
    <mergeCell ref="AC91:AC93"/>
    <mergeCell ref="AD91:AD93"/>
    <mergeCell ref="W91:W93"/>
    <mergeCell ref="U94:U96"/>
    <mergeCell ref="AF109:AF111"/>
    <mergeCell ref="AN106:AN108"/>
    <mergeCell ref="AO106:AO108"/>
    <mergeCell ref="AH106:AH108"/>
    <mergeCell ref="AI106:AI108"/>
    <mergeCell ref="AJ106:AJ108"/>
    <mergeCell ref="AL106:AL108"/>
    <mergeCell ref="AL94:AL96"/>
    <mergeCell ref="AG94:AG96"/>
    <mergeCell ref="AJ91:AJ93"/>
    <mergeCell ref="AK91:AK93"/>
    <mergeCell ref="AL91:AL93"/>
    <mergeCell ref="AM91:AM93"/>
    <mergeCell ref="AM106:AM108"/>
    <mergeCell ref="AJ97:AJ99"/>
    <mergeCell ref="AK106:AK108"/>
    <mergeCell ref="AI109:AI111"/>
    <mergeCell ref="AJ109:AJ111"/>
    <mergeCell ref="AK109:AK111"/>
    <mergeCell ref="AL109:AL111"/>
    <mergeCell ref="AD109:AD111"/>
    <mergeCell ref="AE109:AE111"/>
    <mergeCell ref="W109:W111"/>
    <mergeCell ref="AM94:AM96"/>
    <mergeCell ref="AN94:AN96"/>
    <mergeCell ref="J109:J111"/>
    <mergeCell ref="K109:K111"/>
    <mergeCell ref="L109:L111"/>
    <mergeCell ref="M109:M111"/>
    <mergeCell ref="N109:N111"/>
    <mergeCell ref="I127:I129"/>
    <mergeCell ref="BB94:BB96"/>
    <mergeCell ref="AC118:AC120"/>
    <mergeCell ref="AD118:AD120"/>
    <mergeCell ref="AE118:AE120"/>
    <mergeCell ref="AF118:AF120"/>
    <mergeCell ref="AG118:AG120"/>
    <mergeCell ref="AB118:AB120"/>
    <mergeCell ref="AZ112:AZ114"/>
    <mergeCell ref="BA112:BA114"/>
    <mergeCell ref="BB112:BB114"/>
    <mergeCell ref="AF112:AF114"/>
    <mergeCell ref="AG112:AG114"/>
    <mergeCell ref="N121:N123"/>
    <mergeCell ref="M124:M126"/>
    <mergeCell ref="N124:N126"/>
    <mergeCell ref="BB118:BB120"/>
    <mergeCell ref="W94:W96"/>
    <mergeCell ref="AC94:AC96"/>
    <mergeCell ref="AW94:AW96"/>
    <mergeCell ref="AB100:AB102"/>
    <mergeCell ref="AC100:AC102"/>
    <mergeCell ref="AB109:AB111"/>
    <mergeCell ref="AD100:AD102"/>
    <mergeCell ref="AD94:AD96"/>
    <mergeCell ref="AR94:AR96"/>
    <mergeCell ref="Z94:Z96"/>
    <mergeCell ref="BD112:BD114"/>
    <mergeCell ref="BC115:BC117"/>
    <mergeCell ref="AU112:AU114"/>
    <mergeCell ref="AV112:AV114"/>
    <mergeCell ref="AW112:AW114"/>
    <mergeCell ref="AX112:AX114"/>
    <mergeCell ref="AY112:AY114"/>
    <mergeCell ref="AW115:AW117"/>
    <mergeCell ref="AP112:AP114"/>
    <mergeCell ref="AQ112:AQ114"/>
    <mergeCell ref="AR112:AR114"/>
    <mergeCell ref="AS112:AS114"/>
    <mergeCell ref="AT112:AT114"/>
    <mergeCell ref="AQ115:AQ117"/>
    <mergeCell ref="AM109:AM111"/>
    <mergeCell ref="BD109:BD111"/>
    <mergeCell ref="AM100:AM102"/>
    <mergeCell ref="AQ100:AQ102"/>
    <mergeCell ref="AQ106:AQ108"/>
    <mergeCell ref="AO103:AO105"/>
    <mergeCell ref="AX106:AX108"/>
    <mergeCell ref="AY106:AY108"/>
    <mergeCell ref="AQ109:AQ111"/>
    <mergeCell ref="AR109:AR111"/>
    <mergeCell ref="AK115:AK117"/>
    <mergeCell ref="BD115:BD117"/>
    <mergeCell ref="BC118:BC120"/>
    <mergeCell ref="BD118:BD120"/>
    <mergeCell ref="BE118:BE120"/>
    <mergeCell ref="BF118:BF120"/>
    <mergeCell ref="BC121:BC123"/>
    <mergeCell ref="BD121:BD123"/>
    <mergeCell ref="BE121:BE123"/>
    <mergeCell ref="BF121:BF123"/>
    <mergeCell ref="AW118:AW120"/>
    <mergeCell ref="AX118:AX120"/>
    <mergeCell ref="AY118:AY120"/>
    <mergeCell ref="AZ118:AZ120"/>
    <mergeCell ref="BA118:BA120"/>
    <mergeCell ref="AR118:AR120"/>
    <mergeCell ref="AS118:AS120"/>
    <mergeCell ref="AT118:AT120"/>
    <mergeCell ref="AU118:AU120"/>
    <mergeCell ref="AV118:AV120"/>
    <mergeCell ref="AM118:AM120"/>
    <mergeCell ref="AN118:AN120"/>
    <mergeCell ref="AO118:AO120"/>
    <mergeCell ref="AP118:AP120"/>
    <mergeCell ref="AQ118:AQ120"/>
    <mergeCell ref="BE115:BE117"/>
    <mergeCell ref="BF115:BF117"/>
    <mergeCell ref="AY121:AY123"/>
    <mergeCell ref="AZ121:AZ123"/>
    <mergeCell ref="BA121:BA123"/>
    <mergeCell ref="BB121:BB123"/>
    <mergeCell ref="AS121:AS123"/>
    <mergeCell ref="AO121:AO123"/>
    <mergeCell ref="AP121:AP123"/>
    <mergeCell ref="AQ121:AQ123"/>
    <mergeCell ref="AK118:AK120"/>
    <mergeCell ref="AL118:AL120"/>
    <mergeCell ref="AE121:AE123"/>
    <mergeCell ref="AF121:AF123"/>
    <mergeCell ref="AG121:AG123"/>
    <mergeCell ref="AH121:AH123"/>
    <mergeCell ref="Y121:Y123"/>
    <mergeCell ref="Z121:Z123"/>
    <mergeCell ref="AA121:AA123"/>
    <mergeCell ref="AB121:AB123"/>
    <mergeCell ref="AC121:AC123"/>
    <mergeCell ref="T121:T123"/>
    <mergeCell ref="U121:U123"/>
    <mergeCell ref="V121:V123"/>
    <mergeCell ref="W121:W123"/>
    <mergeCell ref="X121:X123"/>
    <mergeCell ref="AD121:AD123"/>
    <mergeCell ref="O121:O123"/>
    <mergeCell ref="P121:P123"/>
    <mergeCell ref="Q121:Q123"/>
    <mergeCell ref="R121:R123"/>
    <mergeCell ref="S121:S123"/>
    <mergeCell ref="O124:O126"/>
    <mergeCell ref="P124:P126"/>
    <mergeCell ref="Q124:Q126"/>
    <mergeCell ref="R124:R126"/>
    <mergeCell ref="S124:S126"/>
    <mergeCell ref="AA124:AA126"/>
    <mergeCell ref="AB124:AB126"/>
    <mergeCell ref="AC124:AC126"/>
    <mergeCell ref="AD124:AD126"/>
    <mergeCell ref="AE124:AE126"/>
    <mergeCell ref="V124:V126"/>
    <mergeCell ref="W124:W126"/>
    <mergeCell ref="X124:X126"/>
    <mergeCell ref="Y124:Y126"/>
    <mergeCell ref="AR121:AR123"/>
    <mergeCell ref="AI121:AI123"/>
    <mergeCell ref="AJ121:AJ123"/>
    <mergeCell ref="AK121:AK123"/>
    <mergeCell ref="AL121:AL123"/>
    <mergeCell ref="AM121:AM123"/>
    <mergeCell ref="BC124:BC126"/>
    <mergeCell ref="BD124:BD126"/>
    <mergeCell ref="AU124:AU126"/>
    <mergeCell ref="AV124:AV126"/>
    <mergeCell ref="AW124:AW126"/>
    <mergeCell ref="AX124:AX126"/>
    <mergeCell ref="AY124:AY126"/>
    <mergeCell ref="AP124:AP126"/>
    <mergeCell ref="AQ124:AQ126"/>
    <mergeCell ref="AR124:AR126"/>
    <mergeCell ref="AS124:AS126"/>
    <mergeCell ref="AT124:AT126"/>
    <mergeCell ref="AK124:AK126"/>
    <mergeCell ref="AL124:AL126"/>
    <mergeCell ref="AM124:AM126"/>
    <mergeCell ref="AN124:AN126"/>
    <mergeCell ref="AO124:AO126"/>
    <mergeCell ref="AZ124:AZ126"/>
    <mergeCell ref="BA124:BA126"/>
    <mergeCell ref="BB124:BB126"/>
    <mergeCell ref="AX121:AX123"/>
    <mergeCell ref="AT121:AT123"/>
    <mergeCell ref="AU121:AU123"/>
    <mergeCell ref="AV121:AV123"/>
    <mergeCell ref="AW121:AW123"/>
    <mergeCell ref="AN121:AN123"/>
    <mergeCell ref="AF124:AF126"/>
    <mergeCell ref="AG124:AG126"/>
    <mergeCell ref="AH124:AH126"/>
    <mergeCell ref="AI124:AI126"/>
    <mergeCell ref="AJ124:AJ126"/>
    <mergeCell ref="T130:T132"/>
    <mergeCell ref="U130:U132"/>
    <mergeCell ref="V130:V132"/>
    <mergeCell ref="W130:W132"/>
    <mergeCell ref="X130:X132"/>
    <mergeCell ref="O130:O132"/>
    <mergeCell ref="P130:P132"/>
    <mergeCell ref="Q130:Q132"/>
    <mergeCell ref="R130:R132"/>
    <mergeCell ref="S130:S132"/>
    <mergeCell ref="N130:N132"/>
    <mergeCell ref="I133:I135"/>
    <mergeCell ref="AC130:AC132"/>
    <mergeCell ref="W127:W129"/>
    <mergeCell ref="Z124:Z126"/>
    <mergeCell ref="AF127:AF129"/>
    <mergeCell ref="AG127:AG129"/>
    <mergeCell ref="X127:X129"/>
    <mergeCell ref="Y127:Y129"/>
    <mergeCell ref="Z127:Z129"/>
    <mergeCell ref="AA127:AA129"/>
    <mergeCell ref="AB127:AB129"/>
    <mergeCell ref="T124:T126"/>
    <mergeCell ref="U124:U126"/>
    <mergeCell ref="BB127:BB129"/>
    <mergeCell ref="BC127:BC129"/>
    <mergeCell ref="BD127:BD129"/>
    <mergeCell ref="BE127:BE129"/>
    <mergeCell ref="BF127:BF129"/>
    <mergeCell ref="BC130:BC132"/>
    <mergeCell ref="BD130:BD132"/>
    <mergeCell ref="BE130:BE132"/>
    <mergeCell ref="BF130:BF132"/>
    <mergeCell ref="AW127:AW129"/>
    <mergeCell ref="AX127:AX129"/>
    <mergeCell ref="AY127:AY129"/>
    <mergeCell ref="AZ127:AZ129"/>
    <mergeCell ref="BA127:BA129"/>
    <mergeCell ref="AR127:AR129"/>
    <mergeCell ref="AS127:AS129"/>
    <mergeCell ref="AT127:AT129"/>
    <mergeCell ref="AU127:AU129"/>
    <mergeCell ref="AV127:AV129"/>
    <mergeCell ref="AM127:AM129"/>
    <mergeCell ref="AJ133:AJ135"/>
    <mergeCell ref="W136:W138"/>
    <mergeCell ref="AX130:AX132"/>
    <mergeCell ref="AY130:AY132"/>
    <mergeCell ref="AZ130:AZ132"/>
    <mergeCell ref="BA130:BA132"/>
    <mergeCell ref="BB130:BB132"/>
    <mergeCell ref="AS130:AS132"/>
    <mergeCell ref="AT130:AT132"/>
    <mergeCell ref="AU130:AU132"/>
    <mergeCell ref="AV130:AV132"/>
    <mergeCell ref="AW130:AW132"/>
    <mergeCell ref="AN130:AN132"/>
    <mergeCell ref="AO130:AO132"/>
    <mergeCell ref="AP130:AP132"/>
    <mergeCell ref="AQ130:AQ132"/>
    <mergeCell ref="AR130:AR132"/>
    <mergeCell ref="AI130:AI132"/>
    <mergeCell ref="AJ130:AJ132"/>
    <mergeCell ref="AK130:AK132"/>
    <mergeCell ref="AL130:AL132"/>
    <mergeCell ref="AM130:AM132"/>
    <mergeCell ref="AD130:AD132"/>
    <mergeCell ref="AE130:AE132"/>
    <mergeCell ref="AF130:AF132"/>
    <mergeCell ref="AG130:AG132"/>
    <mergeCell ref="AH130:AH132"/>
    <mergeCell ref="Y130:Y132"/>
    <mergeCell ref="Z130:Z132"/>
    <mergeCell ref="AA130:AA132"/>
    <mergeCell ref="AB130:AB132"/>
    <mergeCell ref="AZ133:AZ135"/>
    <mergeCell ref="BA133:BA135"/>
    <mergeCell ref="BB133:BB135"/>
    <mergeCell ref="BC133:BC135"/>
    <mergeCell ref="AA133:AA135"/>
    <mergeCell ref="AB133:AB135"/>
    <mergeCell ref="AC133:AC135"/>
    <mergeCell ref="AD133:AD135"/>
    <mergeCell ref="AE133:AE135"/>
    <mergeCell ref="X133:X135"/>
    <mergeCell ref="Y133:Y135"/>
    <mergeCell ref="Z133:Z135"/>
    <mergeCell ref="BD133:BD135"/>
    <mergeCell ref="AU133:AU135"/>
    <mergeCell ref="AV133:AV135"/>
    <mergeCell ref="AW133:AW135"/>
    <mergeCell ref="AX133:AX135"/>
    <mergeCell ref="AY133:AY135"/>
    <mergeCell ref="AP133:AP135"/>
    <mergeCell ref="AQ133:AQ135"/>
    <mergeCell ref="AR133:AR135"/>
    <mergeCell ref="AS133:AS135"/>
    <mergeCell ref="AT133:AT135"/>
    <mergeCell ref="AK133:AK135"/>
    <mergeCell ref="AL133:AL135"/>
    <mergeCell ref="AM133:AM135"/>
    <mergeCell ref="AN133:AN135"/>
    <mergeCell ref="AO133:AO135"/>
    <mergeCell ref="AF133:AF135"/>
    <mergeCell ref="AG133:AG135"/>
    <mergeCell ref="AH133:AH135"/>
    <mergeCell ref="AI133:AI135"/>
    <mergeCell ref="AO136:AO138"/>
    <mergeCell ref="AP136:AP138"/>
    <mergeCell ref="AQ136:AQ138"/>
    <mergeCell ref="AH136:AH138"/>
    <mergeCell ref="AI136:AI138"/>
    <mergeCell ref="AK136:AK138"/>
    <mergeCell ref="AL136:AL138"/>
    <mergeCell ref="AC136:AC138"/>
    <mergeCell ref="AD136:AD138"/>
    <mergeCell ref="AE136:AE138"/>
    <mergeCell ref="AF136:AF138"/>
    <mergeCell ref="AG136:AG138"/>
    <mergeCell ref="X136:X138"/>
    <mergeCell ref="Y136:Y138"/>
    <mergeCell ref="Z136:Z138"/>
    <mergeCell ref="AA136:AA138"/>
    <mergeCell ref="AB136:AB138"/>
    <mergeCell ref="AJ136:AJ138"/>
    <mergeCell ref="V139:V141"/>
    <mergeCell ref="W139:W141"/>
    <mergeCell ref="X139:X141"/>
    <mergeCell ref="W142:W144"/>
    <mergeCell ref="X142:X144"/>
    <mergeCell ref="O139:O141"/>
    <mergeCell ref="P139:P141"/>
    <mergeCell ref="Q139:Q141"/>
    <mergeCell ref="R139:R141"/>
    <mergeCell ref="S139:S141"/>
    <mergeCell ref="N139:N141"/>
    <mergeCell ref="BB136:BB138"/>
    <mergeCell ref="BC136:BC138"/>
    <mergeCell ref="BD136:BD138"/>
    <mergeCell ref="BE136:BE138"/>
    <mergeCell ref="BF136:BF138"/>
    <mergeCell ref="BC139:BC141"/>
    <mergeCell ref="BD139:BD141"/>
    <mergeCell ref="BE139:BE141"/>
    <mergeCell ref="BF139:BF141"/>
    <mergeCell ref="AW136:AW138"/>
    <mergeCell ref="AX136:AX138"/>
    <mergeCell ref="AY136:AY138"/>
    <mergeCell ref="AZ136:AZ138"/>
    <mergeCell ref="BA136:BA138"/>
    <mergeCell ref="AR136:AR138"/>
    <mergeCell ref="AS136:AS138"/>
    <mergeCell ref="AT136:AT138"/>
    <mergeCell ref="AU136:AU138"/>
    <mergeCell ref="AV136:AV138"/>
    <mergeCell ref="AM136:AM138"/>
    <mergeCell ref="AN136:AN138"/>
    <mergeCell ref="F10:F69"/>
    <mergeCell ref="E10:E69"/>
    <mergeCell ref="D10:D69"/>
    <mergeCell ref="C10:C69"/>
    <mergeCell ref="H25:H27"/>
    <mergeCell ref="H28:H30"/>
    <mergeCell ref="H34:H36"/>
    <mergeCell ref="H37:H39"/>
    <mergeCell ref="H61:H63"/>
    <mergeCell ref="H64:H66"/>
    <mergeCell ref="H67:H69"/>
    <mergeCell ref="H31:H33"/>
    <mergeCell ref="H58:H60"/>
    <mergeCell ref="J58:J60"/>
    <mergeCell ref="K58:K60"/>
    <mergeCell ref="L58:L60"/>
    <mergeCell ref="AX139:AX141"/>
    <mergeCell ref="AN139:AN141"/>
    <mergeCell ref="AO139:AO141"/>
    <mergeCell ref="AP139:AP141"/>
    <mergeCell ref="AQ139:AQ141"/>
    <mergeCell ref="AR139:AR141"/>
    <mergeCell ref="AI139:AI141"/>
    <mergeCell ref="AJ139:AJ141"/>
    <mergeCell ref="AK139:AK141"/>
    <mergeCell ref="AL139:AL141"/>
    <mergeCell ref="AM139:AM141"/>
    <mergeCell ref="AD139:AD141"/>
    <mergeCell ref="AE139:AE141"/>
    <mergeCell ref="AF139:AF141"/>
    <mergeCell ref="AG139:AG141"/>
    <mergeCell ref="AH139:AH141"/>
    <mergeCell ref="H70:H72"/>
    <mergeCell ref="BE70:BE72"/>
    <mergeCell ref="BF70:BF72"/>
    <mergeCell ref="BC22:BC24"/>
    <mergeCell ref="BD22:BD24"/>
    <mergeCell ref="BE22:BE24"/>
    <mergeCell ref="BF22:BF24"/>
    <mergeCell ref="W58:W60"/>
    <mergeCell ref="H22:H24"/>
    <mergeCell ref="J22:J24"/>
    <mergeCell ref="L22:L24"/>
    <mergeCell ref="M22:M24"/>
    <mergeCell ref="O22:O24"/>
    <mergeCell ref="P22:P24"/>
    <mergeCell ref="Q22:Q24"/>
    <mergeCell ref="R22:R24"/>
    <mergeCell ref="S22:S24"/>
    <mergeCell ref="T22:T24"/>
    <mergeCell ref="U22:U24"/>
    <mergeCell ref="V22:V24"/>
    <mergeCell ref="W22:W24"/>
    <mergeCell ref="R58:R60"/>
    <mergeCell ref="S58:S60"/>
    <mergeCell ref="T58:T60"/>
    <mergeCell ref="U58:U60"/>
    <mergeCell ref="V58:V60"/>
    <mergeCell ref="M58:M60"/>
    <mergeCell ref="N58:N60"/>
    <mergeCell ref="O58:O60"/>
    <mergeCell ref="P58:P60"/>
    <mergeCell ref="Q58:Q60"/>
    <mergeCell ref="BC40:BC42"/>
    <mergeCell ref="U70:U72"/>
    <mergeCell ref="V70:V72"/>
    <mergeCell ref="BC76:BC78"/>
    <mergeCell ref="BD76:BD78"/>
    <mergeCell ref="AX76:AX78"/>
    <mergeCell ref="AY76:AY78"/>
    <mergeCell ref="AP76:AP78"/>
    <mergeCell ref="AQ76:AQ78"/>
    <mergeCell ref="AZ76:AZ78"/>
    <mergeCell ref="BA76:BA78"/>
    <mergeCell ref="AT76:AT78"/>
    <mergeCell ref="AY73:AY75"/>
    <mergeCell ref="AZ73:AZ75"/>
    <mergeCell ref="BA73:BA75"/>
    <mergeCell ref="AF76:AF78"/>
    <mergeCell ref="AG76:AG78"/>
    <mergeCell ref="AH76:AH78"/>
    <mergeCell ref="AJ76:AJ78"/>
    <mergeCell ref="W73:W75"/>
    <mergeCell ref="X73:X75"/>
    <mergeCell ref="AR76:AR78"/>
    <mergeCell ref="AS76:AS78"/>
    <mergeCell ref="BB70:BB72"/>
    <mergeCell ref="BC70:BC72"/>
    <mergeCell ref="BD70:BD72"/>
    <mergeCell ref="BC73:BC75"/>
    <mergeCell ref="BD73:BD75"/>
    <mergeCell ref="AI70:AI72"/>
    <mergeCell ref="AJ70:AJ72"/>
    <mergeCell ref="AK70:AK72"/>
    <mergeCell ref="AL70:AL72"/>
    <mergeCell ref="H73:H75"/>
    <mergeCell ref="J73:J75"/>
    <mergeCell ref="K73:K75"/>
    <mergeCell ref="L73:L75"/>
    <mergeCell ref="M73:M75"/>
    <mergeCell ref="I73:I75"/>
    <mergeCell ref="AD88:AD90"/>
    <mergeCell ref="AE88:AE90"/>
    <mergeCell ref="AF88:AF90"/>
    <mergeCell ref="Y88:Y90"/>
    <mergeCell ref="Z88:Z90"/>
    <mergeCell ref="AA88:AA90"/>
    <mergeCell ref="AB88:AB90"/>
    <mergeCell ref="AC88:AC90"/>
    <mergeCell ref="W88:W90"/>
    <mergeCell ref="X88:X90"/>
    <mergeCell ref="T91:T93"/>
    <mergeCell ref="U91:U93"/>
    <mergeCell ref="H88:H90"/>
    <mergeCell ref="J88:J90"/>
    <mergeCell ref="K88:K90"/>
    <mergeCell ref="L88:L90"/>
    <mergeCell ref="M88:M90"/>
    <mergeCell ref="N88:N90"/>
    <mergeCell ref="O91:O93"/>
    <mergeCell ref="P91:P93"/>
    <mergeCell ref="Q91:Q93"/>
    <mergeCell ref="R91:R93"/>
    <mergeCell ref="S91:S93"/>
    <mergeCell ref="Z91:Z93"/>
    <mergeCell ref="N91:N93"/>
    <mergeCell ref="AD82:AD84"/>
    <mergeCell ref="AV85:AV87"/>
    <mergeCell ref="T85:T87"/>
    <mergeCell ref="U85:U87"/>
    <mergeCell ref="V85:V87"/>
    <mergeCell ref="W85:W87"/>
    <mergeCell ref="O85:O87"/>
    <mergeCell ref="P85:P87"/>
    <mergeCell ref="Q85:Q87"/>
    <mergeCell ref="R85:R87"/>
    <mergeCell ref="AU85:AU87"/>
    <mergeCell ref="X91:X93"/>
    <mergeCell ref="Y91:Y93"/>
    <mergeCell ref="BB88:BB90"/>
    <mergeCell ref="AH88:AH90"/>
    <mergeCell ref="AI88:AI90"/>
    <mergeCell ref="AJ88:AJ90"/>
    <mergeCell ref="AK88:AK90"/>
    <mergeCell ref="AL88:AL90"/>
    <mergeCell ref="AC85:AC87"/>
    <mergeCell ref="AD85:AD87"/>
    <mergeCell ref="AE85:AE87"/>
    <mergeCell ref="AF85:AF87"/>
    <mergeCell ref="X85:X87"/>
    <mergeCell ref="Y85:Y87"/>
    <mergeCell ref="Z85:Z87"/>
    <mergeCell ref="AA85:AA87"/>
    <mergeCell ref="AB85:AB87"/>
    <mergeCell ref="AN91:AN93"/>
    <mergeCell ref="AO91:AO93"/>
    <mergeCell ref="AP91:AP93"/>
    <mergeCell ref="AX91:AX93"/>
    <mergeCell ref="AY91:AY93"/>
    <mergeCell ref="BD91:BD93"/>
    <mergeCell ref="BE91:BE93"/>
    <mergeCell ref="AQ85:AQ87"/>
    <mergeCell ref="AR85:AR87"/>
    <mergeCell ref="AS85:AS87"/>
    <mergeCell ref="AT85:AT87"/>
    <mergeCell ref="AK85:AK87"/>
    <mergeCell ref="J121:J123"/>
    <mergeCell ref="K121:K123"/>
    <mergeCell ref="L121:L123"/>
    <mergeCell ref="M121:M123"/>
    <mergeCell ref="V94:V96"/>
    <mergeCell ref="S97:S99"/>
    <mergeCell ref="T97:T99"/>
    <mergeCell ref="U97:U99"/>
    <mergeCell ref="V97:V99"/>
    <mergeCell ref="W97:W99"/>
    <mergeCell ref="N97:N99"/>
    <mergeCell ref="O97:O99"/>
    <mergeCell ref="P97:P99"/>
    <mergeCell ref="Q97:Q99"/>
    <mergeCell ref="R97:R99"/>
    <mergeCell ref="AX109:AX111"/>
    <mergeCell ref="AY109:AY111"/>
    <mergeCell ref="AS109:AS111"/>
    <mergeCell ref="AT109:AT111"/>
    <mergeCell ref="AU109:AU111"/>
    <mergeCell ref="AV109:AV111"/>
    <mergeCell ref="AW109:AW111"/>
    <mergeCell ref="AN109:AN111"/>
    <mergeCell ref="AO109:AO111"/>
    <mergeCell ref="AP109:AP111"/>
    <mergeCell ref="M94:M96"/>
    <mergeCell ref="N94:N96"/>
    <mergeCell ref="O94:O96"/>
    <mergeCell ref="P94:P96"/>
    <mergeCell ref="Q94:Q96"/>
    <mergeCell ref="R94:R96"/>
    <mergeCell ref="S94:S96"/>
    <mergeCell ref="T94:T96"/>
    <mergeCell ref="V112:V114"/>
    <mergeCell ref="M112:M114"/>
    <mergeCell ref="N112:N114"/>
    <mergeCell ref="O112:O114"/>
    <mergeCell ref="P112:P114"/>
    <mergeCell ref="Q112:Q114"/>
    <mergeCell ref="R112:R114"/>
    <mergeCell ref="S112:S114"/>
    <mergeCell ref="T112:T114"/>
    <mergeCell ref="O109:O111"/>
    <mergeCell ref="P109:P111"/>
    <mergeCell ref="U112:U114"/>
    <mergeCell ref="BE40:BE42"/>
    <mergeCell ref="AR43:AR45"/>
    <mergeCell ref="AS43:AS45"/>
    <mergeCell ref="AT43:AT45"/>
    <mergeCell ref="AJ43:AJ45"/>
    <mergeCell ref="AK43:AK45"/>
    <mergeCell ref="AL43:AL45"/>
    <mergeCell ref="AM43:AM45"/>
    <mergeCell ref="AN43:AN45"/>
    <mergeCell ref="BE46:BE48"/>
    <mergeCell ref="BF40:BF42"/>
    <mergeCell ref="G10:G24"/>
    <mergeCell ref="G40:G57"/>
    <mergeCell ref="H40:H42"/>
    <mergeCell ref="J40:J42"/>
    <mergeCell ref="K40:K42"/>
    <mergeCell ref="L40:L42"/>
    <mergeCell ref="M40:M42"/>
    <mergeCell ref="N40:N42"/>
    <mergeCell ref="O40:O42"/>
    <mergeCell ref="P40:P42"/>
    <mergeCell ref="Q40:Q42"/>
    <mergeCell ref="R40:R42"/>
    <mergeCell ref="S40:S42"/>
    <mergeCell ref="AG22:AG24"/>
    <mergeCell ref="G25:G39"/>
    <mergeCell ref="I22:I24"/>
    <mergeCell ref="K22:K24"/>
    <mergeCell ref="N22:N24"/>
    <mergeCell ref="I40:I42"/>
    <mergeCell ref="AX40:AX42"/>
    <mergeCell ref="AY40:AY42"/>
    <mergeCell ref="AX49:AX51"/>
    <mergeCell ref="AY49:AY51"/>
    <mergeCell ref="AZ49:AZ51"/>
    <mergeCell ref="BA49:BA51"/>
    <mergeCell ref="BD40:BD42"/>
    <mergeCell ref="AZ40:AZ42"/>
    <mergeCell ref="BA40:BA42"/>
    <mergeCell ref="BB40:BB42"/>
    <mergeCell ref="AI40:AI42"/>
    <mergeCell ref="AJ40:AJ42"/>
    <mergeCell ref="AK40:AK42"/>
    <mergeCell ref="AL40:AL42"/>
    <mergeCell ref="Z46:Z48"/>
    <mergeCell ref="AS40:AS42"/>
    <mergeCell ref="AT40:AT42"/>
    <mergeCell ref="AU40:AU42"/>
    <mergeCell ref="AV40:AV42"/>
    <mergeCell ref="AW40:AW42"/>
    <mergeCell ref="BD49:BD51"/>
    <mergeCell ref="BB49:BB51"/>
    <mergeCell ref="BC49:BC51"/>
    <mergeCell ref="AS49:AS51"/>
    <mergeCell ref="AT49:AT51"/>
    <mergeCell ref="AU49:AU51"/>
    <mergeCell ref="AV49:AV51"/>
    <mergeCell ref="AD40:AD42"/>
    <mergeCell ref="AE40:AE42"/>
    <mergeCell ref="AF40:AF42"/>
    <mergeCell ref="AG40:AG42"/>
    <mergeCell ref="AH40:AH42"/>
    <mergeCell ref="AF49:AF51"/>
    <mergeCell ref="AN40:AN42"/>
    <mergeCell ref="G58:G69"/>
    <mergeCell ref="G70:G78"/>
    <mergeCell ref="I52:I54"/>
    <mergeCell ref="AZ46:AZ48"/>
    <mergeCell ref="BA46:BA48"/>
    <mergeCell ref="BB46:BB48"/>
    <mergeCell ref="BC46:BC48"/>
    <mergeCell ref="BD46:BD48"/>
    <mergeCell ref="AU43:AU45"/>
    <mergeCell ref="AU46:AU48"/>
    <mergeCell ref="AV46:AV48"/>
    <mergeCell ref="AW46:AW48"/>
    <mergeCell ref="AX46:AX48"/>
    <mergeCell ref="AY46:AY48"/>
    <mergeCell ref="AP46:AP48"/>
    <mergeCell ref="AQ46:AQ48"/>
    <mergeCell ref="AR46:AR48"/>
    <mergeCell ref="AS46:AS48"/>
    <mergeCell ref="AT46:AT48"/>
    <mergeCell ref="AO43:AO45"/>
    <mergeCell ref="AK46:AK48"/>
    <mergeCell ref="AL46:AL48"/>
    <mergeCell ref="AM46:AM48"/>
    <mergeCell ref="AN46:AN48"/>
    <mergeCell ref="AO46:AO48"/>
    <mergeCell ref="AH43:AH45"/>
    <mergeCell ref="AI43:AI45"/>
    <mergeCell ref="AF46:AF48"/>
    <mergeCell ref="AG46:AG48"/>
    <mergeCell ref="AH46:AH48"/>
    <mergeCell ref="AC43:AC45"/>
    <mergeCell ref="AQ43:AQ45"/>
    <mergeCell ref="I76:I78"/>
    <mergeCell ref="I79:I81"/>
    <mergeCell ref="I82:I84"/>
    <mergeCell ref="G79:G84"/>
    <mergeCell ref="O82:O84"/>
    <mergeCell ref="P82:P84"/>
    <mergeCell ref="Q82:Q84"/>
    <mergeCell ref="R82:R84"/>
    <mergeCell ref="S82:S84"/>
    <mergeCell ref="H79:H81"/>
    <mergeCell ref="H82:H84"/>
    <mergeCell ref="J82:J84"/>
    <mergeCell ref="K82:K84"/>
    <mergeCell ref="L82:L84"/>
    <mergeCell ref="R79:R81"/>
    <mergeCell ref="S79:S81"/>
    <mergeCell ref="L97:L99"/>
    <mergeCell ref="M97:M99"/>
    <mergeCell ref="S85:S87"/>
    <mergeCell ref="O88:O90"/>
    <mergeCell ref="P88:P90"/>
    <mergeCell ref="Q88:Q90"/>
    <mergeCell ref="R88:R90"/>
    <mergeCell ref="S88:S90"/>
    <mergeCell ref="H85:H87"/>
    <mergeCell ref="J85:J87"/>
    <mergeCell ref="K85:K87"/>
    <mergeCell ref="L85:L87"/>
    <mergeCell ref="M85:M87"/>
    <mergeCell ref="H76:H78"/>
    <mergeCell ref="J76:J78"/>
    <mergeCell ref="K76:K78"/>
    <mergeCell ref="A85:A108"/>
    <mergeCell ref="B85:B108"/>
    <mergeCell ref="C85:C108"/>
    <mergeCell ref="D85:D108"/>
    <mergeCell ref="E85:E108"/>
    <mergeCell ref="G100:G102"/>
    <mergeCell ref="H103:H105"/>
    <mergeCell ref="H106:H108"/>
    <mergeCell ref="G103:G108"/>
    <mergeCell ref="N103:N105"/>
    <mergeCell ref="O103:O105"/>
    <mergeCell ref="P103:P105"/>
    <mergeCell ref="Q103:Q105"/>
    <mergeCell ref="R103:R105"/>
    <mergeCell ref="S103:S105"/>
    <mergeCell ref="T103:T105"/>
    <mergeCell ref="U103:U105"/>
    <mergeCell ref="H100:H102"/>
    <mergeCell ref="J100:J102"/>
    <mergeCell ref="K100:K102"/>
    <mergeCell ref="L100:L102"/>
    <mergeCell ref="M100:M102"/>
    <mergeCell ref="N100:N102"/>
    <mergeCell ref="O100:O102"/>
    <mergeCell ref="P100:P102"/>
    <mergeCell ref="Q100:Q102"/>
    <mergeCell ref="R100:R102"/>
    <mergeCell ref="S100:S102"/>
    <mergeCell ref="T100:T102"/>
    <mergeCell ref="U100:U102"/>
    <mergeCell ref="H94:H96"/>
    <mergeCell ref="L94:L96"/>
    <mergeCell ref="F85:F108"/>
    <mergeCell ref="J103:J105"/>
    <mergeCell ref="K103:K105"/>
    <mergeCell ref="L103:L105"/>
    <mergeCell ref="M103:M105"/>
    <mergeCell ref="I85:I87"/>
    <mergeCell ref="I88:I90"/>
    <mergeCell ref="I91:I93"/>
    <mergeCell ref="I94:I96"/>
    <mergeCell ref="I97:I99"/>
    <mergeCell ref="I100:I102"/>
    <mergeCell ref="I103:I105"/>
    <mergeCell ref="I106:I108"/>
    <mergeCell ref="V103:V105"/>
    <mergeCell ref="W103:W105"/>
    <mergeCell ref="V100:V102"/>
    <mergeCell ref="W100:W102"/>
    <mergeCell ref="G85:G99"/>
    <mergeCell ref="H97:H99"/>
    <mergeCell ref="J97:J99"/>
    <mergeCell ref="K97:K99"/>
    <mergeCell ref="T88:T90"/>
    <mergeCell ref="U88:U90"/>
    <mergeCell ref="V88:V90"/>
    <mergeCell ref="H91:H93"/>
    <mergeCell ref="J91:J93"/>
    <mergeCell ref="K91:K93"/>
    <mergeCell ref="J94:J96"/>
    <mergeCell ref="K94:K96"/>
    <mergeCell ref="L91:L93"/>
    <mergeCell ref="M91:M93"/>
    <mergeCell ref="V91:V93"/>
    <mergeCell ref="AN49:AN51"/>
    <mergeCell ref="AO49:AO51"/>
    <mergeCell ref="AP49:AP51"/>
    <mergeCell ref="J106:J108"/>
    <mergeCell ref="K106:K108"/>
    <mergeCell ref="L106:L108"/>
    <mergeCell ref="M106:M108"/>
    <mergeCell ref="N106:N108"/>
    <mergeCell ref="O106:O108"/>
    <mergeCell ref="P106:P108"/>
    <mergeCell ref="Q106:Q108"/>
    <mergeCell ref="R106:R108"/>
    <mergeCell ref="S106:S108"/>
    <mergeCell ref="T106:T108"/>
    <mergeCell ref="U106:U108"/>
    <mergeCell ref="V106:V108"/>
    <mergeCell ref="W106:W108"/>
    <mergeCell ref="X106:X108"/>
    <mergeCell ref="AE49:AE51"/>
    <mergeCell ref="L76:L78"/>
    <mergeCell ref="M76:M78"/>
    <mergeCell ref="J70:J72"/>
    <mergeCell ref="K70:K72"/>
    <mergeCell ref="L70:L72"/>
    <mergeCell ref="M70:M72"/>
    <mergeCell ref="N70:N72"/>
    <mergeCell ref="O70:O72"/>
    <mergeCell ref="P70:P72"/>
    <mergeCell ref="Q70:Q72"/>
    <mergeCell ref="R70:R72"/>
    <mergeCell ref="S70:S72"/>
    <mergeCell ref="T70:T72"/>
    <mergeCell ref="AI46:AI48"/>
    <mergeCell ref="AJ46:AJ48"/>
    <mergeCell ref="AB43:AB45"/>
    <mergeCell ref="AA46:AA48"/>
    <mergeCell ref="AB46:AB48"/>
    <mergeCell ref="AC46:AC48"/>
    <mergeCell ref="AD46:AD48"/>
    <mergeCell ref="AE46:AE48"/>
    <mergeCell ref="BA43:BA45"/>
    <mergeCell ref="BB43:BB45"/>
    <mergeCell ref="BC43:BC45"/>
    <mergeCell ref="BD43:BD45"/>
    <mergeCell ref="BE43:BE45"/>
    <mergeCell ref="AV43:AV45"/>
    <mergeCell ref="AW43:AW45"/>
    <mergeCell ref="AX43:AX45"/>
    <mergeCell ref="AY43:AY45"/>
    <mergeCell ref="AZ43:AZ45"/>
    <mergeCell ref="AP43:AP45"/>
    <mergeCell ref="H43:H45"/>
    <mergeCell ref="J43:J45"/>
    <mergeCell ref="K43:K45"/>
    <mergeCell ref="L43:L45"/>
    <mergeCell ref="M43:M45"/>
    <mergeCell ref="N43:N45"/>
    <mergeCell ref="O43:O45"/>
    <mergeCell ref="P43:P45"/>
    <mergeCell ref="Q43:Q45"/>
    <mergeCell ref="R43:R45"/>
    <mergeCell ref="S43:S45"/>
    <mergeCell ref="T43:T45"/>
    <mergeCell ref="I55:I57"/>
    <mergeCell ref="W49:W51"/>
    <mergeCell ref="X49:X51"/>
    <mergeCell ref="V52:V54"/>
    <mergeCell ref="W52:W54"/>
    <mergeCell ref="X52:X54"/>
    <mergeCell ref="I46:I48"/>
    <mergeCell ref="U43:U45"/>
    <mergeCell ref="V43:V45"/>
    <mergeCell ref="H52:H54"/>
    <mergeCell ref="J52:J54"/>
    <mergeCell ref="K52:K54"/>
    <mergeCell ref="L52:L54"/>
    <mergeCell ref="M52:M54"/>
    <mergeCell ref="N52:N54"/>
    <mergeCell ref="O52:O54"/>
    <mergeCell ref="P52:P54"/>
    <mergeCell ref="Q52:Q54"/>
    <mergeCell ref="R52:R54"/>
    <mergeCell ref="S52:S54"/>
    <mergeCell ref="BF46:BF48"/>
    <mergeCell ref="H49:H51"/>
    <mergeCell ref="J49:J51"/>
    <mergeCell ref="K49:K51"/>
    <mergeCell ref="L49:L51"/>
    <mergeCell ref="M49:M51"/>
    <mergeCell ref="N49:N51"/>
    <mergeCell ref="O49:O51"/>
    <mergeCell ref="P49:P51"/>
    <mergeCell ref="Q49:Q51"/>
    <mergeCell ref="R49:R51"/>
    <mergeCell ref="S49:S51"/>
    <mergeCell ref="T49:T51"/>
    <mergeCell ref="U49:U51"/>
    <mergeCell ref="V49:V51"/>
    <mergeCell ref="BF43:BF45"/>
    <mergeCell ref="H46:H48"/>
    <mergeCell ref="J46:J48"/>
    <mergeCell ref="K46:K48"/>
    <mergeCell ref="L46:L48"/>
    <mergeCell ref="M46:M48"/>
    <mergeCell ref="N46:N48"/>
    <mergeCell ref="O46:O48"/>
    <mergeCell ref="P46:P48"/>
    <mergeCell ref="Q46:Q48"/>
    <mergeCell ref="R46:R48"/>
    <mergeCell ref="S46:S48"/>
    <mergeCell ref="T46:T48"/>
    <mergeCell ref="U46:U48"/>
    <mergeCell ref="V46:V48"/>
    <mergeCell ref="W46:W48"/>
    <mergeCell ref="BF49:BF51"/>
    <mergeCell ref="AG49:AG51"/>
    <mergeCell ref="AH49:AH51"/>
    <mergeCell ref="Z55:Z57"/>
    <mergeCell ref="AA55:AA57"/>
    <mergeCell ref="AB55:AB57"/>
    <mergeCell ref="AC55:AC57"/>
    <mergeCell ref="AD55:AD57"/>
    <mergeCell ref="BF52:BF54"/>
    <mergeCell ref="BC52:BC54"/>
    <mergeCell ref="BD52:BD54"/>
    <mergeCell ref="BE52:BE54"/>
    <mergeCell ref="AP52:AP54"/>
    <mergeCell ref="AQ52:AQ54"/>
    <mergeCell ref="AR52:AR54"/>
    <mergeCell ref="AS52:AS54"/>
    <mergeCell ref="AI52:AI54"/>
    <mergeCell ref="AJ52:AJ54"/>
    <mergeCell ref="AK52:AK54"/>
    <mergeCell ref="BE49:BE51"/>
    <mergeCell ref="Z49:Z51"/>
    <mergeCell ref="AB49:AB51"/>
    <mergeCell ref="AC49:AC51"/>
    <mergeCell ref="AD49:AD51"/>
    <mergeCell ref="AW49:AW51"/>
    <mergeCell ref="AQ49:AQ51"/>
    <mergeCell ref="AK49:AK51"/>
    <mergeCell ref="AF55:AF57"/>
    <mergeCell ref="AI49:AI51"/>
    <mergeCell ref="AJ49:AJ51"/>
    <mergeCell ref="AA49:AA51"/>
    <mergeCell ref="AL49:AL51"/>
    <mergeCell ref="AM49:AM51"/>
    <mergeCell ref="BA52:BA54"/>
    <mergeCell ref="BB52:BB54"/>
    <mergeCell ref="AU52:AU54"/>
    <mergeCell ref="AV52:AV54"/>
    <mergeCell ref="AW52:AW54"/>
    <mergeCell ref="AX52:AX54"/>
    <mergeCell ref="AY52:AY54"/>
    <mergeCell ref="AO52:AO54"/>
    <mergeCell ref="T52:T54"/>
    <mergeCell ref="U52:U54"/>
    <mergeCell ref="AL52:AL54"/>
    <mergeCell ref="AM52:AM54"/>
    <mergeCell ref="AA52:AA54"/>
    <mergeCell ref="AB52:AB54"/>
    <mergeCell ref="AC52:AC54"/>
    <mergeCell ref="AD52:AD54"/>
    <mergeCell ref="AE52:AE54"/>
    <mergeCell ref="AG55:AG57"/>
    <mergeCell ref="AH55:AH57"/>
    <mergeCell ref="AI55:AI57"/>
    <mergeCell ref="AJ55:AJ57"/>
    <mergeCell ref="BE76:BE78"/>
    <mergeCell ref="BF76:BF78"/>
    <mergeCell ref="BF88:BF90"/>
    <mergeCell ref="BC109:BC111"/>
    <mergeCell ref="BD106:BD108"/>
    <mergeCell ref="BE106:BE108"/>
    <mergeCell ref="BE109:BE111"/>
    <mergeCell ref="BF109:BF111"/>
    <mergeCell ref="H55:H57"/>
    <mergeCell ref="J55:J57"/>
    <mergeCell ref="K55:K57"/>
    <mergeCell ref="L55:L57"/>
    <mergeCell ref="M55:M57"/>
    <mergeCell ref="N55:N57"/>
    <mergeCell ref="O55:O57"/>
    <mergeCell ref="P55:P57"/>
    <mergeCell ref="Q55:Q57"/>
    <mergeCell ref="R55:R57"/>
    <mergeCell ref="S55:S57"/>
    <mergeCell ref="T55:T57"/>
    <mergeCell ref="U55:U57"/>
    <mergeCell ref="V55:V57"/>
    <mergeCell ref="W55:W57"/>
    <mergeCell ref="BE103:BE105"/>
    <mergeCell ref="BC100:BC102"/>
    <mergeCell ref="BD100:BD102"/>
    <mergeCell ref="BE100:BE102"/>
    <mergeCell ref="BE97:BE99"/>
    <mergeCell ref="BD55:BD57"/>
    <mergeCell ref="BE55:BE57"/>
    <mergeCell ref="BF55:BF57"/>
    <mergeCell ref="AY55:AY57"/>
    <mergeCell ref="AZ55:AZ57"/>
    <mergeCell ref="BA55:BA57"/>
    <mergeCell ref="BB55:BB57"/>
    <mergeCell ref="BC55:BC57"/>
    <mergeCell ref="AR55:AR57"/>
    <mergeCell ref="AS55:AS57"/>
    <mergeCell ref="AT55:AT57"/>
    <mergeCell ref="AU55:AU57"/>
    <mergeCell ref="AV55:AV57"/>
    <mergeCell ref="AL55:AL57"/>
    <mergeCell ref="AM55:AM57"/>
    <mergeCell ref="AN55:AN57"/>
    <mergeCell ref="AO55:AO57"/>
    <mergeCell ref="AP55:AP57"/>
    <mergeCell ref="AX55:AX57"/>
    <mergeCell ref="AW55:AW57"/>
    <mergeCell ref="AQ55:AQ57"/>
    <mergeCell ref="BE112:BE114"/>
    <mergeCell ref="BF112:BF114"/>
    <mergeCell ref="H115:H117"/>
    <mergeCell ref="J115:J117"/>
    <mergeCell ref="K115:K117"/>
    <mergeCell ref="L115:L117"/>
    <mergeCell ref="M115:M117"/>
    <mergeCell ref="N115:N117"/>
    <mergeCell ref="O115:O117"/>
    <mergeCell ref="P115:P117"/>
    <mergeCell ref="Q115:Q117"/>
    <mergeCell ref="R115:R117"/>
    <mergeCell ref="S115:S117"/>
    <mergeCell ref="T115:T117"/>
    <mergeCell ref="U115:U117"/>
    <mergeCell ref="V115:V117"/>
    <mergeCell ref="AH112:AH114"/>
    <mergeCell ref="AI112:AI114"/>
    <mergeCell ref="AJ112:AJ114"/>
    <mergeCell ref="AJ115:AJ117"/>
    <mergeCell ref="AA112:AA114"/>
    <mergeCell ref="AB112:AB114"/>
    <mergeCell ref="AC112:AC114"/>
    <mergeCell ref="AD112:AD114"/>
    <mergeCell ref="AE112:AE114"/>
    <mergeCell ref="AD115:AD117"/>
    <mergeCell ref="BC112:BC114"/>
    <mergeCell ref="AK112:AK114"/>
    <mergeCell ref="AL112:AL114"/>
    <mergeCell ref="AM112:AM114"/>
    <mergeCell ref="AN112:AN114"/>
    <mergeCell ref="AO112:AO114"/>
    <mergeCell ref="M118:M120"/>
    <mergeCell ref="N118:N120"/>
    <mergeCell ref="O118:O120"/>
    <mergeCell ref="P118:P120"/>
    <mergeCell ref="Q118:Q120"/>
    <mergeCell ref="R118:R120"/>
    <mergeCell ref="S118:S120"/>
    <mergeCell ref="T118:T120"/>
    <mergeCell ref="U118:U120"/>
    <mergeCell ref="AX115:AX117"/>
    <mergeCell ref="AY115:AY117"/>
    <mergeCell ref="AR115:AR117"/>
    <mergeCell ref="AS115:AS117"/>
    <mergeCell ref="AT115:AT117"/>
    <mergeCell ref="AU115:AU117"/>
    <mergeCell ref="AV115:AV117"/>
    <mergeCell ref="AL115:AL117"/>
    <mergeCell ref="AM115:AM117"/>
    <mergeCell ref="AN115:AN117"/>
    <mergeCell ref="AO115:AO117"/>
    <mergeCell ref="AP115:AP117"/>
    <mergeCell ref="AE115:AE117"/>
    <mergeCell ref="AF115:AF117"/>
    <mergeCell ref="AG115:AG117"/>
    <mergeCell ref="AH115:AH117"/>
    <mergeCell ref="AI115:AI117"/>
    <mergeCell ref="Y115:Y117"/>
    <mergeCell ref="Z115:Z117"/>
    <mergeCell ref="AA115:AA117"/>
    <mergeCell ref="AB115:AB117"/>
    <mergeCell ref="AC115:AC117"/>
    <mergeCell ref="AH118:AH120"/>
    <mergeCell ref="BF124:BF126"/>
    <mergeCell ref="H127:H129"/>
    <mergeCell ref="J127:J129"/>
    <mergeCell ref="K127:K129"/>
    <mergeCell ref="L127:L129"/>
    <mergeCell ref="M127:M129"/>
    <mergeCell ref="N127:N129"/>
    <mergeCell ref="O127:O129"/>
    <mergeCell ref="P127:P129"/>
    <mergeCell ref="Q127:Q129"/>
    <mergeCell ref="R127:R129"/>
    <mergeCell ref="S127:S129"/>
    <mergeCell ref="T127:T129"/>
    <mergeCell ref="U127:U129"/>
    <mergeCell ref="V127:V129"/>
    <mergeCell ref="W118:W120"/>
    <mergeCell ref="X118:X120"/>
    <mergeCell ref="Y118:Y120"/>
    <mergeCell ref="Z118:Z120"/>
    <mergeCell ref="AA118:AA120"/>
    <mergeCell ref="AN127:AN129"/>
    <mergeCell ref="AO127:AO129"/>
    <mergeCell ref="AP127:AP129"/>
    <mergeCell ref="AQ127:AQ129"/>
    <mergeCell ref="AH127:AH129"/>
    <mergeCell ref="AI127:AI129"/>
    <mergeCell ref="AJ127:AJ129"/>
    <mergeCell ref="AK127:AK129"/>
    <mergeCell ref="AL127:AL129"/>
    <mergeCell ref="AC127:AC129"/>
    <mergeCell ref="AD127:AD129"/>
    <mergeCell ref="AE127:AE129"/>
    <mergeCell ref="G109:G132"/>
    <mergeCell ref="A109:A132"/>
    <mergeCell ref="B109:B132"/>
    <mergeCell ref="C109:C132"/>
    <mergeCell ref="D109:D132"/>
    <mergeCell ref="E109:E132"/>
    <mergeCell ref="F109:F132"/>
    <mergeCell ref="I109:I111"/>
    <mergeCell ref="I112:I114"/>
    <mergeCell ref="I115:I117"/>
    <mergeCell ref="I118:I120"/>
    <mergeCell ref="I121:I123"/>
    <mergeCell ref="I124:I126"/>
    <mergeCell ref="H130:H132"/>
    <mergeCell ref="J130:J132"/>
    <mergeCell ref="K130:K132"/>
    <mergeCell ref="L130:L132"/>
    <mergeCell ref="I130:I132"/>
    <mergeCell ref="H109:H111"/>
    <mergeCell ref="H124:H126"/>
    <mergeCell ref="J124:J126"/>
    <mergeCell ref="K124:K126"/>
    <mergeCell ref="L124:L126"/>
    <mergeCell ref="H118:H120"/>
    <mergeCell ref="J118:J120"/>
    <mergeCell ref="K118:K120"/>
    <mergeCell ref="L118:L120"/>
    <mergeCell ref="H112:H114"/>
    <mergeCell ref="J112:J114"/>
    <mergeCell ref="K112:K114"/>
    <mergeCell ref="L112:L114"/>
    <mergeCell ref="H121:H123"/>
    <mergeCell ref="BF106:BF108"/>
    <mergeCell ref="H133:H135"/>
    <mergeCell ref="J133:J135"/>
    <mergeCell ref="K133:K135"/>
    <mergeCell ref="L133:L135"/>
    <mergeCell ref="M133:M135"/>
    <mergeCell ref="N133:N135"/>
    <mergeCell ref="O133:O135"/>
    <mergeCell ref="P133:P135"/>
    <mergeCell ref="Q133:Q135"/>
    <mergeCell ref="R133:R135"/>
    <mergeCell ref="S133:S135"/>
    <mergeCell ref="T133:T135"/>
    <mergeCell ref="U133:U135"/>
    <mergeCell ref="V133:V135"/>
    <mergeCell ref="W133:W135"/>
    <mergeCell ref="BF91:BF93"/>
    <mergeCell ref="BF94:BF96"/>
    <mergeCell ref="BF97:BF99"/>
    <mergeCell ref="BF100:BF102"/>
    <mergeCell ref="BF103:BF105"/>
    <mergeCell ref="AZ109:AZ111"/>
    <mergeCell ref="BA109:BA111"/>
    <mergeCell ref="BB109:BB111"/>
    <mergeCell ref="AZ115:AZ117"/>
    <mergeCell ref="BA115:BA117"/>
    <mergeCell ref="BB115:BB117"/>
    <mergeCell ref="T109:T111"/>
    <mergeCell ref="U109:U111"/>
    <mergeCell ref="V109:V111"/>
    <mergeCell ref="M130:M132"/>
    <mergeCell ref="BE124:BE126"/>
    <mergeCell ref="BE133:BE135"/>
    <mergeCell ref="BF133:BF135"/>
    <mergeCell ref="H136:H138"/>
    <mergeCell ref="J136:J138"/>
    <mergeCell ref="K136:K138"/>
    <mergeCell ref="L136:L138"/>
    <mergeCell ref="M136:M138"/>
    <mergeCell ref="N136:N138"/>
    <mergeCell ref="O136:O138"/>
    <mergeCell ref="P136:P138"/>
    <mergeCell ref="Q136:Q138"/>
    <mergeCell ref="R136:R138"/>
    <mergeCell ref="S136:S138"/>
    <mergeCell ref="T136:T138"/>
    <mergeCell ref="U136:U138"/>
    <mergeCell ref="V136:V138"/>
    <mergeCell ref="AY139:AY141"/>
    <mergeCell ref="AZ139:AZ141"/>
    <mergeCell ref="BA139:BA141"/>
    <mergeCell ref="BB139:BB141"/>
    <mergeCell ref="AS139:AS141"/>
    <mergeCell ref="AT139:AT141"/>
    <mergeCell ref="AU139:AU141"/>
    <mergeCell ref="AV139:AV141"/>
    <mergeCell ref="AW139:AW141"/>
    <mergeCell ref="Y139:Y141"/>
    <mergeCell ref="Z139:Z141"/>
    <mergeCell ref="AA139:AA141"/>
    <mergeCell ref="AB139:AB141"/>
    <mergeCell ref="AC139:AC141"/>
    <mergeCell ref="T139:T141"/>
    <mergeCell ref="U139:U141"/>
    <mergeCell ref="G145:G147"/>
    <mergeCell ref="AN142:AN144"/>
    <mergeCell ref="AO142:AO144"/>
    <mergeCell ref="AP142:AP144"/>
    <mergeCell ref="AQ142:AQ144"/>
    <mergeCell ref="AR142:AR144"/>
    <mergeCell ref="AI142:AI144"/>
    <mergeCell ref="AJ142:AJ144"/>
    <mergeCell ref="AK142:AK144"/>
    <mergeCell ref="AL142:AL144"/>
    <mergeCell ref="AM142:AM144"/>
    <mergeCell ref="AD142:AD144"/>
    <mergeCell ref="G148:G150"/>
    <mergeCell ref="G133:G141"/>
    <mergeCell ref="A133:A141"/>
    <mergeCell ref="B133:B141"/>
    <mergeCell ref="C133:C141"/>
    <mergeCell ref="D133:D141"/>
    <mergeCell ref="E133:E141"/>
    <mergeCell ref="F133:F141"/>
    <mergeCell ref="H139:H141"/>
    <mergeCell ref="J139:J141"/>
    <mergeCell ref="K139:K141"/>
    <mergeCell ref="L139:L141"/>
    <mergeCell ref="M139:M141"/>
    <mergeCell ref="I139:I141"/>
    <mergeCell ref="AE142:AE144"/>
    <mergeCell ref="AF142:AF144"/>
    <mergeCell ref="AG142:AG144"/>
    <mergeCell ref="AH142:AH144"/>
    <mergeCell ref="Y142:Y144"/>
    <mergeCell ref="Z142:Z144"/>
    <mergeCell ref="BC142:BC144"/>
    <mergeCell ref="BD142:BD144"/>
    <mergeCell ref="BE142:BE144"/>
    <mergeCell ref="BF142:BF144"/>
    <mergeCell ref="G142:G144"/>
    <mergeCell ref="H142:H144"/>
    <mergeCell ref="J142:J144"/>
    <mergeCell ref="K142:K144"/>
    <mergeCell ref="L142:L144"/>
    <mergeCell ref="M142:M144"/>
    <mergeCell ref="N142:N144"/>
    <mergeCell ref="O142:O144"/>
    <mergeCell ref="P142:P144"/>
    <mergeCell ref="Q142:Q144"/>
    <mergeCell ref="R142:R144"/>
    <mergeCell ref="S142:S144"/>
    <mergeCell ref="T142:T144"/>
    <mergeCell ref="U142:U144"/>
    <mergeCell ref="V142:V144"/>
    <mergeCell ref="AX142:AX144"/>
    <mergeCell ref="AY142:AY144"/>
    <mergeCell ref="AZ142:AZ144"/>
    <mergeCell ref="BA142:BA144"/>
    <mergeCell ref="BB142:BB144"/>
    <mergeCell ref="AS142:AS144"/>
    <mergeCell ref="AT142:AT144"/>
    <mergeCell ref="AU142:AU144"/>
    <mergeCell ref="AV142:AV144"/>
    <mergeCell ref="AW142:AW144"/>
    <mergeCell ref="AA142:AA144"/>
    <mergeCell ref="AB142:AB144"/>
    <mergeCell ref="AC142:AC144"/>
    <mergeCell ref="BD146:BD147"/>
    <mergeCell ref="BE146:BE147"/>
    <mergeCell ref="BC146:BC147"/>
    <mergeCell ref="AY148:AY150"/>
    <mergeCell ref="AZ148:AZ150"/>
    <mergeCell ref="BA148:BA150"/>
    <mergeCell ref="BB148:BB150"/>
    <mergeCell ref="BC148:BC150"/>
    <mergeCell ref="AT146:AT147"/>
    <mergeCell ref="AU146:AU147"/>
    <mergeCell ref="AV146:AV147"/>
    <mergeCell ref="AW146:AW147"/>
    <mergeCell ref="AX146:AX147"/>
    <mergeCell ref="AT148:AT150"/>
    <mergeCell ref="AU148:AU150"/>
    <mergeCell ref="AV148:AV150"/>
    <mergeCell ref="AW148:AW150"/>
    <mergeCell ref="AY146:AY147"/>
    <mergeCell ref="AZ146:AZ147"/>
    <mergeCell ref="BA146:BA147"/>
    <mergeCell ref="BB146:BB147"/>
    <mergeCell ref="X146:X147"/>
    <mergeCell ref="H146:H147"/>
    <mergeCell ref="J146:J147"/>
    <mergeCell ref="H148:H150"/>
    <mergeCell ref="J148:J150"/>
    <mergeCell ref="K146:K147"/>
    <mergeCell ref="L146:L147"/>
    <mergeCell ref="M146:M147"/>
    <mergeCell ref="N146:N147"/>
    <mergeCell ref="O146:O147"/>
    <mergeCell ref="P146:P147"/>
    <mergeCell ref="Q146:Q147"/>
    <mergeCell ref="R146:R147"/>
    <mergeCell ref="AE148:AE150"/>
    <mergeCell ref="AF148:AF150"/>
    <mergeCell ref="AG148:AG150"/>
    <mergeCell ref="AH148:AH150"/>
    <mergeCell ref="Z146:Z147"/>
    <mergeCell ref="AA146:AA147"/>
    <mergeCell ref="AB146:AB147"/>
    <mergeCell ref="AC146:AC147"/>
    <mergeCell ref="AD146:AD147"/>
    <mergeCell ref="Z148:Z150"/>
    <mergeCell ref="AA148:AA150"/>
    <mergeCell ref="AB148:AB150"/>
    <mergeCell ref="AC148:AC150"/>
    <mergeCell ref="AD148:AD150"/>
    <mergeCell ref="Y146:Y147"/>
    <mergeCell ref="S146:S147"/>
    <mergeCell ref="AJ146:AJ147"/>
    <mergeCell ref="AK146:AK147"/>
    <mergeCell ref="AL146:AL147"/>
    <mergeCell ref="AM146:AM147"/>
    <mergeCell ref="AN146:AN147"/>
    <mergeCell ref="AJ148:AJ150"/>
    <mergeCell ref="AK148:AK150"/>
    <mergeCell ref="AL148:AL150"/>
    <mergeCell ref="AM148:AM150"/>
    <mergeCell ref="AN148:AN150"/>
    <mergeCell ref="AE146:AE147"/>
    <mergeCell ref="AF146:AF147"/>
    <mergeCell ref="AG146:AG147"/>
    <mergeCell ref="AH146:AH147"/>
    <mergeCell ref="AI146:AI147"/>
    <mergeCell ref="AX148:AX150"/>
    <mergeCell ref="AO146:AO147"/>
    <mergeCell ref="AP146:AP147"/>
    <mergeCell ref="AQ146:AQ147"/>
    <mergeCell ref="AR146:AR147"/>
    <mergeCell ref="AS146:AS147"/>
    <mergeCell ref="AO148:AO150"/>
    <mergeCell ref="AP148:AP150"/>
    <mergeCell ref="AQ148:AQ150"/>
    <mergeCell ref="AR148:AR150"/>
    <mergeCell ref="AS148:AS150"/>
    <mergeCell ref="AI148:AI150"/>
    <mergeCell ref="AA151:AA156"/>
    <mergeCell ref="AB151:AB156"/>
    <mergeCell ref="AC151:AC156"/>
    <mergeCell ref="AD151:AD156"/>
    <mergeCell ref="AE151:AE156"/>
    <mergeCell ref="W151:W156"/>
    <mergeCell ref="X151:X156"/>
    <mergeCell ref="Y151:Y156"/>
    <mergeCell ref="Z151:Z156"/>
    <mergeCell ref="BD148:BD150"/>
    <mergeCell ref="BE148:BE150"/>
    <mergeCell ref="BF148:BF150"/>
    <mergeCell ref="BF146:BF147"/>
    <mergeCell ref="K148:K150"/>
    <mergeCell ref="L148:L150"/>
    <mergeCell ref="M148:M150"/>
    <mergeCell ref="N148:N150"/>
    <mergeCell ref="O148:O150"/>
    <mergeCell ref="P148:P150"/>
    <mergeCell ref="Q148:Q150"/>
    <mergeCell ref="R148:R150"/>
    <mergeCell ref="S148:S150"/>
    <mergeCell ref="T148:T150"/>
    <mergeCell ref="U148:U150"/>
    <mergeCell ref="V148:V150"/>
    <mergeCell ref="W148:W150"/>
    <mergeCell ref="X148:X150"/>
    <mergeCell ref="Y148:Y150"/>
    <mergeCell ref="T146:T147"/>
    <mergeCell ref="U146:U147"/>
    <mergeCell ref="V146:V147"/>
    <mergeCell ref="W146:W147"/>
    <mergeCell ref="AW151:AW156"/>
    <mergeCell ref="AX151:AX156"/>
    <mergeCell ref="AY151:AY156"/>
    <mergeCell ref="AP151:AP156"/>
    <mergeCell ref="AQ151:AQ156"/>
    <mergeCell ref="AR151:AR156"/>
    <mergeCell ref="AS151:AS156"/>
    <mergeCell ref="AT151:AT156"/>
    <mergeCell ref="AK151:AK156"/>
    <mergeCell ref="AL151:AL156"/>
    <mergeCell ref="AM151:AM156"/>
    <mergeCell ref="AN151:AN156"/>
    <mergeCell ref="AO151:AO156"/>
    <mergeCell ref="AF151:AF156"/>
    <mergeCell ref="AG151:AG156"/>
    <mergeCell ref="AH151:AH156"/>
    <mergeCell ref="AI151:AI156"/>
    <mergeCell ref="AJ151:AJ156"/>
    <mergeCell ref="Z157:Z199"/>
    <mergeCell ref="AA157:AA199"/>
    <mergeCell ref="AB157:AB199"/>
    <mergeCell ref="AC157:AC199"/>
    <mergeCell ref="W157:W199"/>
    <mergeCell ref="X157:X199"/>
    <mergeCell ref="BE151:BE156"/>
    <mergeCell ref="BF151:BF156"/>
    <mergeCell ref="BF157:BF199"/>
    <mergeCell ref="BE157:BE199"/>
    <mergeCell ref="G151:G156"/>
    <mergeCell ref="H151:H156"/>
    <mergeCell ref="J151:J156"/>
    <mergeCell ref="K151:K156"/>
    <mergeCell ref="L151:L156"/>
    <mergeCell ref="M151:M156"/>
    <mergeCell ref="N151:N156"/>
    <mergeCell ref="O151:O156"/>
    <mergeCell ref="P151:P156"/>
    <mergeCell ref="Q151:Q156"/>
    <mergeCell ref="R151:R156"/>
    <mergeCell ref="S151:S156"/>
    <mergeCell ref="T151:T156"/>
    <mergeCell ref="U151:U156"/>
    <mergeCell ref="V151:V156"/>
    <mergeCell ref="AZ151:AZ156"/>
    <mergeCell ref="BA151:BA156"/>
    <mergeCell ref="BB151:BB156"/>
    <mergeCell ref="BC151:BC156"/>
    <mergeCell ref="BD151:BD156"/>
    <mergeCell ref="AU151:AU156"/>
    <mergeCell ref="AV151:AV156"/>
    <mergeCell ref="Q157:Q199"/>
    <mergeCell ref="R157:R199"/>
    <mergeCell ref="S157:S199"/>
    <mergeCell ref="T157:T199"/>
    <mergeCell ref="U157:U199"/>
    <mergeCell ref="V157:V199"/>
    <mergeCell ref="AX157:AX199"/>
    <mergeCell ref="AY157:AY199"/>
    <mergeCell ref="AZ157:AZ199"/>
    <mergeCell ref="BA157:BA199"/>
    <mergeCell ref="BB157:BB199"/>
    <mergeCell ref="AS157:AS199"/>
    <mergeCell ref="AT157:AT199"/>
    <mergeCell ref="AU157:AU199"/>
    <mergeCell ref="AV157:AV199"/>
    <mergeCell ref="AW157:AW199"/>
    <mergeCell ref="AN157:AN199"/>
    <mergeCell ref="AO157:AO199"/>
    <mergeCell ref="AP157:AP199"/>
    <mergeCell ref="AQ157:AQ199"/>
    <mergeCell ref="AR157:AR199"/>
    <mergeCell ref="AI157:AI199"/>
    <mergeCell ref="AJ157:AJ199"/>
    <mergeCell ref="AK157:AK199"/>
    <mergeCell ref="AL157:AL199"/>
    <mergeCell ref="AM157:AM199"/>
    <mergeCell ref="AD157:AD199"/>
    <mergeCell ref="AE157:AE199"/>
    <mergeCell ref="AF157:AF199"/>
    <mergeCell ref="AG157:AG199"/>
    <mergeCell ref="AH157:AH199"/>
    <mergeCell ref="Y157:Y199"/>
    <mergeCell ref="I28:I30"/>
    <mergeCell ref="I31:I33"/>
    <mergeCell ref="I34:I36"/>
    <mergeCell ref="I37:I39"/>
    <mergeCell ref="I43:I45"/>
    <mergeCell ref="I10:I12"/>
    <mergeCell ref="I13:I15"/>
    <mergeCell ref="I16:I18"/>
    <mergeCell ref="I19:I21"/>
    <mergeCell ref="I25:I27"/>
    <mergeCell ref="BC157:BC199"/>
    <mergeCell ref="BD157:BD199"/>
    <mergeCell ref="G157:G199"/>
    <mergeCell ref="A142:A199"/>
    <mergeCell ref="B142:B199"/>
    <mergeCell ref="C142:C199"/>
    <mergeCell ref="D142:D199"/>
    <mergeCell ref="E142:E199"/>
    <mergeCell ref="F142:F199"/>
    <mergeCell ref="I142:I144"/>
    <mergeCell ref="I146:I147"/>
    <mergeCell ref="I148:I150"/>
    <mergeCell ref="I151:I156"/>
    <mergeCell ref="I157:I199"/>
    <mergeCell ref="H157:H199"/>
    <mergeCell ref="J157:J199"/>
    <mergeCell ref="K157:K199"/>
    <mergeCell ref="L157:L199"/>
    <mergeCell ref="M157:M199"/>
    <mergeCell ref="N157:N199"/>
    <mergeCell ref="O157:O199"/>
    <mergeCell ref="P157:P199"/>
  </mergeCells>
  <dataValidations count="2">
    <dataValidation type="list" allowBlank="1" showInputMessage="1" showErrorMessage="1" sqref="B10:B12 B70:B76 B85:B157">
      <formula1>Objetivos</formula1>
    </dataValidation>
    <dataValidation type="list" allowBlank="1" showInputMessage="1" showErrorMessage="1" sqref="CD10:CD69 CD85:CD156">
      <formula1>Proyetco</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 desplegables'!$M$2:$M$24</xm:f>
          </x14:formula1>
          <xm:sqref>BF10:BF15 BF73:BF75 BF45:BF69 BF19:BF43 BF127:BF130</xm:sqref>
        </x14:dataValidation>
        <x14:dataValidation type="list" allowBlank="1" showInputMessage="1" showErrorMessage="1">
          <x14:formula1>
            <xm:f>'Listas desplegables'!$M$2:$M$23</xm:f>
          </x14:formula1>
          <xm:sqref>BF45:BF51 BF55:BF56 BF40:BF43 BF76 BF79 BF82:BF83 BF85:BF101 BF103:BF109 BF112:BF151</xm:sqref>
        </x14:dataValidation>
        <x14:dataValidation type="list" allowBlank="1" showInputMessage="1" showErrorMessage="1">
          <x14:formula1>
            <xm:f>'Listas desplegables'!$A$4:$A$11</xm:f>
          </x14:formula1>
          <xm:sqref>AY10:AY15 AY73:AY76 AY79 AY82:AY83 AY85:AY101 AY45:AY69 AY19:AY43 AY103:AY109 AY112:AY151</xm:sqref>
        </x14:dataValidation>
        <x14:dataValidation type="list" allowBlank="1" showInputMessage="1" showErrorMessage="1">
          <x14:formula1>
            <xm:f>'Listas desplegables'!$Q$1:$Q$2</xm:f>
          </x14:formula1>
          <xm:sqref>AT13:AV15 AM13:AQ15 AM10:AV12 AR70:AR72 AM73:AV76 AM79:AV79 AM82:AV83 AM88:AM101 AM100:AV100 AM85:AV97 AN98:AV101 AM45:AV69 AT19:AV42 AR13:AS42 AM19:AQ42 AM40:AV43 AM103:AV109 AM112:AV151</xm:sqref>
        </x14:dataValidation>
        <x14:dataValidation type="list" allowBlank="1" showInputMessage="1" showErrorMessage="1">
          <x14:formula1>
            <xm:f>'Listas desplegables'!$K$2:$K$6</xm:f>
          </x14:formula1>
          <xm:sqref>BA45:BA51 BA55:BA56 BA40:BA43 BA76 BA79 BA82:BA83 BA85:BA101 BA103:BA109 BA112:BA151</xm:sqref>
        </x14:dataValidation>
        <x14:dataValidation type="list" allowBlank="1" showInputMessage="1" showErrorMessage="1">
          <x14:formula1>
            <xm:f>'Listas desplegables'!$G$2:$G$6</xm:f>
          </x14:formula1>
          <xm:sqref>AX10:AX15 AX73:AX76 AX79 AX82:AX83 AX85:AX101 AX45:AX69 AX19:AX43 AX103:AX109 AX112:AX151</xm:sqref>
        </x14:dataValidation>
        <x14:dataValidation type="list" allowBlank="1" showInputMessage="1" showErrorMessage="1">
          <x14:formula1>
            <xm:f>'Listas desplegables'!$B$4:$B$13</xm:f>
          </x14:formula1>
          <xm:sqref>AZ10:AZ15 AZ73:AZ76 AZ79 AZ82:AZ83 AZ85:AZ101 AZ45:AZ69 AZ19:AZ43 AZ103:AZ109 AZ112:AZ132</xm:sqref>
        </x14:dataValidation>
        <x14:dataValidation type="list" allowBlank="1" showInputMessage="1" showErrorMessage="1">
          <x14:formula1>
            <xm:f>'Listas desplegables'!$R$2:$R$7</xm:f>
          </x14:formula1>
          <xm:sqref>BE79 BE82:BE83 BE85:BE101 BE45:BE76 BE10:BE43 BE103:BE109 AM158 BE112:BE156</xm:sqref>
        </x14:dataValidation>
        <x14:dataValidation type="list" allowBlank="1" showInputMessage="1" showErrorMessage="1">
          <x14:formula1>
            <xm:f>'Listas desplegables'!$B$4:$B$16</xm:f>
          </x14:formula1>
          <xm:sqref>AZ133:AZ151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CP99"/>
  <sheetViews>
    <sheetView showGridLines="0" topLeftCell="H1" zoomScale="105" zoomScaleNormal="80" workbookViewId="0">
      <pane ySplit="9" topLeftCell="A75" activePane="bottomLeft" state="frozenSplit"/>
      <selection activeCell="T1" sqref="T1"/>
      <selection pane="bottomLeft" activeCell="I2" sqref="I2"/>
    </sheetView>
  </sheetViews>
  <sheetFormatPr baseColWidth="10" defaultColWidth="11.42578125" defaultRowHeight="24" customHeight="1" x14ac:dyDescent="0.25"/>
  <cols>
    <col min="1" max="2" width="11.42578125" style="3"/>
    <col min="3" max="3" width="9.42578125" style="5" customWidth="1"/>
    <col min="4" max="4" width="36.7109375" style="5" bestFit="1" customWidth="1"/>
    <col min="5" max="5" width="41.140625" style="5" bestFit="1" customWidth="1"/>
    <col min="6" max="6" width="11.140625" style="5" customWidth="1"/>
    <col min="7" max="8" width="18.28515625" style="5" customWidth="1"/>
    <col min="9" max="9" width="56" style="227" customWidth="1"/>
    <col min="10" max="10" width="6.85546875" style="227" customWidth="1"/>
    <col min="11" max="11" width="102.7109375" style="5" customWidth="1"/>
    <col min="12" max="12" width="44.85546875" style="5" hidden="1" customWidth="1"/>
    <col min="13" max="13" width="53.42578125" style="89" customWidth="1"/>
    <col min="14" max="14" width="20.7109375" style="89" hidden="1" customWidth="1"/>
    <col min="15" max="15" width="20.28515625" style="89" customWidth="1"/>
    <col min="16" max="17" width="21.5703125" style="89" customWidth="1"/>
    <col min="18" max="20" width="20.7109375" style="89" customWidth="1"/>
    <col min="21" max="21" width="31.7109375" style="89" customWidth="1"/>
    <col min="22" max="22" width="19.85546875" style="89" customWidth="1"/>
    <col min="23" max="23" width="56.42578125" style="89" customWidth="1"/>
    <col min="24" max="24" width="45.140625" style="89" customWidth="1"/>
    <col min="25" max="25" width="14.5703125" style="89" customWidth="1"/>
    <col min="26" max="26" width="17" style="89" customWidth="1"/>
    <col min="27" max="27" width="15" style="89" customWidth="1"/>
    <col min="28" max="28" width="13.42578125" style="89" customWidth="1"/>
    <col min="29" max="29" width="14.28515625" style="89" customWidth="1"/>
    <col min="30" max="30" width="14" style="89" customWidth="1"/>
    <col min="31" max="31" width="13.140625" style="89" customWidth="1"/>
    <col min="32" max="32" width="15.85546875" style="89" customWidth="1"/>
    <col min="33" max="33" width="21" style="89" customWidth="1"/>
    <col min="34" max="34" width="17.42578125" style="89" customWidth="1"/>
    <col min="35" max="35" width="20.28515625" style="89" customWidth="1"/>
    <col min="36" max="36" width="19.42578125" style="89" customWidth="1"/>
    <col min="37" max="37" width="19" style="89" customWidth="1"/>
    <col min="38" max="42" width="19" style="89" hidden="1" customWidth="1"/>
    <col min="43" max="52" width="21.42578125" style="11" hidden="1" customWidth="1"/>
    <col min="53" max="58" width="21.42578125" style="7" hidden="1" customWidth="1"/>
    <col min="59" max="62" width="21.42578125" style="5" hidden="1" customWidth="1"/>
    <col min="63" max="63" width="21.42578125" style="5" customWidth="1"/>
    <col min="64" max="64" width="82.28515625" style="89" customWidth="1"/>
    <col min="65" max="65" width="86.5703125" style="89" customWidth="1"/>
    <col min="66" max="66" width="28.7109375" style="83" hidden="1" customWidth="1"/>
    <col min="67" max="67" width="32.5703125" style="83" hidden="1" customWidth="1"/>
    <col min="68" max="68" width="24.7109375" style="97" hidden="1" customWidth="1"/>
    <col min="69" max="69" width="20.7109375" style="56" bestFit="1" customWidth="1"/>
    <col min="70" max="70" width="14.5703125" style="98" bestFit="1" customWidth="1"/>
    <col min="71" max="71" width="17" style="98" bestFit="1" customWidth="1"/>
    <col min="72" max="72" width="15" style="98" bestFit="1" customWidth="1"/>
    <col min="73" max="73" width="13.42578125" style="98" bestFit="1" customWidth="1"/>
    <col min="74" max="74" width="14.28515625" style="98" bestFit="1" customWidth="1"/>
    <col min="75" max="75" width="14" style="98" bestFit="1" customWidth="1"/>
    <col min="76" max="76" width="13.140625" style="98" bestFit="1" customWidth="1"/>
    <col min="77" max="77" width="15.85546875" style="98" bestFit="1" customWidth="1"/>
    <col min="78" max="78" width="21" style="98" bestFit="1" customWidth="1"/>
    <col min="79" max="79" width="17.42578125" style="98" bestFit="1" customWidth="1"/>
    <col min="80" max="80" width="20.28515625" style="97" bestFit="1" customWidth="1"/>
    <col min="81" max="81" width="19.42578125" style="97" bestFit="1" customWidth="1"/>
    <col min="82" max="82" width="39.5703125" style="97" bestFit="1" customWidth="1"/>
    <col min="83" max="83" width="35.28515625" style="97" bestFit="1" customWidth="1"/>
    <col min="84" max="84" width="31.85546875" style="97" bestFit="1" customWidth="1"/>
    <col min="85" max="85" width="40.7109375" style="97" bestFit="1" customWidth="1"/>
    <col min="86" max="86" width="54.5703125" style="97" bestFit="1" customWidth="1"/>
    <col min="87" max="90" width="24.7109375" style="97" customWidth="1"/>
    <col min="91" max="92" width="24.7109375" style="5" customWidth="1"/>
    <col min="93" max="93" width="24.7109375" style="220" customWidth="1"/>
    <col min="94" max="94" width="19.7109375" style="3" customWidth="1"/>
    <col min="95" max="16384" width="11.42578125" style="3"/>
  </cols>
  <sheetData>
    <row r="1" spans="1:94" ht="24" customHeight="1" x14ac:dyDescent="0.25">
      <c r="A1" s="470"/>
      <c r="C1" s="8"/>
      <c r="D1" s="8"/>
      <c r="E1" s="8"/>
      <c r="F1" s="8"/>
      <c r="G1" s="8"/>
      <c r="H1" s="8"/>
      <c r="I1" s="226"/>
      <c r="J1" s="226"/>
      <c r="K1" s="215" t="s">
        <v>264</v>
      </c>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6"/>
    </row>
    <row r="2" spans="1:94" ht="24" customHeight="1" x14ac:dyDescent="0.25">
      <c r="A2" s="471"/>
      <c r="C2" s="8"/>
      <c r="D2" s="8"/>
      <c r="E2" s="8"/>
      <c r="F2" s="8"/>
      <c r="G2" s="8"/>
      <c r="H2" s="8"/>
      <c r="I2" s="226"/>
      <c r="J2" s="226"/>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6"/>
    </row>
    <row r="3" spans="1:94" ht="24" customHeight="1" x14ac:dyDescent="0.25">
      <c r="A3" s="472"/>
      <c r="C3" s="8"/>
      <c r="D3" s="8"/>
      <c r="E3" s="8"/>
      <c r="F3" s="8"/>
      <c r="G3" s="8"/>
      <c r="H3" s="8"/>
      <c r="I3" s="226"/>
      <c r="J3" s="226"/>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6"/>
    </row>
    <row r="4" spans="1:94" ht="24" customHeight="1" thickBot="1" x14ac:dyDescent="0.3">
      <c r="C4" s="8"/>
      <c r="D4" s="8"/>
      <c r="E4" s="8"/>
      <c r="F4" s="8"/>
      <c r="G4" s="8"/>
      <c r="H4" s="8"/>
      <c r="I4" s="226"/>
      <c r="J4" s="226"/>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6"/>
    </row>
    <row r="5" spans="1:94" ht="24" customHeight="1" x14ac:dyDescent="0.25">
      <c r="C5" s="786" t="s">
        <v>728</v>
      </c>
      <c r="D5" s="786"/>
      <c r="E5" s="786"/>
      <c r="F5" s="786"/>
      <c r="G5" s="787"/>
      <c r="H5" s="316"/>
      <c r="I5" s="808" t="s">
        <v>279</v>
      </c>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09"/>
      <c r="BJ5" s="809"/>
      <c r="BK5" s="293"/>
      <c r="BL5" s="834" t="s">
        <v>729</v>
      </c>
      <c r="BM5" s="835"/>
      <c r="BN5" s="835"/>
      <c r="BO5" s="835"/>
      <c r="BP5" s="835"/>
      <c r="BQ5" s="835"/>
      <c r="BR5" s="835"/>
      <c r="BS5" s="835"/>
      <c r="BT5" s="835"/>
      <c r="BU5" s="835"/>
      <c r="BV5" s="835"/>
      <c r="BW5" s="835"/>
      <c r="BX5" s="835"/>
      <c r="BY5" s="835"/>
      <c r="BZ5" s="835"/>
      <c r="CA5" s="835"/>
      <c r="CB5" s="835"/>
      <c r="CC5" s="835"/>
      <c r="CD5" s="835"/>
      <c r="CE5" s="835"/>
      <c r="CF5" s="835"/>
      <c r="CG5" s="835"/>
      <c r="CH5" s="835"/>
      <c r="CI5" s="835"/>
      <c r="CJ5" s="835"/>
      <c r="CK5" s="835"/>
      <c r="CL5" s="835"/>
      <c r="CM5" s="835"/>
      <c r="CN5" s="835"/>
      <c r="CO5" s="836"/>
    </row>
    <row r="6" spans="1:94" ht="24" customHeight="1" x14ac:dyDescent="0.25">
      <c r="C6" s="786"/>
      <c r="D6" s="786"/>
      <c r="E6" s="786"/>
      <c r="F6" s="786"/>
      <c r="G6" s="787"/>
      <c r="H6" s="316"/>
      <c r="I6" s="810"/>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1"/>
      <c r="AZ6" s="811"/>
      <c r="BA6" s="811"/>
      <c r="BB6" s="811"/>
      <c r="BC6" s="811"/>
      <c r="BD6" s="811"/>
      <c r="BE6" s="811"/>
      <c r="BF6" s="811"/>
      <c r="BG6" s="811"/>
      <c r="BH6" s="811"/>
      <c r="BI6" s="811"/>
      <c r="BJ6" s="811"/>
      <c r="BK6" s="294"/>
      <c r="BL6" s="837"/>
      <c r="BM6" s="838"/>
      <c r="BN6" s="838"/>
      <c r="BO6" s="838"/>
      <c r="BP6" s="838"/>
      <c r="BQ6" s="838"/>
      <c r="BR6" s="838"/>
      <c r="BS6" s="838"/>
      <c r="BT6" s="838"/>
      <c r="BU6" s="838"/>
      <c r="BV6" s="838"/>
      <c r="BW6" s="838"/>
      <c r="BX6" s="838"/>
      <c r="BY6" s="838"/>
      <c r="BZ6" s="838"/>
      <c r="CA6" s="838"/>
      <c r="CB6" s="838"/>
      <c r="CC6" s="838"/>
      <c r="CD6" s="838"/>
      <c r="CE6" s="838"/>
      <c r="CF6" s="838"/>
      <c r="CG6" s="838"/>
      <c r="CH6" s="838"/>
      <c r="CI6" s="838"/>
      <c r="CJ6" s="838"/>
      <c r="CK6" s="838"/>
      <c r="CL6" s="838"/>
      <c r="CM6" s="838"/>
      <c r="CN6" s="838"/>
      <c r="CO6" s="839"/>
    </row>
    <row r="7" spans="1:94" ht="24" customHeight="1" x14ac:dyDescent="0.25">
      <c r="C7" s="786"/>
      <c r="D7" s="786"/>
      <c r="E7" s="786"/>
      <c r="F7" s="786"/>
      <c r="G7" s="787"/>
      <c r="H7" s="316"/>
      <c r="I7" s="790" t="s">
        <v>730</v>
      </c>
      <c r="J7" s="791"/>
      <c r="K7" s="791"/>
      <c r="L7" s="791"/>
      <c r="M7" s="791"/>
      <c r="N7" s="791"/>
      <c r="O7" s="791"/>
      <c r="P7" s="792"/>
      <c r="Q7" s="796" t="s">
        <v>267</v>
      </c>
      <c r="R7" s="797"/>
      <c r="S7" s="797"/>
      <c r="T7" s="797"/>
      <c r="U7" s="797"/>
      <c r="V7" s="797"/>
      <c r="W7" s="797"/>
      <c r="X7" s="797"/>
      <c r="Y7" s="800" t="s">
        <v>731</v>
      </c>
      <c r="Z7" s="800"/>
      <c r="AA7" s="800"/>
      <c r="AB7" s="800"/>
      <c r="AC7" s="800"/>
      <c r="AD7" s="800"/>
      <c r="AE7" s="800"/>
      <c r="AF7" s="800"/>
      <c r="AG7" s="800"/>
      <c r="AH7" s="800"/>
      <c r="AI7" s="800"/>
      <c r="AJ7" s="801"/>
      <c r="AK7" s="778" t="s">
        <v>268</v>
      </c>
      <c r="AL7" s="779"/>
      <c r="AM7" s="779"/>
      <c r="AN7" s="779"/>
      <c r="AO7" s="779"/>
      <c r="AP7" s="780"/>
      <c r="AQ7" s="840" t="s">
        <v>217</v>
      </c>
      <c r="AR7" s="841"/>
      <c r="AS7" s="841"/>
      <c r="AT7" s="841"/>
      <c r="AU7" s="842"/>
      <c r="AV7" s="846" t="s">
        <v>224</v>
      </c>
      <c r="AW7" s="847"/>
      <c r="AX7" s="847"/>
      <c r="AY7" s="847"/>
      <c r="AZ7" s="848"/>
      <c r="BA7" s="852" t="s">
        <v>231</v>
      </c>
      <c r="BB7" s="853"/>
      <c r="BC7" s="853"/>
      <c r="BD7" s="853"/>
      <c r="BE7" s="853"/>
      <c r="BF7" s="853"/>
      <c r="BG7" s="853"/>
      <c r="BH7" s="853"/>
      <c r="BI7" s="854"/>
      <c r="BJ7" s="846" t="s">
        <v>251</v>
      </c>
      <c r="BK7" s="352"/>
      <c r="BL7" s="858" t="s">
        <v>1626</v>
      </c>
      <c r="BM7" s="859"/>
      <c r="BN7" s="859"/>
      <c r="BO7" s="859"/>
      <c r="BP7" s="859"/>
      <c r="BQ7" s="806" t="s">
        <v>732</v>
      </c>
      <c r="BR7" s="806"/>
      <c r="BS7" s="806"/>
      <c r="BT7" s="806"/>
      <c r="BU7" s="806"/>
      <c r="BV7" s="806"/>
      <c r="BW7" s="806"/>
      <c r="BX7" s="806"/>
      <c r="BY7" s="806"/>
      <c r="BZ7" s="806"/>
      <c r="CA7" s="806"/>
      <c r="CB7" s="806"/>
      <c r="CC7" s="806"/>
      <c r="CD7" s="807" t="s">
        <v>268</v>
      </c>
      <c r="CE7" s="807"/>
      <c r="CF7" s="807"/>
      <c r="CG7" s="807"/>
      <c r="CH7" s="807"/>
      <c r="CI7" s="649" t="s">
        <v>269</v>
      </c>
      <c r="CJ7" s="649"/>
      <c r="CK7" s="649"/>
      <c r="CL7" s="649"/>
      <c r="CM7" s="664" t="s">
        <v>253</v>
      </c>
      <c r="CN7" s="664"/>
      <c r="CO7" s="855" t="s">
        <v>270</v>
      </c>
    </row>
    <row r="8" spans="1:94" ht="24" customHeight="1" x14ac:dyDescent="0.25">
      <c r="C8" s="788"/>
      <c r="D8" s="788"/>
      <c r="E8" s="788"/>
      <c r="F8" s="788"/>
      <c r="G8" s="789"/>
      <c r="H8" s="291"/>
      <c r="I8" s="793"/>
      <c r="J8" s="794"/>
      <c r="K8" s="794"/>
      <c r="L8" s="794"/>
      <c r="M8" s="794"/>
      <c r="N8" s="794"/>
      <c r="O8" s="794"/>
      <c r="P8" s="795"/>
      <c r="Q8" s="798"/>
      <c r="R8" s="799"/>
      <c r="S8" s="799"/>
      <c r="T8" s="799"/>
      <c r="U8" s="799"/>
      <c r="V8" s="799"/>
      <c r="W8" s="799"/>
      <c r="X8" s="799"/>
      <c r="Y8" s="802"/>
      <c r="Z8" s="802"/>
      <c r="AA8" s="802"/>
      <c r="AB8" s="802"/>
      <c r="AC8" s="802"/>
      <c r="AD8" s="802"/>
      <c r="AE8" s="802"/>
      <c r="AF8" s="802"/>
      <c r="AG8" s="802"/>
      <c r="AH8" s="802"/>
      <c r="AI8" s="802"/>
      <c r="AJ8" s="803"/>
      <c r="AK8" s="781"/>
      <c r="AL8" s="782"/>
      <c r="AM8" s="782"/>
      <c r="AN8" s="782"/>
      <c r="AO8" s="782"/>
      <c r="AP8" s="783"/>
      <c r="AQ8" s="843"/>
      <c r="AR8" s="844"/>
      <c r="AS8" s="844"/>
      <c r="AT8" s="844"/>
      <c r="AU8" s="845"/>
      <c r="AV8" s="849"/>
      <c r="AW8" s="850"/>
      <c r="AX8" s="850"/>
      <c r="AY8" s="850"/>
      <c r="AZ8" s="851"/>
      <c r="BA8" s="292" t="s">
        <v>271</v>
      </c>
      <c r="BB8" s="354" t="s">
        <v>272</v>
      </c>
      <c r="BC8" s="355" t="s">
        <v>273</v>
      </c>
      <c r="BD8" s="355"/>
      <c r="BE8" s="355" t="s">
        <v>274</v>
      </c>
      <c r="BF8" s="355"/>
      <c r="BG8" s="856" t="s">
        <v>246</v>
      </c>
      <c r="BH8" s="857"/>
      <c r="BI8" s="356" t="s">
        <v>275</v>
      </c>
      <c r="BJ8" s="849"/>
      <c r="BK8" s="353"/>
      <c r="BL8" s="858"/>
      <c r="BM8" s="859"/>
      <c r="BN8" s="859"/>
      <c r="BO8" s="859"/>
      <c r="BP8" s="859"/>
      <c r="BQ8" s="806"/>
      <c r="BR8" s="806"/>
      <c r="BS8" s="806"/>
      <c r="BT8" s="806"/>
      <c r="BU8" s="806"/>
      <c r="BV8" s="806"/>
      <c r="BW8" s="806"/>
      <c r="BX8" s="806"/>
      <c r="BY8" s="806"/>
      <c r="BZ8" s="806"/>
      <c r="CA8" s="806"/>
      <c r="CB8" s="806"/>
      <c r="CC8" s="806"/>
      <c r="CD8" s="807"/>
      <c r="CE8" s="807"/>
      <c r="CF8" s="807"/>
      <c r="CG8" s="807"/>
      <c r="CH8" s="807"/>
      <c r="CI8" s="649"/>
      <c r="CJ8" s="649"/>
      <c r="CK8" s="649"/>
      <c r="CL8" s="649"/>
      <c r="CM8" s="664"/>
      <c r="CN8" s="664"/>
      <c r="CO8" s="855"/>
    </row>
    <row r="9" spans="1:94" ht="24" customHeight="1" x14ac:dyDescent="0.25">
      <c r="C9" s="415" t="s">
        <v>276</v>
      </c>
      <c r="D9" s="415" t="s">
        <v>277</v>
      </c>
      <c r="E9" s="415" t="s">
        <v>321</v>
      </c>
      <c r="F9" s="415" t="s">
        <v>1627</v>
      </c>
      <c r="G9" s="415" t="s">
        <v>1628</v>
      </c>
      <c r="H9" s="416"/>
      <c r="I9" s="417" t="s">
        <v>279</v>
      </c>
      <c r="J9" s="417"/>
      <c r="K9" s="418" t="s">
        <v>1629</v>
      </c>
      <c r="L9" s="418" t="s">
        <v>1630</v>
      </c>
      <c r="M9" s="418" t="s">
        <v>736</v>
      </c>
      <c r="N9" s="418" t="s">
        <v>287</v>
      </c>
      <c r="O9" s="418" t="s">
        <v>208</v>
      </c>
      <c r="P9" s="418" t="s">
        <v>143</v>
      </c>
      <c r="Q9" s="418" t="s">
        <v>737</v>
      </c>
      <c r="R9" s="418" t="s">
        <v>288</v>
      </c>
      <c r="S9" s="418" t="s">
        <v>738</v>
      </c>
      <c r="T9" s="418" t="s">
        <v>739</v>
      </c>
      <c r="U9" s="418" t="s">
        <v>740</v>
      </c>
      <c r="V9" s="418" t="s">
        <v>741</v>
      </c>
      <c r="W9" s="418" t="s">
        <v>289</v>
      </c>
      <c r="X9" s="418" t="s">
        <v>290</v>
      </c>
      <c r="Y9" s="418" t="s">
        <v>291</v>
      </c>
      <c r="Z9" s="418" t="s">
        <v>292</v>
      </c>
      <c r="AA9" s="418" t="s">
        <v>293</v>
      </c>
      <c r="AB9" s="418" t="s">
        <v>294</v>
      </c>
      <c r="AC9" s="418" t="s">
        <v>295</v>
      </c>
      <c r="AD9" s="418" t="s">
        <v>296</v>
      </c>
      <c r="AE9" s="418" t="s">
        <v>297</v>
      </c>
      <c r="AF9" s="418" t="s">
        <v>298</v>
      </c>
      <c r="AG9" s="418" t="s">
        <v>299</v>
      </c>
      <c r="AH9" s="418" t="s">
        <v>300</v>
      </c>
      <c r="AI9" s="418" t="s">
        <v>301</v>
      </c>
      <c r="AJ9" s="418" t="s">
        <v>302</v>
      </c>
      <c r="AK9" s="418" t="s">
        <v>303</v>
      </c>
      <c r="AL9" s="418" t="s">
        <v>304</v>
      </c>
      <c r="AM9" s="418" t="s">
        <v>305</v>
      </c>
      <c r="AN9" s="418" t="s">
        <v>306</v>
      </c>
      <c r="AO9" s="418" t="s">
        <v>307</v>
      </c>
      <c r="AP9" s="418" t="s">
        <v>308</v>
      </c>
      <c r="AQ9" s="418" t="s">
        <v>310</v>
      </c>
      <c r="AR9" s="418" t="s">
        <v>220</v>
      </c>
      <c r="AS9" s="418" t="s">
        <v>221</v>
      </c>
      <c r="AT9" s="418" t="s">
        <v>222</v>
      </c>
      <c r="AU9" s="418" t="s">
        <v>223</v>
      </c>
      <c r="AV9" s="418" t="s">
        <v>311</v>
      </c>
      <c r="AW9" s="418" t="s">
        <v>312</v>
      </c>
      <c r="AX9" s="418" t="s">
        <v>227</v>
      </c>
      <c r="AY9" s="418" t="s">
        <v>228</v>
      </c>
      <c r="AZ9" s="418" t="s">
        <v>313</v>
      </c>
      <c r="BA9" s="418" t="s">
        <v>232</v>
      </c>
      <c r="BB9" s="418" t="s">
        <v>234</v>
      </c>
      <c r="BC9" s="418" t="s">
        <v>314</v>
      </c>
      <c r="BD9" s="418" t="s">
        <v>315</v>
      </c>
      <c r="BE9" s="418" t="s">
        <v>242</v>
      </c>
      <c r="BF9" s="418" t="s">
        <v>244</v>
      </c>
      <c r="BG9" s="418" t="s">
        <v>247</v>
      </c>
      <c r="BH9" s="418" t="s">
        <v>316</v>
      </c>
      <c r="BI9" s="418" t="s">
        <v>317</v>
      </c>
      <c r="BJ9" s="419" t="s">
        <v>141</v>
      </c>
      <c r="BK9" s="420"/>
      <c r="BL9" s="421" t="s">
        <v>745</v>
      </c>
      <c r="BM9" s="418" t="s">
        <v>746</v>
      </c>
      <c r="BN9" s="418" t="s">
        <v>287</v>
      </c>
      <c r="BO9" s="418" t="s">
        <v>208</v>
      </c>
      <c r="BP9" s="418" t="s">
        <v>143</v>
      </c>
      <c r="BQ9" s="418" t="s">
        <v>288</v>
      </c>
      <c r="BR9" s="418" t="s">
        <v>291</v>
      </c>
      <c r="BS9" s="418" t="s">
        <v>292</v>
      </c>
      <c r="BT9" s="418" t="s">
        <v>293</v>
      </c>
      <c r="BU9" s="418" t="s">
        <v>294</v>
      </c>
      <c r="BV9" s="418" t="s">
        <v>295</v>
      </c>
      <c r="BW9" s="418" t="s">
        <v>296</v>
      </c>
      <c r="BX9" s="418" t="s">
        <v>297</v>
      </c>
      <c r="BY9" s="418" t="s">
        <v>298</v>
      </c>
      <c r="BZ9" s="418" t="s">
        <v>299</v>
      </c>
      <c r="CA9" s="418" t="s">
        <v>300</v>
      </c>
      <c r="CB9" s="418" t="s">
        <v>301</v>
      </c>
      <c r="CC9" s="418" t="s">
        <v>302</v>
      </c>
      <c r="CD9" s="418" t="s">
        <v>303</v>
      </c>
      <c r="CE9" s="418" t="s">
        <v>304</v>
      </c>
      <c r="CF9" s="418" t="s">
        <v>306</v>
      </c>
      <c r="CG9" s="418" t="s">
        <v>307</v>
      </c>
      <c r="CH9" s="418" t="s">
        <v>308</v>
      </c>
      <c r="CI9" s="418" t="s">
        <v>309</v>
      </c>
      <c r="CJ9" s="418" t="s">
        <v>187</v>
      </c>
      <c r="CK9" s="418" t="s">
        <v>189</v>
      </c>
      <c r="CL9" s="422" t="s">
        <v>191</v>
      </c>
      <c r="CM9" s="418" t="s">
        <v>254</v>
      </c>
      <c r="CN9" s="418" t="s">
        <v>138</v>
      </c>
      <c r="CO9" s="425" t="s">
        <v>270</v>
      </c>
    </row>
    <row r="10" spans="1:94" s="357" customFormat="1" ht="24" customHeight="1" x14ac:dyDescent="0.25">
      <c r="A10" s="377" t="s">
        <v>1667</v>
      </c>
      <c r="B10" s="377">
        <v>19</v>
      </c>
      <c r="C10" s="317">
        <f>VLOOKUP(D10,[1]Sheet1!$G$5:$H$10,2,FALSE)</f>
        <v>1</v>
      </c>
      <c r="D10" s="302" t="s">
        <v>318</v>
      </c>
      <c r="E10" s="301" t="s">
        <v>1668</v>
      </c>
      <c r="F10" s="393" t="s">
        <v>1669</v>
      </c>
      <c r="G10" s="301" t="s">
        <v>1670</v>
      </c>
      <c r="H10" s="301" t="s">
        <v>327</v>
      </c>
      <c r="I10" s="397" t="s">
        <v>1671</v>
      </c>
      <c r="J10" s="397" t="s">
        <v>1672</v>
      </c>
      <c r="K10" s="298" t="s">
        <v>332</v>
      </c>
      <c r="L10" s="318">
        <v>35693930053</v>
      </c>
      <c r="M10" s="298" t="s">
        <v>1673</v>
      </c>
      <c r="N10" s="299" t="s">
        <v>852</v>
      </c>
      <c r="O10" s="298" t="s">
        <v>1674</v>
      </c>
      <c r="P10" s="298" t="s">
        <v>372</v>
      </c>
      <c r="Q10" s="298">
        <v>50</v>
      </c>
      <c r="R10" s="298">
        <v>56</v>
      </c>
      <c r="S10" s="298">
        <v>56</v>
      </c>
      <c r="T10" s="298">
        <v>56</v>
      </c>
      <c r="U10" s="298" t="s">
        <v>754</v>
      </c>
      <c r="V10" s="298">
        <v>56</v>
      </c>
      <c r="W10" s="298" t="s">
        <v>17</v>
      </c>
      <c r="X10" s="298" t="s">
        <v>126</v>
      </c>
      <c r="Y10" s="298">
        <v>0</v>
      </c>
      <c r="Z10" s="298">
        <v>6</v>
      </c>
      <c r="AA10" s="298">
        <v>6</v>
      </c>
      <c r="AB10" s="298">
        <v>15</v>
      </c>
      <c r="AC10" s="298">
        <v>25</v>
      </c>
      <c r="AD10" s="298">
        <v>35</v>
      </c>
      <c r="AE10" s="298">
        <v>45</v>
      </c>
      <c r="AF10" s="298">
        <v>56</v>
      </c>
      <c r="AG10" s="298">
        <v>56</v>
      </c>
      <c r="AH10" s="298">
        <v>56</v>
      </c>
      <c r="AI10" s="298">
        <v>56</v>
      </c>
      <c r="AJ10" s="298">
        <v>56</v>
      </c>
      <c r="AK10" s="298" t="s">
        <v>334</v>
      </c>
      <c r="AL10" s="298" t="s">
        <v>1675</v>
      </c>
      <c r="AM10" s="298" t="s">
        <v>1676</v>
      </c>
      <c r="AN10" s="298" t="s">
        <v>757</v>
      </c>
      <c r="AO10" s="319" t="s">
        <v>758</v>
      </c>
      <c r="AP10" s="298" t="s">
        <v>759</v>
      </c>
      <c r="AQ10" s="298" t="s">
        <v>17</v>
      </c>
      <c r="AR10" s="298" t="s">
        <v>17</v>
      </c>
      <c r="AS10" s="298" t="s">
        <v>17</v>
      </c>
      <c r="AT10" s="298" t="s">
        <v>8</v>
      </c>
      <c r="AU10" s="298" t="s">
        <v>17</v>
      </c>
      <c r="AV10" s="298" t="s">
        <v>8</v>
      </c>
      <c r="AW10" s="298" t="s">
        <v>17</v>
      </c>
      <c r="AX10" s="298" t="s">
        <v>8</v>
      </c>
      <c r="AY10" s="298" t="s">
        <v>17</v>
      </c>
      <c r="AZ10" s="298" t="s">
        <v>8</v>
      </c>
      <c r="BA10" s="298" t="s">
        <v>338</v>
      </c>
      <c r="BB10" s="298" t="s">
        <v>32</v>
      </c>
      <c r="BC10" s="298" t="s">
        <v>50</v>
      </c>
      <c r="BD10" s="298" t="s">
        <v>83</v>
      </c>
      <c r="BE10" s="298" t="s">
        <v>24</v>
      </c>
      <c r="BF10" s="298" t="s">
        <v>339</v>
      </c>
      <c r="BG10" s="298" t="s">
        <v>340</v>
      </c>
      <c r="BH10" s="298" t="s">
        <v>341</v>
      </c>
      <c r="BI10" s="298" t="s">
        <v>18</v>
      </c>
      <c r="BJ10" s="298" t="s">
        <v>765</v>
      </c>
      <c r="BK10" s="439" t="s">
        <v>330</v>
      </c>
      <c r="BL10" s="241" t="s">
        <v>767</v>
      </c>
      <c r="BM10" s="241" t="s">
        <v>768</v>
      </c>
      <c r="BN10" s="241" t="s">
        <v>852</v>
      </c>
      <c r="BO10" s="241" t="s">
        <v>769</v>
      </c>
      <c r="BP10" s="228" t="s">
        <v>607</v>
      </c>
      <c r="BQ10" s="228">
        <v>4</v>
      </c>
      <c r="BR10" s="228"/>
      <c r="BS10" s="228"/>
      <c r="BT10" s="228"/>
      <c r="BU10" s="228"/>
      <c r="BV10" s="228"/>
      <c r="BW10" s="228"/>
      <c r="BX10" s="228"/>
      <c r="BY10" s="228"/>
      <c r="BZ10" s="228"/>
      <c r="CA10" s="228"/>
      <c r="CB10" s="228"/>
      <c r="CC10" s="228"/>
      <c r="CD10" s="228" t="str">
        <f>AK10</f>
        <v>Dirección de Adecuación de Tierras</v>
      </c>
      <c r="CE10" s="228" t="s">
        <v>1675</v>
      </c>
      <c r="CF10" s="228" t="s">
        <v>757</v>
      </c>
      <c r="CG10" s="228" t="s">
        <v>758</v>
      </c>
      <c r="CH10" s="228" t="s">
        <v>334</v>
      </c>
      <c r="CI10" s="228" t="s">
        <v>772</v>
      </c>
      <c r="CJ10" s="232" t="s">
        <v>773</v>
      </c>
      <c r="CK10" s="243" t="s">
        <v>336</v>
      </c>
      <c r="CL10" s="229" t="s">
        <v>337</v>
      </c>
      <c r="CM10" s="228" t="s">
        <v>1677</v>
      </c>
      <c r="CN10" s="231"/>
      <c r="CO10" s="426" t="s">
        <v>1678</v>
      </c>
      <c r="CP10" s="377"/>
    </row>
    <row r="11" spans="1:94" ht="24" customHeight="1" x14ac:dyDescent="0.25">
      <c r="A11" s="469" t="s">
        <v>1667</v>
      </c>
      <c r="B11" s="377">
        <v>20</v>
      </c>
      <c r="C11" s="317">
        <f>VLOOKUP(D11,[1]Sheet1!$G$5:$H$10,2,FALSE)</f>
        <v>1</v>
      </c>
      <c r="D11" s="302" t="s">
        <v>318</v>
      </c>
      <c r="E11" s="301" t="s">
        <v>1668</v>
      </c>
      <c r="F11" s="393" t="s">
        <v>1679</v>
      </c>
      <c r="G11" s="301" t="s">
        <v>1670</v>
      </c>
      <c r="H11" s="301" t="s">
        <v>327</v>
      </c>
      <c r="I11" s="397"/>
      <c r="J11" s="397"/>
      <c r="K11" s="298"/>
      <c r="L11" s="298"/>
      <c r="M11" s="298"/>
      <c r="N11" s="299"/>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439" t="s">
        <v>344</v>
      </c>
      <c r="BL11" s="241" t="s">
        <v>777</v>
      </c>
      <c r="BM11" s="241" t="s">
        <v>778</v>
      </c>
      <c r="BN11" s="241" t="s">
        <v>852</v>
      </c>
      <c r="BO11" s="241" t="s">
        <v>780</v>
      </c>
      <c r="BP11" s="228" t="s">
        <v>607</v>
      </c>
      <c r="BQ11" s="228">
        <v>56</v>
      </c>
      <c r="BR11" s="228"/>
      <c r="BS11" s="228"/>
      <c r="BT11" s="228"/>
      <c r="BU11" s="228"/>
      <c r="BV11" s="228"/>
      <c r="BW11" s="228"/>
      <c r="BX11" s="228"/>
      <c r="BY11" s="228"/>
      <c r="BZ11" s="228"/>
      <c r="CA11" s="228"/>
      <c r="CB11" s="228"/>
      <c r="CC11" s="228"/>
      <c r="CD11" s="228" t="s">
        <v>334</v>
      </c>
      <c r="CE11" s="228" t="s">
        <v>1675</v>
      </c>
      <c r="CF11" s="228" t="s">
        <v>757</v>
      </c>
      <c r="CG11" s="228" t="s">
        <v>758</v>
      </c>
      <c r="CH11" s="228" t="s">
        <v>334</v>
      </c>
      <c r="CI11" s="230" t="s">
        <v>772</v>
      </c>
      <c r="CJ11" s="232" t="s">
        <v>773</v>
      </c>
      <c r="CK11" s="243" t="s">
        <v>336</v>
      </c>
      <c r="CL11" s="229" t="s">
        <v>337</v>
      </c>
      <c r="CM11" s="228" t="s">
        <v>1677</v>
      </c>
      <c r="CN11" s="231"/>
      <c r="CO11" s="426"/>
      <c r="CP11" s="377"/>
    </row>
    <row r="12" spans="1:94" ht="24" customHeight="1" x14ac:dyDescent="0.25">
      <c r="A12" s="377" t="s">
        <v>1667</v>
      </c>
      <c r="B12" s="377">
        <v>21</v>
      </c>
      <c r="C12" s="317">
        <f>VLOOKUP(D12,[1]Sheet1!$G$5:$H$10,2,FALSE)</f>
        <v>1</v>
      </c>
      <c r="D12" s="302" t="s">
        <v>318</v>
      </c>
      <c r="E12" s="301" t="s">
        <v>1668</v>
      </c>
      <c r="F12" s="393" t="s">
        <v>1680</v>
      </c>
      <c r="G12" s="301" t="s">
        <v>1670</v>
      </c>
      <c r="H12" s="301" t="s">
        <v>327</v>
      </c>
      <c r="I12" s="397"/>
      <c r="J12" s="397"/>
      <c r="K12" s="298"/>
      <c r="L12" s="298"/>
      <c r="M12" s="298"/>
      <c r="N12" s="299"/>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439" t="s">
        <v>350</v>
      </c>
      <c r="BL12" s="241" t="s">
        <v>1681</v>
      </c>
      <c r="BM12" s="241" t="s">
        <v>784</v>
      </c>
      <c r="BN12" s="241" t="s">
        <v>852</v>
      </c>
      <c r="BO12" s="241" t="s">
        <v>785</v>
      </c>
      <c r="BP12" s="228" t="s">
        <v>590</v>
      </c>
      <c r="BQ12" s="228">
        <v>14</v>
      </c>
      <c r="BR12" s="228"/>
      <c r="BS12" s="228">
        <v>5</v>
      </c>
      <c r="BT12" s="228"/>
      <c r="BU12" s="228"/>
      <c r="BV12" s="228"/>
      <c r="BW12" s="228"/>
      <c r="BX12" s="228">
        <v>9</v>
      </c>
      <c r="BY12" s="228"/>
      <c r="BZ12" s="228"/>
      <c r="CA12" s="228"/>
      <c r="CB12" s="228"/>
      <c r="CC12" s="228"/>
      <c r="CD12" s="228" t="s">
        <v>334</v>
      </c>
      <c r="CE12" s="228" t="s">
        <v>1675</v>
      </c>
      <c r="CF12" s="228" t="s">
        <v>757</v>
      </c>
      <c r="CG12" s="228" t="s">
        <v>758</v>
      </c>
      <c r="CH12" s="228" t="s">
        <v>334</v>
      </c>
      <c r="CI12" s="230" t="s">
        <v>772</v>
      </c>
      <c r="CJ12" s="232" t="s">
        <v>773</v>
      </c>
      <c r="CK12" s="243" t="s">
        <v>336</v>
      </c>
      <c r="CL12" s="229" t="s">
        <v>337</v>
      </c>
      <c r="CM12" s="228" t="s">
        <v>1677</v>
      </c>
      <c r="CN12" s="231"/>
      <c r="CO12" s="426"/>
      <c r="CP12" s="377"/>
    </row>
    <row r="13" spans="1:94" ht="24" customHeight="1" x14ac:dyDescent="0.25">
      <c r="A13" s="377" t="s">
        <v>1667</v>
      </c>
      <c r="B13" s="377">
        <v>22</v>
      </c>
      <c r="C13" s="317">
        <f>VLOOKUP(D13,[1]Sheet1!$G$5:$H$10,2,FALSE)</f>
        <v>1</v>
      </c>
      <c r="D13" s="302" t="s">
        <v>318</v>
      </c>
      <c r="E13" s="301" t="s">
        <v>1668</v>
      </c>
      <c r="F13" s="393" t="s">
        <v>1682</v>
      </c>
      <c r="G13" s="301" t="s">
        <v>1670</v>
      </c>
      <c r="H13" s="301" t="s">
        <v>327</v>
      </c>
      <c r="I13" s="397"/>
      <c r="J13" s="397"/>
      <c r="K13" s="298"/>
      <c r="L13" s="298"/>
      <c r="M13" s="298"/>
      <c r="N13" s="299"/>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439" t="s">
        <v>354</v>
      </c>
      <c r="BL13" s="241" t="s">
        <v>787</v>
      </c>
      <c r="BM13" s="241" t="s">
        <v>788</v>
      </c>
      <c r="BN13" s="241" t="s">
        <v>793</v>
      </c>
      <c r="BO13" s="241" t="s">
        <v>789</v>
      </c>
      <c r="BP13" s="228" t="s">
        <v>607</v>
      </c>
      <c r="BQ13" s="320">
        <v>720400658</v>
      </c>
      <c r="BR13" s="320">
        <v>22620581</v>
      </c>
      <c r="BS13" s="320">
        <v>154742061</v>
      </c>
      <c r="BT13" s="320">
        <v>34363111</v>
      </c>
      <c r="BU13" s="320">
        <v>41855278</v>
      </c>
      <c r="BV13" s="320">
        <v>86736239</v>
      </c>
      <c r="BW13" s="320">
        <v>54462290</v>
      </c>
      <c r="BX13" s="320">
        <v>14408013</v>
      </c>
      <c r="BY13" s="320">
        <v>26798904</v>
      </c>
      <c r="BZ13" s="320">
        <v>105322576</v>
      </c>
      <c r="CA13" s="320">
        <v>122468112</v>
      </c>
      <c r="CB13" s="320">
        <v>32994350</v>
      </c>
      <c r="CC13" s="320">
        <v>23629143</v>
      </c>
      <c r="CD13" s="228" t="s">
        <v>334</v>
      </c>
      <c r="CE13" s="228" t="s">
        <v>1675</v>
      </c>
      <c r="CF13" s="228" t="s">
        <v>757</v>
      </c>
      <c r="CG13" s="228" t="s">
        <v>758</v>
      </c>
      <c r="CH13" s="228" t="s">
        <v>334</v>
      </c>
      <c r="CI13" s="230" t="s">
        <v>772</v>
      </c>
      <c r="CJ13" s="232" t="s">
        <v>773</v>
      </c>
      <c r="CK13" s="243" t="s">
        <v>336</v>
      </c>
      <c r="CL13" s="229" t="s">
        <v>337</v>
      </c>
      <c r="CM13" s="228" t="s">
        <v>1677</v>
      </c>
      <c r="CN13" s="231"/>
      <c r="CO13" s="426"/>
      <c r="CP13" s="377"/>
    </row>
    <row r="14" spans="1:94" ht="24" customHeight="1" x14ac:dyDescent="0.25">
      <c r="A14" s="377" t="s">
        <v>1667</v>
      </c>
      <c r="B14" s="377">
        <v>23</v>
      </c>
      <c r="C14" s="317">
        <f>VLOOKUP(D14,[1]Sheet1!$G$5:$H$10,2,FALSE)</f>
        <v>1</v>
      </c>
      <c r="D14" s="302" t="s">
        <v>318</v>
      </c>
      <c r="E14" s="301" t="s">
        <v>1668</v>
      </c>
      <c r="F14" s="393" t="s">
        <v>1683</v>
      </c>
      <c r="G14" s="301" t="s">
        <v>1670</v>
      </c>
      <c r="H14" s="301" t="s">
        <v>327</v>
      </c>
      <c r="I14" s="397"/>
      <c r="J14" s="397" t="s">
        <v>1684</v>
      </c>
      <c r="K14" s="298" t="s">
        <v>1635</v>
      </c>
      <c r="L14" s="318">
        <v>193185000</v>
      </c>
      <c r="M14" s="298" t="s">
        <v>1685</v>
      </c>
      <c r="N14" s="299" t="s">
        <v>852</v>
      </c>
      <c r="O14" s="298" t="s">
        <v>1686</v>
      </c>
      <c r="P14" s="298" t="s">
        <v>753</v>
      </c>
      <c r="Q14" s="298">
        <v>122</v>
      </c>
      <c r="R14" s="298">
        <v>220</v>
      </c>
      <c r="S14" s="298">
        <v>240</v>
      </c>
      <c r="T14" s="298">
        <v>260</v>
      </c>
      <c r="U14" s="298" t="s">
        <v>1687</v>
      </c>
      <c r="V14" s="298">
        <v>842</v>
      </c>
      <c r="W14" s="298" t="s">
        <v>8</v>
      </c>
      <c r="X14" s="298">
        <v>88</v>
      </c>
      <c r="Y14" s="298">
        <v>0</v>
      </c>
      <c r="Z14" s="298">
        <v>0</v>
      </c>
      <c r="AA14" s="298">
        <v>0</v>
      </c>
      <c r="AB14" s="298">
        <v>55</v>
      </c>
      <c r="AC14" s="298">
        <v>0</v>
      </c>
      <c r="AD14" s="298">
        <v>55</v>
      </c>
      <c r="AE14" s="298">
        <v>0</v>
      </c>
      <c r="AF14" s="298">
        <v>55</v>
      </c>
      <c r="AG14" s="298">
        <v>0</v>
      </c>
      <c r="AH14" s="298">
        <v>55</v>
      </c>
      <c r="AI14" s="298">
        <v>0</v>
      </c>
      <c r="AJ14" s="298">
        <v>0</v>
      </c>
      <c r="AK14" s="298" t="s">
        <v>334</v>
      </c>
      <c r="AL14" s="298" t="s">
        <v>1688</v>
      </c>
      <c r="AM14" s="298" t="s">
        <v>1676</v>
      </c>
      <c r="AN14" s="298" t="s">
        <v>757</v>
      </c>
      <c r="AO14" s="319" t="s">
        <v>758</v>
      </c>
      <c r="AP14" s="298" t="s">
        <v>759</v>
      </c>
      <c r="AQ14" s="298" t="s">
        <v>17</v>
      </c>
      <c r="AR14" s="298" t="s">
        <v>8</v>
      </c>
      <c r="AS14" s="298" t="s">
        <v>17</v>
      </c>
      <c r="AT14" s="298" t="s">
        <v>8</v>
      </c>
      <c r="AU14" s="298" t="s">
        <v>8</v>
      </c>
      <c r="AV14" s="298" t="s">
        <v>17</v>
      </c>
      <c r="AW14" s="298" t="s">
        <v>8</v>
      </c>
      <c r="AX14" s="298" t="s">
        <v>8</v>
      </c>
      <c r="AY14" s="298" t="s">
        <v>17</v>
      </c>
      <c r="AZ14" s="298" t="s">
        <v>8</v>
      </c>
      <c r="BA14" s="298" t="s">
        <v>338</v>
      </c>
      <c r="BB14" s="298" t="s">
        <v>32</v>
      </c>
      <c r="BC14" s="298" t="s">
        <v>50</v>
      </c>
      <c r="BD14" s="298" t="s">
        <v>83</v>
      </c>
      <c r="BE14" s="298" t="s">
        <v>12</v>
      </c>
      <c r="BF14" s="298" t="s">
        <v>347</v>
      </c>
      <c r="BG14" s="298" t="s">
        <v>348</v>
      </c>
      <c r="BH14" s="298" t="s">
        <v>341</v>
      </c>
      <c r="BI14" s="298" t="s">
        <v>18</v>
      </c>
      <c r="BJ14" s="298" t="s">
        <v>765</v>
      </c>
      <c r="BK14" s="439" t="s">
        <v>357</v>
      </c>
      <c r="BL14" s="241" t="s">
        <v>1689</v>
      </c>
      <c r="BM14" s="241" t="s">
        <v>1690</v>
      </c>
      <c r="BN14" s="241" t="s">
        <v>852</v>
      </c>
      <c r="BO14" s="241" t="s">
        <v>769</v>
      </c>
      <c r="BP14" s="228" t="s">
        <v>811</v>
      </c>
      <c r="BQ14" s="228">
        <v>1</v>
      </c>
      <c r="BR14" s="228"/>
      <c r="BS14" s="228"/>
      <c r="BT14" s="228">
        <v>1</v>
      </c>
      <c r="BU14" s="228"/>
      <c r="BV14" s="228"/>
      <c r="BW14" s="228"/>
      <c r="BX14" s="228"/>
      <c r="BY14" s="228"/>
      <c r="BZ14" s="228"/>
      <c r="CA14" s="228"/>
      <c r="CB14" s="228"/>
      <c r="CC14" s="228"/>
      <c r="CD14" s="228" t="s">
        <v>334</v>
      </c>
      <c r="CE14" s="228" t="s">
        <v>1688</v>
      </c>
      <c r="CF14" s="228" t="s">
        <v>757</v>
      </c>
      <c r="CG14" s="228" t="s">
        <v>758</v>
      </c>
      <c r="CH14" s="228" t="s">
        <v>334</v>
      </c>
      <c r="CI14" s="230" t="s">
        <v>772</v>
      </c>
      <c r="CJ14" s="232" t="s">
        <v>773</v>
      </c>
      <c r="CK14" s="243" t="s">
        <v>336</v>
      </c>
      <c r="CL14" s="229" t="s">
        <v>337</v>
      </c>
      <c r="CM14" s="228" t="s">
        <v>1677</v>
      </c>
      <c r="CN14" s="231"/>
      <c r="CO14" s="426" t="s">
        <v>1691</v>
      </c>
      <c r="CP14" s="377"/>
    </row>
    <row r="15" spans="1:94" ht="24" customHeight="1" x14ac:dyDescent="0.25">
      <c r="A15" s="377" t="s">
        <v>1667</v>
      </c>
      <c r="B15" s="377">
        <v>24</v>
      </c>
      <c r="C15" s="317">
        <f>VLOOKUP(D15,[1]Sheet1!$G$5:$H$10,2,FALSE)</f>
        <v>1</v>
      </c>
      <c r="D15" s="302" t="s">
        <v>318</v>
      </c>
      <c r="E15" s="301" t="s">
        <v>1668</v>
      </c>
      <c r="F15" s="393" t="s">
        <v>1692</v>
      </c>
      <c r="G15" s="301" t="s">
        <v>1670</v>
      </c>
      <c r="H15" s="301" t="s">
        <v>327</v>
      </c>
      <c r="I15" s="397"/>
      <c r="J15" s="397"/>
      <c r="K15" s="298"/>
      <c r="L15" s="298"/>
      <c r="M15" s="298"/>
      <c r="N15" s="299"/>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439" t="s">
        <v>364</v>
      </c>
      <c r="BL15" s="241" t="s">
        <v>1686</v>
      </c>
      <c r="BM15" s="241" t="s">
        <v>810</v>
      </c>
      <c r="BN15" s="241" t="s">
        <v>852</v>
      </c>
      <c r="BO15" s="241" t="s">
        <v>798</v>
      </c>
      <c r="BP15" s="228" t="s">
        <v>590</v>
      </c>
      <c r="BQ15" s="228">
        <v>4</v>
      </c>
      <c r="BR15" s="228"/>
      <c r="BS15" s="228"/>
      <c r="BT15" s="228"/>
      <c r="BU15" s="228">
        <v>1</v>
      </c>
      <c r="BV15" s="228"/>
      <c r="BW15" s="228">
        <v>1</v>
      </c>
      <c r="BX15" s="228"/>
      <c r="BY15" s="228">
        <v>1</v>
      </c>
      <c r="BZ15" s="228"/>
      <c r="CA15" s="228">
        <v>1</v>
      </c>
      <c r="CB15" s="228"/>
      <c r="CC15" s="228"/>
      <c r="CD15" s="228" t="s">
        <v>334</v>
      </c>
      <c r="CE15" s="228" t="s">
        <v>1688</v>
      </c>
      <c r="CF15" s="228" t="s">
        <v>757</v>
      </c>
      <c r="CG15" s="228" t="s">
        <v>758</v>
      </c>
      <c r="CH15" s="228" t="s">
        <v>334</v>
      </c>
      <c r="CI15" s="230" t="s">
        <v>772</v>
      </c>
      <c r="CJ15" s="232" t="s">
        <v>773</v>
      </c>
      <c r="CK15" s="243" t="s">
        <v>336</v>
      </c>
      <c r="CL15" s="229" t="s">
        <v>337</v>
      </c>
      <c r="CM15" s="228" t="s">
        <v>1677</v>
      </c>
      <c r="CN15" s="231"/>
      <c r="CO15" s="426"/>
      <c r="CP15" s="377"/>
    </row>
    <row r="16" spans="1:94" ht="24" customHeight="1" x14ac:dyDescent="0.25">
      <c r="A16" s="377" t="s">
        <v>1667</v>
      </c>
      <c r="B16" s="377">
        <v>25</v>
      </c>
      <c r="C16" s="317">
        <f>VLOOKUP(D16,[1]Sheet1!$G$5:$H$10,2,FALSE)</f>
        <v>1</v>
      </c>
      <c r="D16" s="302" t="s">
        <v>318</v>
      </c>
      <c r="E16" s="301" t="s">
        <v>1668</v>
      </c>
      <c r="F16" s="393" t="s">
        <v>1693</v>
      </c>
      <c r="G16" s="301" t="s">
        <v>1670</v>
      </c>
      <c r="H16" s="301" t="s">
        <v>327</v>
      </c>
      <c r="I16" s="397"/>
      <c r="J16" s="397" t="s">
        <v>1694</v>
      </c>
      <c r="K16" s="475" t="s">
        <v>351</v>
      </c>
      <c r="L16" s="476">
        <v>791222160</v>
      </c>
      <c r="M16" s="475" t="s">
        <v>352</v>
      </c>
      <c r="N16" s="477" t="s">
        <v>852</v>
      </c>
      <c r="O16" s="475" t="s">
        <v>752</v>
      </c>
      <c r="P16" s="475" t="s">
        <v>753</v>
      </c>
      <c r="Q16" s="475">
        <v>56</v>
      </c>
      <c r="R16" s="475">
        <v>56</v>
      </c>
      <c r="S16" s="475">
        <v>56</v>
      </c>
      <c r="T16" s="475">
        <v>56</v>
      </c>
      <c r="U16" s="475" t="s">
        <v>754</v>
      </c>
      <c r="V16" s="475">
        <v>56</v>
      </c>
      <c r="W16" s="475" t="s">
        <v>17</v>
      </c>
      <c r="X16" s="475" t="s">
        <v>126</v>
      </c>
      <c r="Y16" s="475">
        <v>0</v>
      </c>
      <c r="Z16" s="475">
        <v>5</v>
      </c>
      <c r="AA16" s="475">
        <v>5</v>
      </c>
      <c r="AB16" s="475">
        <v>5</v>
      </c>
      <c r="AC16" s="475">
        <v>5</v>
      </c>
      <c r="AD16" s="475">
        <v>5</v>
      </c>
      <c r="AE16" s="475">
        <v>6</v>
      </c>
      <c r="AF16" s="475">
        <v>5</v>
      </c>
      <c r="AG16" s="475">
        <v>5</v>
      </c>
      <c r="AH16" s="475">
        <v>5</v>
      </c>
      <c r="AI16" s="475">
        <v>5</v>
      </c>
      <c r="AJ16" s="475">
        <v>5</v>
      </c>
      <c r="AK16" s="475" t="s">
        <v>334</v>
      </c>
      <c r="AL16" s="298" t="s">
        <v>802</v>
      </c>
      <c r="AM16" s="298" t="s">
        <v>1676</v>
      </c>
      <c r="AN16" s="298" t="s">
        <v>757</v>
      </c>
      <c r="AO16" s="319" t="s">
        <v>758</v>
      </c>
      <c r="AP16" s="298" t="s">
        <v>759</v>
      </c>
      <c r="AQ16" s="298" t="s">
        <v>17</v>
      </c>
      <c r="AR16" s="298" t="s">
        <v>17</v>
      </c>
      <c r="AS16" s="298" t="s">
        <v>17</v>
      </c>
      <c r="AT16" s="298" t="s">
        <v>8</v>
      </c>
      <c r="AU16" s="298" t="s">
        <v>17</v>
      </c>
      <c r="AV16" s="298" t="s">
        <v>17</v>
      </c>
      <c r="AW16" s="298" t="s">
        <v>17</v>
      </c>
      <c r="AX16" s="298" t="s">
        <v>8</v>
      </c>
      <c r="AY16" s="298" t="s">
        <v>17</v>
      </c>
      <c r="AZ16" s="298" t="s">
        <v>8</v>
      </c>
      <c r="BA16" s="298" t="s">
        <v>338</v>
      </c>
      <c r="BB16" s="298" t="s">
        <v>32</v>
      </c>
      <c r="BC16" s="298" t="s">
        <v>50</v>
      </c>
      <c r="BD16" s="298" t="s">
        <v>83</v>
      </c>
      <c r="BE16" s="298" t="s">
        <v>12</v>
      </c>
      <c r="BF16" s="298" t="s">
        <v>347</v>
      </c>
      <c r="BG16" s="298" t="s">
        <v>348</v>
      </c>
      <c r="BH16" s="298" t="s">
        <v>341</v>
      </c>
      <c r="BI16" s="298" t="s">
        <v>18</v>
      </c>
      <c r="BJ16" s="298" t="s">
        <v>765</v>
      </c>
      <c r="BK16" s="439" t="s">
        <v>373</v>
      </c>
      <c r="BL16" s="467" t="str">
        <f>K16</f>
        <v>Servicio de acompañamiento a la prestación del servicio público de adecuación de tierras</v>
      </c>
      <c r="BM16" s="467" t="str">
        <f>M16</f>
        <v>Distritos de adecuación de tierras acompañados en la prestación del servicio público</v>
      </c>
      <c r="BN16" s="467"/>
      <c r="BO16" s="467"/>
      <c r="BP16" s="468"/>
      <c r="BQ16" s="468">
        <f>R16</f>
        <v>56</v>
      </c>
      <c r="BR16" s="468">
        <f>Y16</f>
        <v>0</v>
      </c>
      <c r="BS16" s="468">
        <f t="shared" ref="BS16:CC16" si="0">Z16</f>
        <v>5</v>
      </c>
      <c r="BT16" s="468">
        <f t="shared" si="0"/>
        <v>5</v>
      </c>
      <c r="BU16" s="468">
        <f t="shared" si="0"/>
        <v>5</v>
      </c>
      <c r="BV16" s="468">
        <f t="shared" si="0"/>
        <v>5</v>
      </c>
      <c r="BW16" s="468">
        <f t="shared" si="0"/>
        <v>5</v>
      </c>
      <c r="BX16" s="468">
        <f t="shared" si="0"/>
        <v>6</v>
      </c>
      <c r="BY16" s="468">
        <f t="shared" si="0"/>
        <v>5</v>
      </c>
      <c r="BZ16" s="468">
        <f t="shared" si="0"/>
        <v>5</v>
      </c>
      <c r="CA16" s="468">
        <f t="shared" si="0"/>
        <v>5</v>
      </c>
      <c r="CB16" s="468">
        <f t="shared" si="0"/>
        <v>5</v>
      </c>
      <c r="CC16" s="468">
        <f t="shared" si="0"/>
        <v>5</v>
      </c>
      <c r="CD16" s="228" t="s">
        <v>334</v>
      </c>
      <c r="CE16" s="228" t="s">
        <v>802</v>
      </c>
      <c r="CF16" s="228" t="s">
        <v>757</v>
      </c>
      <c r="CG16" s="228" t="s">
        <v>758</v>
      </c>
      <c r="CH16" s="228" t="s">
        <v>334</v>
      </c>
      <c r="CI16" s="230" t="s">
        <v>772</v>
      </c>
      <c r="CJ16" s="232" t="s">
        <v>773</v>
      </c>
      <c r="CK16" s="243" t="s">
        <v>336</v>
      </c>
      <c r="CL16" s="229" t="s">
        <v>353</v>
      </c>
      <c r="CM16" s="228" t="s">
        <v>1677</v>
      </c>
      <c r="CN16" s="231"/>
      <c r="CO16" s="426" t="s">
        <v>1695</v>
      </c>
      <c r="CP16" s="377"/>
    </row>
    <row r="17" spans="1:94" ht="24" customHeight="1" x14ac:dyDescent="0.25">
      <c r="A17" s="377"/>
      <c r="B17" s="377"/>
      <c r="C17" s="317"/>
      <c r="D17" s="302"/>
      <c r="E17" s="301"/>
      <c r="F17" s="393"/>
      <c r="G17" s="301"/>
      <c r="H17" s="301"/>
      <c r="I17" s="397"/>
      <c r="J17" s="397" t="s">
        <v>1696</v>
      </c>
      <c r="K17" s="475" t="s">
        <v>355</v>
      </c>
      <c r="L17" s="476">
        <v>561270000</v>
      </c>
      <c r="M17" s="475" t="s">
        <v>813</v>
      </c>
      <c r="N17" s="477" t="s">
        <v>852</v>
      </c>
      <c r="O17" s="475" t="s">
        <v>1697</v>
      </c>
      <c r="P17" s="475" t="s">
        <v>372</v>
      </c>
      <c r="Q17" s="475">
        <v>310</v>
      </c>
      <c r="R17" s="475">
        <v>320</v>
      </c>
      <c r="S17" s="475">
        <v>340</v>
      </c>
      <c r="T17" s="475">
        <v>360</v>
      </c>
      <c r="U17" s="475" t="s">
        <v>1687</v>
      </c>
      <c r="V17" s="478">
        <v>1330</v>
      </c>
      <c r="W17" s="475" t="s">
        <v>17</v>
      </c>
      <c r="X17" s="475" t="s">
        <v>126</v>
      </c>
      <c r="Y17" s="475">
        <v>10</v>
      </c>
      <c r="Z17" s="475">
        <v>20</v>
      </c>
      <c r="AA17" s="475">
        <v>30</v>
      </c>
      <c r="AB17" s="475">
        <v>70</v>
      </c>
      <c r="AC17" s="475">
        <v>100</v>
      </c>
      <c r="AD17" s="475">
        <v>30</v>
      </c>
      <c r="AE17" s="475">
        <v>10</v>
      </c>
      <c r="AF17" s="475">
        <v>10</v>
      </c>
      <c r="AG17" s="475">
        <v>10</v>
      </c>
      <c r="AH17" s="475">
        <v>10</v>
      </c>
      <c r="AI17" s="475">
        <v>10</v>
      </c>
      <c r="AJ17" s="475">
        <v>10</v>
      </c>
      <c r="AK17" s="475" t="s">
        <v>334</v>
      </c>
      <c r="AL17" s="298" t="s">
        <v>802</v>
      </c>
      <c r="AM17" s="298" t="s">
        <v>1676</v>
      </c>
      <c r="AN17" s="298" t="s">
        <v>757</v>
      </c>
      <c r="AO17" s="319" t="s">
        <v>758</v>
      </c>
      <c r="AP17" s="298" t="s">
        <v>759</v>
      </c>
      <c r="AQ17" s="298" t="s">
        <v>17</v>
      </c>
      <c r="AR17" s="298" t="s">
        <v>17</v>
      </c>
      <c r="AS17" s="298" t="s">
        <v>17</v>
      </c>
      <c r="AT17" s="298" t="s">
        <v>8</v>
      </c>
      <c r="AU17" s="298" t="s">
        <v>17</v>
      </c>
      <c r="AV17" s="298" t="s">
        <v>17</v>
      </c>
      <c r="AW17" s="298" t="s">
        <v>17</v>
      </c>
      <c r="AX17" s="298" t="s">
        <v>8</v>
      </c>
      <c r="AY17" s="298" t="s">
        <v>17</v>
      </c>
      <c r="AZ17" s="298" t="s">
        <v>8</v>
      </c>
      <c r="BA17" s="298" t="s">
        <v>338</v>
      </c>
      <c r="BB17" s="298" t="s">
        <v>32</v>
      </c>
      <c r="BC17" s="298" t="s">
        <v>50</v>
      </c>
      <c r="BD17" s="298" t="s">
        <v>83</v>
      </c>
      <c r="BE17" s="298" t="s">
        <v>12</v>
      </c>
      <c r="BF17" s="298" t="s">
        <v>347</v>
      </c>
      <c r="BG17" s="298" t="s">
        <v>348</v>
      </c>
      <c r="BH17" s="298" t="s">
        <v>341</v>
      </c>
      <c r="BI17" s="298" t="s">
        <v>29</v>
      </c>
      <c r="BJ17" s="298" t="s">
        <v>765</v>
      </c>
      <c r="BK17" s="439" t="s">
        <v>375</v>
      </c>
      <c r="BL17" s="467" t="str">
        <f>K17</f>
        <v>Servicio de trámites legales de asociaciones de usuarios de distritos de adecuación de tierras</v>
      </c>
      <c r="BM17" s="467" t="str">
        <f>M17</f>
        <v>Trámites legales de asociaciones de usuarios realizados </v>
      </c>
      <c r="BN17" s="467"/>
      <c r="BO17" s="467"/>
      <c r="BP17" s="468"/>
      <c r="BQ17" s="468">
        <f>R17</f>
        <v>320</v>
      </c>
      <c r="BR17" s="468">
        <f>Y17</f>
        <v>10</v>
      </c>
      <c r="BS17" s="468">
        <f t="shared" ref="BS17" si="1">Z17</f>
        <v>20</v>
      </c>
      <c r="BT17" s="468">
        <f t="shared" ref="BT17" si="2">AA17</f>
        <v>30</v>
      </c>
      <c r="BU17" s="468">
        <f t="shared" ref="BU17" si="3">AB17</f>
        <v>70</v>
      </c>
      <c r="BV17" s="468">
        <f t="shared" ref="BV17" si="4">AC17</f>
        <v>100</v>
      </c>
      <c r="BW17" s="468">
        <f t="shared" ref="BW17" si="5">AD17</f>
        <v>30</v>
      </c>
      <c r="BX17" s="468">
        <f t="shared" ref="BX17" si="6">AE17</f>
        <v>10</v>
      </c>
      <c r="BY17" s="468">
        <f t="shared" ref="BY17" si="7">AF17</f>
        <v>10</v>
      </c>
      <c r="BZ17" s="468">
        <f t="shared" ref="BZ17" si="8">AG17</f>
        <v>10</v>
      </c>
      <c r="CA17" s="468">
        <f t="shared" ref="CA17" si="9">AH17</f>
        <v>10</v>
      </c>
      <c r="CB17" s="468">
        <f t="shared" ref="CB17" si="10">AI17</f>
        <v>10</v>
      </c>
      <c r="CC17" s="468">
        <f t="shared" ref="CC17" si="11">AJ17</f>
        <v>10</v>
      </c>
      <c r="CD17" s="228"/>
      <c r="CE17" s="228"/>
      <c r="CF17" s="228"/>
      <c r="CG17" s="228"/>
      <c r="CH17" s="228"/>
      <c r="CI17" s="230"/>
      <c r="CJ17" s="232"/>
      <c r="CK17" s="243"/>
      <c r="CL17" s="229"/>
      <c r="CM17" s="228"/>
      <c r="CN17" s="231"/>
      <c r="CO17" s="426"/>
      <c r="CP17" s="377"/>
    </row>
    <row r="18" spans="1:94" ht="24" customHeight="1" x14ac:dyDescent="0.25">
      <c r="A18" s="377" t="s">
        <v>1667</v>
      </c>
      <c r="B18" s="377">
        <v>26</v>
      </c>
      <c r="C18" s="317">
        <f>VLOOKUP(D18,[1]Sheet1!$G$5:$H$10,2,FALSE)</f>
        <v>1</v>
      </c>
      <c r="D18" s="302" t="s">
        <v>318</v>
      </c>
      <c r="E18" s="301" t="s">
        <v>1668</v>
      </c>
      <c r="F18" s="393" t="s">
        <v>1698</v>
      </c>
      <c r="G18" s="301" t="s">
        <v>1670</v>
      </c>
      <c r="H18" s="301" t="s">
        <v>327</v>
      </c>
      <c r="I18" s="397"/>
      <c r="J18" s="397"/>
      <c r="K18" s="440"/>
      <c r="L18" s="318"/>
      <c r="M18" s="298"/>
      <c r="N18" s="299"/>
      <c r="O18" s="298"/>
      <c r="P18" s="298"/>
      <c r="Q18" s="298"/>
      <c r="R18" s="298"/>
      <c r="S18" s="298"/>
      <c r="T18" s="298"/>
      <c r="U18" s="298"/>
      <c r="V18" s="321"/>
      <c r="W18" s="298"/>
      <c r="X18" s="298"/>
      <c r="Y18" s="298"/>
      <c r="Z18" s="298"/>
      <c r="AA18" s="298"/>
      <c r="AB18" s="298"/>
      <c r="AC18" s="298"/>
      <c r="AD18" s="298"/>
      <c r="AE18" s="298"/>
      <c r="AF18" s="298"/>
      <c r="AG18" s="298"/>
      <c r="AH18" s="298"/>
      <c r="AI18" s="298"/>
      <c r="AJ18" s="298"/>
      <c r="AK18" s="298"/>
      <c r="AL18" s="298" t="s">
        <v>802</v>
      </c>
      <c r="AM18" s="298" t="s">
        <v>1676</v>
      </c>
      <c r="AN18" s="298" t="s">
        <v>757</v>
      </c>
      <c r="AO18" s="319" t="s">
        <v>758</v>
      </c>
      <c r="AP18" s="298" t="s">
        <v>759</v>
      </c>
      <c r="AQ18" s="298" t="s">
        <v>17</v>
      </c>
      <c r="AR18" s="298" t="s">
        <v>17</v>
      </c>
      <c r="AS18" s="298" t="s">
        <v>17</v>
      </c>
      <c r="AT18" s="298" t="s">
        <v>8</v>
      </c>
      <c r="AU18" s="298" t="s">
        <v>17</v>
      </c>
      <c r="AV18" s="298" t="s">
        <v>17</v>
      </c>
      <c r="AW18" s="298" t="s">
        <v>17</v>
      </c>
      <c r="AX18" s="298" t="s">
        <v>8</v>
      </c>
      <c r="AY18" s="298" t="s">
        <v>17</v>
      </c>
      <c r="AZ18" s="298" t="s">
        <v>8</v>
      </c>
      <c r="BA18" s="298" t="s">
        <v>338</v>
      </c>
      <c r="BB18" s="298" t="s">
        <v>32</v>
      </c>
      <c r="BC18" s="298" t="s">
        <v>50</v>
      </c>
      <c r="BD18" s="298" t="s">
        <v>83</v>
      </c>
      <c r="BE18" s="298" t="s">
        <v>12</v>
      </c>
      <c r="BF18" s="298" t="s">
        <v>347</v>
      </c>
      <c r="BG18" s="298" t="s">
        <v>348</v>
      </c>
      <c r="BH18" s="298" t="s">
        <v>341</v>
      </c>
      <c r="BI18" s="298" t="s">
        <v>29</v>
      </c>
      <c r="BJ18" s="298" t="s">
        <v>765</v>
      </c>
      <c r="BK18" s="439" t="s">
        <v>375</v>
      </c>
      <c r="BL18" s="313" t="s">
        <v>1699</v>
      </c>
      <c r="BM18" s="313" t="s">
        <v>1700</v>
      </c>
      <c r="BN18" s="241" t="s">
        <v>852</v>
      </c>
      <c r="BO18" s="241" t="s">
        <v>1701</v>
      </c>
      <c r="BP18" s="228" t="s">
        <v>607</v>
      </c>
      <c r="BQ18" s="228">
        <v>320</v>
      </c>
      <c r="BR18" s="228"/>
      <c r="BS18" s="228"/>
      <c r="BT18" s="228"/>
      <c r="BU18" s="228"/>
      <c r="BV18" s="228"/>
      <c r="BW18" s="228"/>
      <c r="BX18" s="228"/>
      <c r="BY18" s="228"/>
      <c r="BZ18" s="228"/>
      <c r="CA18" s="228"/>
      <c r="CB18" s="228"/>
      <c r="CC18" s="228"/>
      <c r="CD18" s="228" t="s">
        <v>334</v>
      </c>
      <c r="CE18" s="228" t="s">
        <v>802</v>
      </c>
      <c r="CF18" s="228" t="s">
        <v>757</v>
      </c>
      <c r="CG18" s="228" t="s">
        <v>758</v>
      </c>
      <c r="CH18" s="228" t="s">
        <v>334</v>
      </c>
      <c r="CI18" s="230" t="s">
        <v>772</v>
      </c>
      <c r="CJ18" s="232" t="s">
        <v>773</v>
      </c>
      <c r="CK18" s="243" t="s">
        <v>336</v>
      </c>
      <c r="CL18" s="229" t="s">
        <v>353</v>
      </c>
      <c r="CM18" s="228" t="s">
        <v>1677</v>
      </c>
      <c r="CN18" s="228"/>
      <c r="CO18" s="426" t="s">
        <v>1702</v>
      </c>
      <c r="CP18" s="377"/>
    </row>
    <row r="19" spans="1:94" ht="24" customHeight="1" x14ac:dyDescent="0.25">
      <c r="A19" s="377" t="s">
        <v>1667</v>
      </c>
      <c r="B19" s="377">
        <v>27</v>
      </c>
      <c r="C19" s="317">
        <f>VLOOKUP(D19,[1]Sheet1!$G$5:$H$10,2,FALSE)</f>
        <v>1</v>
      </c>
      <c r="D19" s="302" t="s">
        <v>318</v>
      </c>
      <c r="E19" s="301" t="s">
        <v>1668</v>
      </c>
      <c r="F19" s="393" t="s">
        <v>1703</v>
      </c>
      <c r="G19" s="301" t="s">
        <v>1670</v>
      </c>
      <c r="H19" s="301" t="s">
        <v>830</v>
      </c>
      <c r="I19" s="397" t="s">
        <v>1704</v>
      </c>
      <c r="J19" s="397" t="s">
        <v>832</v>
      </c>
      <c r="K19" s="298" t="s">
        <v>833</v>
      </c>
      <c r="L19" s="318">
        <v>15000000000</v>
      </c>
      <c r="M19" s="298" t="s">
        <v>873</v>
      </c>
      <c r="N19" s="299" t="s">
        <v>852</v>
      </c>
      <c r="O19" s="299" t="s">
        <v>1705</v>
      </c>
      <c r="P19" s="299" t="s">
        <v>372</v>
      </c>
      <c r="Q19" s="299">
        <v>15</v>
      </c>
      <c r="R19" s="299">
        <v>4</v>
      </c>
      <c r="S19" s="299">
        <v>5</v>
      </c>
      <c r="T19" s="299">
        <v>5</v>
      </c>
      <c r="U19" s="298" t="s">
        <v>1687</v>
      </c>
      <c r="V19" s="299">
        <v>29</v>
      </c>
      <c r="W19" s="299" t="s">
        <v>8</v>
      </c>
      <c r="X19" s="299">
        <v>1</v>
      </c>
      <c r="Y19" s="299">
        <v>0</v>
      </c>
      <c r="Z19" s="299">
        <v>0</v>
      </c>
      <c r="AA19" s="299">
        <v>2</v>
      </c>
      <c r="AB19" s="299">
        <v>0</v>
      </c>
      <c r="AC19" s="299">
        <v>2</v>
      </c>
      <c r="AD19" s="299">
        <v>0</v>
      </c>
      <c r="AE19" s="299">
        <v>0</v>
      </c>
      <c r="AF19" s="299">
        <v>0</v>
      </c>
      <c r="AG19" s="299">
        <v>0</v>
      </c>
      <c r="AH19" s="299">
        <v>0</v>
      </c>
      <c r="AI19" s="299">
        <v>0</v>
      </c>
      <c r="AJ19" s="299">
        <v>0</v>
      </c>
      <c r="AK19" s="298" t="s">
        <v>334</v>
      </c>
      <c r="AL19" s="298" t="s">
        <v>1706</v>
      </c>
      <c r="AM19" s="298" t="s">
        <v>1676</v>
      </c>
      <c r="AN19" s="298" t="s">
        <v>757</v>
      </c>
      <c r="AO19" s="319" t="s">
        <v>758</v>
      </c>
      <c r="AP19" s="298" t="s">
        <v>759</v>
      </c>
      <c r="AQ19" s="298" t="s">
        <v>17</v>
      </c>
      <c r="AR19" s="298" t="s">
        <v>17</v>
      </c>
      <c r="AS19" s="298" t="s">
        <v>17</v>
      </c>
      <c r="AT19" s="298" t="s">
        <v>17</v>
      </c>
      <c r="AU19" s="298" t="s">
        <v>8</v>
      </c>
      <c r="AV19" s="298" t="s">
        <v>8</v>
      </c>
      <c r="AW19" s="298" t="s">
        <v>17</v>
      </c>
      <c r="AX19" s="298" t="s">
        <v>8</v>
      </c>
      <c r="AY19" s="298" t="s">
        <v>17</v>
      </c>
      <c r="AZ19" s="298" t="s">
        <v>8</v>
      </c>
      <c r="BA19" s="298" t="s">
        <v>338</v>
      </c>
      <c r="BB19" s="298" t="s">
        <v>32</v>
      </c>
      <c r="BC19" s="298" t="s">
        <v>50</v>
      </c>
      <c r="BD19" s="298" t="s">
        <v>83</v>
      </c>
      <c r="BE19" s="298" t="s">
        <v>12</v>
      </c>
      <c r="BF19" s="298" t="s">
        <v>347</v>
      </c>
      <c r="BG19" s="298" t="s">
        <v>348</v>
      </c>
      <c r="BH19" s="298" t="s">
        <v>341</v>
      </c>
      <c r="BI19" s="298" t="s">
        <v>18</v>
      </c>
      <c r="BJ19" s="298" t="s">
        <v>765</v>
      </c>
      <c r="BK19" s="439" t="s">
        <v>841</v>
      </c>
      <c r="BL19" s="441" t="s">
        <v>1707</v>
      </c>
      <c r="BM19" s="441" t="s">
        <v>843</v>
      </c>
      <c r="BN19" s="246" t="s">
        <v>852</v>
      </c>
      <c r="BO19" s="246" t="s">
        <v>845</v>
      </c>
      <c r="BP19" s="228" t="s">
        <v>811</v>
      </c>
      <c r="BQ19" s="228">
        <v>4</v>
      </c>
      <c r="BR19" s="230"/>
      <c r="BS19" s="230"/>
      <c r="BT19" s="228">
        <v>2</v>
      </c>
      <c r="BU19" s="230"/>
      <c r="BV19" s="228">
        <v>2</v>
      </c>
      <c r="BW19" s="228"/>
      <c r="BX19" s="228"/>
      <c r="BY19" s="230"/>
      <c r="BZ19" s="230"/>
      <c r="CA19" s="230"/>
      <c r="CB19" s="230"/>
      <c r="CC19" s="230"/>
      <c r="CD19" s="228" t="s">
        <v>334</v>
      </c>
      <c r="CE19" s="228" t="s">
        <v>1706</v>
      </c>
      <c r="CF19" s="228" t="s">
        <v>757</v>
      </c>
      <c r="CG19" s="228" t="s">
        <v>758</v>
      </c>
      <c r="CH19" s="228" t="s">
        <v>334</v>
      </c>
      <c r="CI19" s="230" t="s">
        <v>772</v>
      </c>
      <c r="CJ19" s="232" t="s">
        <v>846</v>
      </c>
      <c r="CK19" s="234" t="s">
        <v>361</v>
      </c>
      <c r="CL19" s="229" t="s">
        <v>847</v>
      </c>
      <c r="CM19" s="228" t="s">
        <v>1677</v>
      </c>
      <c r="CN19" s="228"/>
      <c r="CO19" s="427" t="s">
        <v>1708</v>
      </c>
      <c r="CP19" s="377"/>
    </row>
    <row r="20" spans="1:94" ht="24" customHeight="1" x14ac:dyDescent="0.25">
      <c r="A20" s="377" t="s">
        <v>1667</v>
      </c>
      <c r="B20" s="377">
        <v>28</v>
      </c>
      <c r="C20" s="317">
        <f>VLOOKUP(D20,[1]Sheet1!$G$5:$H$10,2,FALSE)</f>
        <v>1</v>
      </c>
      <c r="D20" s="302" t="s">
        <v>318</v>
      </c>
      <c r="E20" s="301" t="s">
        <v>1668</v>
      </c>
      <c r="F20" s="393" t="s">
        <v>1709</v>
      </c>
      <c r="G20" s="301" t="s">
        <v>1670</v>
      </c>
      <c r="H20" s="301" t="s">
        <v>830</v>
      </c>
      <c r="I20" s="397"/>
      <c r="J20" s="397" t="s">
        <v>849</v>
      </c>
      <c r="K20" s="298" t="s">
        <v>1710</v>
      </c>
      <c r="L20" s="298"/>
      <c r="M20" s="298" t="s">
        <v>1710</v>
      </c>
      <c r="N20" s="299" t="s">
        <v>852</v>
      </c>
      <c r="O20" s="299" t="s">
        <v>1711</v>
      </c>
      <c r="P20" s="299" t="s">
        <v>372</v>
      </c>
      <c r="Q20" s="299">
        <v>67</v>
      </c>
      <c r="R20" s="299">
        <v>15</v>
      </c>
      <c r="S20" s="299">
        <v>20</v>
      </c>
      <c r="T20" s="299">
        <v>20</v>
      </c>
      <c r="U20" s="298" t="s">
        <v>1687</v>
      </c>
      <c r="V20" s="299">
        <v>122</v>
      </c>
      <c r="W20" s="299" t="s">
        <v>8</v>
      </c>
      <c r="X20" s="299">
        <v>3</v>
      </c>
      <c r="Y20" s="299">
        <v>0</v>
      </c>
      <c r="Z20" s="299">
        <v>0</v>
      </c>
      <c r="AA20" s="299">
        <v>0</v>
      </c>
      <c r="AB20" s="299">
        <v>0</v>
      </c>
      <c r="AC20" s="299">
        <v>0</v>
      </c>
      <c r="AD20" s="299">
        <v>0</v>
      </c>
      <c r="AE20" s="299">
        <v>8</v>
      </c>
      <c r="AF20" s="299">
        <v>0</v>
      </c>
      <c r="AG20" s="299">
        <v>0</v>
      </c>
      <c r="AH20" s="299">
        <v>7</v>
      </c>
      <c r="AI20" s="299">
        <v>0</v>
      </c>
      <c r="AJ20" s="299">
        <v>0</v>
      </c>
      <c r="AK20" s="298" t="s">
        <v>334</v>
      </c>
      <c r="AL20" s="298" t="s">
        <v>1712</v>
      </c>
      <c r="AM20" s="298" t="s">
        <v>1676</v>
      </c>
      <c r="AN20" s="298" t="s">
        <v>757</v>
      </c>
      <c r="AO20" s="319" t="s">
        <v>758</v>
      </c>
      <c r="AP20" s="298" t="s">
        <v>759</v>
      </c>
      <c r="AQ20" s="298" t="s">
        <v>17</v>
      </c>
      <c r="AR20" s="298" t="s">
        <v>17</v>
      </c>
      <c r="AS20" s="298" t="s">
        <v>17</v>
      </c>
      <c r="AT20" s="298" t="s">
        <v>17</v>
      </c>
      <c r="AU20" s="298" t="s">
        <v>8</v>
      </c>
      <c r="AV20" s="298" t="s">
        <v>8</v>
      </c>
      <c r="AW20" s="298" t="s">
        <v>17</v>
      </c>
      <c r="AX20" s="298" t="s">
        <v>8</v>
      </c>
      <c r="AY20" s="298" t="s">
        <v>17</v>
      </c>
      <c r="AZ20" s="298" t="s">
        <v>8</v>
      </c>
      <c r="BA20" s="298" t="s">
        <v>338</v>
      </c>
      <c r="BB20" s="298" t="s">
        <v>32</v>
      </c>
      <c r="BC20" s="298" t="s">
        <v>50</v>
      </c>
      <c r="BD20" s="298" t="s">
        <v>83</v>
      </c>
      <c r="BE20" s="298" t="s">
        <v>12</v>
      </c>
      <c r="BF20" s="298" t="s">
        <v>347</v>
      </c>
      <c r="BG20" s="298" t="s">
        <v>348</v>
      </c>
      <c r="BH20" s="298" t="s">
        <v>341</v>
      </c>
      <c r="BI20" s="298" t="s">
        <v>18</v>
      </c>
      <c r="BJ20" s="298" t="s">
        <v>765</v>
      </c>
      <c r="BK20" s="439" t="s">
        <v>1713</v>
      </c>
      <c r="BL20" s="441" t="s">
        <v>1714</v>
      </c>
      <c r="BM20" s="441" t="s">
        <v>768</v>
      </c>
      <c r="BN20" s="246" t="s">
        <v>852</v>
      </c>
      <c r="BO20" s="246" t="s">
        <v>1715</v>
      </c>
      <c r="BP20" s="228" t="s">
        <v>811</v>
      </c>
      <c r="BQ20" s="228">
        <v>15</v>
      </c>
      <c r="BR20" s="230"/>
      <c r="BS20" s="230"/>
      <c r="BT20" s="230"/>
      <c r="BU20" s="228"/>
      <c r="BV20" s="228">
        <v>8</v>
      </c>
      <c r="BW20" s="230"/>
      <c r="BX20" s="228">
        <v>7</v>
      </c>
      <c r="BY20" s="230"/>
      <c r="BZ20" s="230"/>
      <c r="CA20" s="230"/>
      <c r="CB20" s="230"/>
      <c r="CC20" s="230"/>
      <c r="CD20" s="228" t="s">
        <v>334</v>
      </c>
      <c r="CE20" s="228" t="s">
        <v>1712</v>
      </c>
      <c r="CF20" s="228" t="s">
        <v>757</v>
      </c>
      <c r="CG20" s="228" t="s">
        <v>758</v>
      </c>
      <c r="CH20" s="228" t="s">
        <v>334</v>
      </c>
      <c r="CI20" s="230" t="s">
        <v>772</v>
      </c>
      <c r="CJ20" s="232" t="s">
        <v>846</v>
      </c>
      <c r="CK20" s="234" t="s">
        <v>361</v>
      </c>
      <c r="CL20" s="229" t="s">
        <v>847</v>
      </c>
      <c r="CM20" s="228" t="s">
        <v>1677</v>
      </c>
      <c r="CN20" s="228"/>
      <c r="CO20" s="427" t="s">
        <v>1716</v>
      </c>
      <c r="CP20" s="377"/>
    </row>
    <row r="21" spans="1:94" ht="24" customHeight="1" x14ac:dyDescent="0.25">
      <c r="A21" s="377" t="s">
        <v>1667</v>
      </c>
      <c r="B21" s="377">
        <v>30</v>
      </c>
      <c r="C21" s="317">
        <f>VLOOKUP(D21,[1]Sheet1!$G$5:$H$10,2,FALSE)</f>
        <v>1</v>
      </c>
      <c r="D21" s="302" t="s">
        <v>318</v>
      </c>
      <c r="E21" s="301" t="s">
        <v>1668</v>
      </c>
      <c r="F21" s="393" t="s">
        <v>1717</v>
      </c>
      <c r="G21" s="301" t="s">
        <v>1670</v>
      </c>
      <c r="H21" s="301" t="s">
        <v>855</v>
      </c>
      <c r="I21" s="397" t="s">
        <v>1718</v>
      </c>
      <c r="J21" s="397" t="s">
        <v>857</v>
      </c>
      <c r="K21" s="298" t="s">
        <v>1719</v>
      </c>
      <c r="L21" s="318">
        <v>40000000000</v>
      </c>
      <c r="M21" s="298" t="s">
        <v>873</v>
      </c>
      <c r="N21" s="299" t="s">
        <v>852</v>
      </c>
      <c r="O21" s="299" t="s">
        <v>1705</v>
      </c>
      <c r="P21" s="299" t="s">
        <v>372</v>
      </c>
      <c r="Q21" s="298">
        <v>1</v>
      </c>
      <c r="R21" s="298">
        <v>4</v>
      </c>
      <c r="S21" s="298">
        <v>14</v>
      </c>
      <c r="T21" s="298">
        <v>14</v>
      </c>
      <c r="U21" s="298" t="s">
        <v>1687</v>
      </c>
      <c r="V21" s="298">
        <v>33</v>
      </c>
      <c r="W21" s="299" t="s">
        <v>8</v>
      </c>
      <c r="X21" s="299">
        <v>1</v>
      </c>
      <c r="Y21" s="298">
        <v>0</v>
      </c>
      <c r="Z21" s="298">
        <v>0</v>
      </c>
      <c r="AA21" s="298">
        <v>4</v>
      </c>
      <c r="AB21" s="298">
        <v>0</v>
      </c>
      <c r="AC21" s="298">
        <v>0</v>
      </c>
      <c r="AD21" s="298">
        <v>0</v>
      </c>
      <c r="AE21" s="298">
        <v>0</v>
      </c>
      <c r="AF21" s="298">
        <v>0</v>
      </c>
      <c r="AG21" s="298">
        <v>0</v>
      </c>
      <c r="AH21" s="298">
        <v>0</v>
      </c>
      <c r="AI21" s="298">
        <v>0</v>
      </c>
      <c r="AJ21" s="298">
        <v>0</v>
      </c>
      <c r="AK21" s="298" t="s">
        <v>334</v>
      </c>
      <c r="AL21" s="298" t="s">
        <v>1706</v>
      </c>
      <c r="AM21" s="298" t="s">
        <v>1676</v>
      </c>
      <c r="AN21" s="298" t="s">
        <v>757</v>
      </c>
      <c r="AO21" s="319" t="s">
        <v>758</v>
      </c>
      <c r="AP21" s="298" t="s">
        <v>759</v>
      </c>
      <c r="AQ21" s="298" t="s">
        <v>8</v>
      </c>
      <c r="AR21" s="298" t="s">
        <v>8</v>
      </c>
      <c r="AS21" s="298" t="s">
        <v>8</v>
      </c>
      <c r="AT21" s="298" t="s">
        <v>17</v>
      </c>
      <c r="AU21" s="298" t="s">
        <v>8</v>
      </c>
      <c r="AV21" s="298" t="s">
        <v>8</v>
      </c>
      <c r="AW21" s="298" t="s">
        <v>8</v>
      </c>
      <c r="AX21" s="298" t="s">
        <v>8</v>
      </c>
      <c r="AY21" s="298" t="s">
        <v>17</v>
      </c>
      <c r="AZ21" s="298" t="s">
        <v>8</v>
      </c>
      <c r="BA21" s="298" t="s">
        <v>338</v>
      </c>
      <c r="BB21" s="298" t="s">
        <v>32</v>
      </c>
      <c r="BC21" s="298" t="s">
        <v>50</v>
      </c>
      <c r="BD21" s="298" t="s">
        <v>83</v>
      </c>
      <c r="BE21" s="298" t="s">
        <v>12</v>
      </c>
      <c r="BF21" s="298" t="s">
        <v>362</v>
      </c>
      <c r="BG21" s="298" t="s">
        <v>340</v>
      </c>
      <c r="BH21" s="298" t="s">
        <v>341</v>
      </c>
      <c r="BI21" s="298" t="s">
        <v>18</v>
      </c>
      <c r="BJ21" s="298" t="s">
        <v>765</v>
      </c>
      <c r="BK21" s="439" t="s">
        <v>859</v>
      </c>
      <c r="BL21" s="313" t="s">
        <v>1720</v>
      </c>
      <c r="BM21" s="313" t="s">
        <v>843</v>
      </c>
      <c r="BN21" s="237" t="s">
        <v>852</v>
      </c>
      <c r="BO21" s="237" t="s">
        <v>845</v>
      </c>
      <c r="BP21" s="231" t="s">
        <v>811</v>
      </c>
      <c r="BQ21" s="231">
        <v>4</v>
      </c>
      <c r="BR21" s="231"/>
      <c r="BS21" s="231"/>
      <c r="BT21" s="231">
        <v>4</v>
      </c>
      <c r="BU21" s="231"/>
      <c r="BV21" s="231"/>
      <c r="BW21" s="231"/>
      <c r="BX21" s="231"/>
      <c r="BY21" s="231"/>
      <c r="BZ21" s="231"/>
      <c r="CA21" s="231"/>
      <c r="CB21" s="231"/>
      <c r="CC21" s="231"/>
      <c r="CD21" s="228" t="s">
        <v>334</v>
      </c>
      <c r="CE21" s="228" t="s">
        <v>1706</v>
      </c>
      <c r="CF21" s="228" t="s">
        <v>757</v>
      </c>
      <c r="CG21" s="228" t="s">
        <v>758</v>
      </c>
      <c r="CH21" s="228" t="s">
        <v>334</v>
      </c>
      <c r="CI21" s="230" t="s">
        <v>772</v>
      </c>
      <c r="CJ21" s="232" t="s">
        <v>846</v>
      </c>
      <c r="CK21" s="234" t="s">
        <v>361</v>
      </c>
      <c r="CL21" s="229" t="s">
        <v>847</v>
      </c>
      <c r="CM21" s="228" t="s">
        <v>1677</v>
      </c>
      <c r="CN21" s="231"/>
      <c r="CO21" s="428" t="s">
        <v>1721</v>
      </c>
      <c r="CP21" s="377"/>
    </row>
    <row r="22" spans="1:94" ht="24" customHeight="1" x14ac:dyDescent="0.25">
      <c r="A22" s="377" t="s">
        <v>1667</v>
      </c>
      <c r="B22" s="377">
        <v>31</v>
      </c>
      <c r="C22" s="317">
        <f>VLOOKUP(D22,[1]Sheet1!$G$5:$H$10,2,FALSE)</f>
        <v>1</v>
      </c>
      <c r="D22" s="302" t="s">
        <v>318</v>
      </c>
      <c r="E22" s="301" t="s">
        <v>1668</v>
      </c>
      <c r="F22" s="393" t="s">
        <v>1722</v>
      </c>
      <c r="G22" s="301" t="s">
        <v>1670</v>
      </c>
      <c r="H22" s="301" t="s">
        <v>855</v>
      </c>
      <c r="I22" s="397"/>
      <c r="J22" s="397" t="s">
        <v>1723</v>
      </c>
      <c r="K22" s="298" t="s">
        <v>1724</v>
      </c>
      <c r="L22" s="318">
        <v>25952000000</v>
      </c>
      <c r="M22" s="298" t="s">
        <v>873</v>
      </c>
      <c r="N22" s="299" t="s">
        <v>852</v>
      </c>
      <c r="O22" s="299" t="s">
        <v>1705</v>
      </c>
      <c r="P22" s="299" t="s">
        <v>372</v>
      </c>
      <c r="Q22" s="298">
        <v>0</v>
      </c>
      <c r="R22" s="298">
        <v>13</v>
      </c>
      <c r="S22" s="298">
        <v>34</v>
      </c>
      <c r="T22" s="298">
        <v>34</v>
      </c>
      <c r="U22" s="298" t="s">
        <v>1687</v>
      </c>
      <c r="V22" s="298">
        <v>81</v>
      </c>
      <c r="W22" s="299" t="s">
        <v>8</v>
      </c>
      <c r="X22" s="298">
        <v>4</v>
      </c>
      <c r="Y22" s="298">
        <v>0</v>
      </c>
      <c r="Z22" s="298">
        <v>0</v>
      </c>
      <c r="AA22" s="298">
        <v>13</v>
      </c>
      <c r="AB22" s="298">
        <v>0</v>
      </c>
      <c r="AC22" s="298">
        <v>0</v>
      </c>
      <c r="AD22" s="298">
        <v>0</v>
      </c>
      <c r="AE22" s="298">
        <v>0</v>
      </c>
      <c r="AF22" s="298">
        <v>0</v>
      </c>
      <c r="AG22" s="298">
        <v>0</v>
      </c>
      <c r="AH22" s="298">
        <v>0</v>
      </c>
      <c r="AI22" s="298">
        <v>0</v>
      </c>
      <c r="AJ22" s="298">
        <v>0</v>
      </c>
      <c r="AK22" s="298" t="s">
        <v>334</v>
      </c>
      <c r="AL22" s="298" t="s">
        <v>1706</v>
      </c>
      <c r="AM22" s="298" t="s">
        <v>1676</v>
      </c>
      <c r="AN22" s="298" t="s">
        <v>757</v>
      </c>
      <c r="AO22" s="319" t="s">
        <v>758</v>
      </c>
      <c r="AP22" s="298" t="s">
        <v>759</v>
      </c>
      <c r="AQ22" s="298" t="s">
        <v>8</v>
      </c>
      <c r="AR22" s="298" t="s">
        <v>8</v>
      </c>
      <c r="AS22" s="298" t="s">
        <v>8</v>
      </c>
      <c r="AT22" s="298" t="s">
        <v>17</v>
      </c>
      <c r="AU22" s="298" t="s">
        <v>8</v>
      </c>
      <c r="AV22" s="298" t="s">
        <v>8</v>
      </c>
      <c r="AW22" s="298" t="s">
        <v>8</v>
      </c>
      <c r="AX22" s="298" t="s">
        <v>8</v>
      </c>
      <c r="AY22" s="298" t="s">
        <v>17</v>
      </c>
      <c r="AZ22" s="298" t="s">
        <v>8</v>
      </c>
      <c r="BA22" s="298" t="s">
        <v>338</v>
      </c>
      <c r="BB22" s="298" t="s">
        <v>32</v>
      </c>
      <c r="BC22" s="298" t="s">
        <v>50</v>
      </c>
      <c r="BD22" s="298" t="s">
        <v>83</v>
      </c>
      <c r="BE22" s="298" t="s">
        <v>12</v>
      </c>
      <c r="BF22" s="298" t="s">
        <v>362</v>
      </c>
      <c r="BG22" s="298" t="s">
        <v>340</v>
      </c>
      <c r="BH22" s="298" t="s">
        <v>341</v>
      </c>
      <c r="BI22" s="298" t="s">
        <v>18</v>
      </c>
      <c r="BJ22" s="298" t="s">
        <v>765</v>
      </c>
      <c r="BK22" s="439" t="s">
        <v>1725</v>
      </c>
      <c r="BL22" s="313" t="s">
        <v>1726</v>
      </c>
      <c r="BM22" s="313" t="s">
        <v>843</v>
      </c>
      <c r="BN22" s="246" t="s">
        <v>852</v>
      </c>
      <c r="BO22" s="246" t="s">
        <v>845</v>
      </c>
      <c r="BP22" s="228" t="s">
        <v>811</v>
      </c>
      <c r="BQ22" s="228">
        <v>13</v>
      </c>
      <c r="BR22" s="230"/>
      <c r="BS22" s="230"/>
      <c r="BT22" s="228">
        <v>13</v>
      </c>
      <c r="BU22" s="230"/>
      <c r="BV22" s="230"/>
      <c r="BW22" s="230"/>
      <c r="BX22" s="230"/>
      <c r="BY22" s="230"/>
      <c r="BZ22" s="230"/>
      <c r="CA22" s="230"/>
      <c r="CB22" s="230"/>
      <c r="CC22" s="230"/>
      <c r="CD22" s="228" t="s">
        <v>334</v>
      </c>
      <c r="CE22" s="228" t="s">
        <v>1706</v>
      </c>
      <c r="CF22" s="228" t="s">
        <v>757</v>
      </c>
      <c r="CG22" s="228" t="s">
        <v>758</v>
      </c>
      <c r="CH22" s="228" t="s">
        <v>334</v>
      </c>
      <c r="CI22" s="230" t="s">
        <v>772</v>
      </c>
      <c r="CJ22" s="232" t="s">
        <v>846</v>
      </c>
      <c r="CK22" s="234" t="s">
        <v>361</v>
      </c>
      <c r="CL22" s="229" t="s">
        <v>847</v>
      </c>
      <c r="CM22" s="228" t="s">
        <v>1677</v>
      </c>
      <c r="CN22" s="228"/>
      <c r="CO22" s="427" t="s">
        <v>1727</v>
      </c>
      <c r="CP22" s="377"/>
    </row>
    <row r="23" spans="1:94" ht="24" customHeight="1" x14ac:dyDescent="0.25">
      <c r="A23" s="377" t="s">
        <v>1667</v>
      </c>
      <c r="B23" s="377">
        <v>32</v>
      </c>
      <c r="C23" s="317">
        <f>VLOOKUP(D23,[1]Sheet1!$G$5:$H$10,2,FALSE)</f>
        <v>1</v>
      </c>
      <c r="D23" s="302" t="s">
        <v>318</v>
      </c>
      <c r="E23" s="301" t="s">
        <v>1668</v>
      </c>
      <c r="F23" s="393" t="s">
        <v>1728</v>
      </c>
      <c r="G23" s="301" t="s">
        <v>1670</v>
      </c>
      <c r="H23" s="301" t="s">
        <v>855</v>
      </c>
      <c r="I23" s="397"/>
      <c r="J23" s="397" t="s">
        <v>1729</v>
      </c>
      <c r="K23" s="298" t="s">
        <v>1730</v>
      </c>
      <c r="L23" s="298"/>
      <c r="M23" s="298" t="s">
        <v>1731</v>
      </c>
      <c r="N23" s="299" t="s">
        <v>432</v>
      </c>
      <c r="O23" s="298" t="s">
        <v>1732</v>
      </c>
      <c r="P23" s="299" t="s">
        <v>811</v>
      </c>
      <c r="Q23" s="321">
        <v>1966</v>
      </c>
      <c r="R23" s="298">
        <v>600</v>
      </c>
      <c r="S23" s="298">
        <v>600</v>
      </c>
      <c r="T23" s="298">
        <v>600</v>
      </c>
      <c r="U23" s="298" t="s">
        <v>1687</v>
      </c>
      <c r="V23" s="321">
        <v>3766</v>
      </c>
      <c r="W23" s="299" t="s">
        <v>8</v>
      </c>
      <c r="X23" s="298">
        <v>100</v>
      </c>
      <c r="Y23" s="298">
        <v>0</v>
      </c>
      <c r="Z23" s="298">
        <v>0</v>
      </c>
      <c r="AA23" s="298">
        <v>0</v>
      </c>
      <c r="AB23" s="298">
        <v>0</v>
      </c>
      <c r="AC23" s="298">
        <v>0</v>
      </c>
      <c r="AD23" s="298">
        <v>0</v>
      </c>
      <c r="AE23" s="298">
        <v>0</v>
      </c>
      <c r="AF23" s="298">
        <v>0</v>
      </c>
      <c r="AG23" s="298">
        <v>0</v>
      </c>
      <c r="AH23" s="298">
        <v>200</v>
      </c>
      <c r="AI23" s="298">
        <v>200</v>
      </c>
      <c r="AJ23" s="298">
        <v>200</v>
      </c>
      <c r="AK23" s="298" t="s">
        <v>334</v>
      </c>
      <c r="AL23" s="298" t="s">
        <v>1733</v>
      </c>
      <c r="AM23" s="298" t="s">
        <v>1676</v>
      </c>
      <c r="AN23" s="298" t="s">
        <v>757</v>
      </c>
      <c r="AO23" s="319" t="s">
        <v>758</v>
      </c>
      <c r="AP23" s="298" t="s">
        <v>759</v>
      </c>
      <c r="AQ23" s="298" t="s">
        <v>8</v>
      </c>
      <c r="AR23" s="298" t="s">
        <v>8</v>
      </c>
      <c r="AS23" s="298" t="s">
        <v>8</v>
      </c>
      <c r="AT23" s="298" t="s">
        <v>17</v>
      </c>
      <c r="AU23" s="298" t="s">
        <v>8</v>
      </c>
      <c r="AV23" s="298" t="s">
        <v>8</v>
      </c>
      <c r="AW23" s="298" t="s">
        <v>8</v>
      </c>
      <c r="AX23" s="298" t="s">
        <v>8</v>
      </c>
      <c r="AY23" s="298" t="s">
        <v>17</v>
      </c>
      <c r="AZ23" s="298" t="s">
        <v>8</v>
      </c>
      <c r="BA23" s="298" t="s">
        <v>338</v>
      </c>
      <c r="BB23" s="298" t="s">
        <v>32</v>
      </c>
      <c r="BC23" s="298" t="s">
        <v>50</v>
      </c>
      <c r="BD23" s="298" t="s">
        <v>83</v>
      </c>
      <c r="BE23" s="298" t="s">
        <v>12</v>
      </c>
      <c r="BF23" s="298" t="s">
        <v>362</v>
      </c>
      <c r="BG23" s="298" t="s">
        <v>340</v>
      </c>
      <c r="BH23" s="298" t="s">
        <v>341</v>
      </c>
      <c r="BI23" s="298" t="s">
        <v>18</v>
      </c>
      <c r="BJ23" s="298" t="s">
        <v>765</v>
      </c>
      <c r="BK23" s="439" t="s">
        <v>1734</v>
      </c>
      <c r="BL23" s="230" t="s">
        <v>1735</v>
      </c>
      <c r="BM23" s="230" t="s">
        <v>768</v>
      </c>
      <c r="BN23" s="246" t="s">
        <v>852</v>
      </c>
      <c r="BO23" s="246" t="s">
        <v>861</v>
      </c>
      <c r="BP23" s="228" t="s">
        <v>811</v>
      </c>
      <c r="BQ23" s="228">
        <v>1</v>
      </c>
      <c r="BR23" s="230"/>
      <c r="BS23" s="230"/>
      <c r="BT23" s="230"/>
      <c r="BU23" s="230"/>
      <c r="BV23" s="228">
        <v>1</v>
      </c>
      <c r="BW23" s="228"/>
      <c r="BX23" s="230"/>
      <c r="BY23" s="230"/>
      <c r="BZ23" s="230"/>
      <c r="CA23" s="230"/>
      <c r="CB23" s="230"/>
      <c r="CC23" s="230"/>
      <c r="CD23" s="228" t="s">
        <v>334</v>
      </c>
      <c r="CE23" s="228" t="s">
        <v>1733</v>
      </c>
      <c r="CF23" s="228" t="s">
        <v>757</v>
      </c>
      <c r="CG23" s="228" t="s">
        <v>758</v>
      </c>
      <c r="CH23" s="228" t="s">
        <v>334</v>
      </c>
      <c r="CI23" s="230" t="s">
        <v>772</v>
      </c>
      <c r="CJ23" s="232" t="s">
        <v>846</v>
      </c>
      <c r="CK23" s="234" t="s">
        <v>361</v>
      </c>
      <c r="CL23" s="229" t="s">
        <v>847</v>
      </c>
      <c r="CM23" s="228" t="s">
        <v>1677</v>
      </c>
      <c r="CN23" s="228"/>
      <c r="CO23" s="427" t="s">
        <v>1736</v>
      </c>
      <c r="CP23" s="377"/>
    </row>
    <row r="24" spans="1:94" ht="24" customHeight="1" x14ac:dyDescent="0.25">
      <c r="A24" s="377" t="s">
        <v>1667</v>
      </c>
      <c r="B24" s="377">
        <v>34</v>
      </c>
      <c r="C24" s="317">
        <f>VLOOKUP(D24,[1]Sheet1!$G$5:$H$10,2,FALSE)</f>
        <v>1</v>
      </c>
      <c r="D24" s="302" t="s">
        <v>318</v>
      </c>
      <c r="E24" s="301" t="s">
        <v>1668</v>
      </c>
      <c r="F24" s="393" t="s">
        <v>1737</v>
      </c>
      <c r="G24" s="301" t="s">
        <v>1670</v>
      </c>
      <c r="H24" s="301" t="s">
        <v>855</v>
      </c>
      <c r="I24" s="397"/>
      <c r="J24" s="397" t="s">
        <v>864</v>
      </c>
      <c r="K24" s="298" t="s">
        <v>865</v>
      </c>
      <c r="L24" s="298"/>
      <c r="M24" s="298" t="s">
        <v>1738</v>
      </c>
      <c r="N24" s="299" t="s">
        <v>432</v>
      </c>
      <c r="O24" s="298" t="s">
        <v>1739</v>
      </c>
      <c r="P24" s="299" t="s">
        <v>811</v>
      </c>
      <c r="Q24" s="298">
        <v>0</v>
      </c>
      <c r="R24" s="298">
        <v>71</v>
      </c>
      <c r="S24" s="298">
        <v>829</v>
      </c>
      <c r="T24" s="298">
        <v>4100</v>
      </c>
      <c r="U24" s="298" t="s">
        <v>1687</v>
      </c>
      <c r="V24" s="321">
        <v>5000</v>
      </c>
      <c r="W24" s="299" t="s">
        <v>8</v>
      </c>
      <c r="X24" s="298">
        <v>0</v>
      </c>
      <c r="Y24" s="298">
        <v>0</v>
      </c>
      <c r="Z24" s="298">
        <v>0</v>
      </c>
      <c r="AA24" s="298">
        <v>0</v>
      </c>
      <c r="AB24" s="298">
        <v>0</v>
      </c>
      <c r="AC24" s="298">
        <v>0</v>
      </c>
      <c r="AD24" s="298">
        <v>0</v>
      </c>
      <c r="AE24" s="298">
        <v>0</v>
      </c>
      <c r="AF24" s="298">
        <v>0</v>
      </c>
      <c r="AG24" s="298">
        <v>0</v>
      </c>
      <c r="AH24" s="298">
        <v>0</v>
      </c>
      <c r="AI24" s="298">
        <v>0</v>
      </c>
      <c r="AJ24" s="298">
        <v>71</v>
      </c>
      <c r="AK24" s="298" t="s">
        <v>334</v>
      </c>
      <c r="AL24" s="298" t="s">
        <v>1733</v>
      </c>
      <c r="AM24" s="298" t="s">
        <v>1676</v>
      </c>
      <c r="AN24" s="298" t="s">
        <v>757</v>
      </c>
      <c r="AO24" s="319" t="s">
        <v>758</v>
      </c>
      <c r="AP24" s="298" t="s">
        <v>759</v>
      </c>
      <c r="AQ24" s="298" t="s">
        <v>8</v>
      </c>
      <c r="AR24" s="298" t="s">
        <v>8</v>
      </c>
      <c r="AS24" s="298" t="s">
        <v>8</v>
      </c>
      <c r="AT24" s="298" t="s">
        <v>17</v>
      </c>
      <c r="AU24" s="298" t="s">
        <v>8</v>
      </c>
      <c r="AV24" s="298" t="s">
        <v>8</v>
      </c>
      <c r="AW24" s="298" t="s">
        <v>8</v>
      </c>
      <c r="AX24" s="298" t="s">
        <v>8</v>
      </c>
      <c r="AY24" s="298" t="s">
        <v>17</v>
      </c>
      <c r="AZ24" s="298" t="s">
        <v>8</v>
      </c>
      <c r="BA24" s="298" t="s">
        <v>338</v>
      </c>
      <c r="BB24" s="298" t="s">
        <v>32</v>
      </c>
      <c r="BC24" s="298" t="s">
        <v>50</v>
      </c>
      <c r="BD24" s="298" t="s">
        <v>83</v>
      </c>
      <c r="BE24" s="298" t="s">
        <v>12</v>
      </c>
      <c r="BF24" s="298" t="s">
        <v>362</v>
      </c>
      <c r="BG24" s="298" t="s">
        <v>340</v>
      </c>
      <c r="BH24" s="298" t="s">
        <v>341</v>
      </c>
      <c r="BI24" s="298" t="s">
        <v>18</v>
      </c>
      <c r="BJ24" s="298" t="s">
        <v>765</v>
      </c>
      <c r="BK24" s="439" t="s">
        <v>1740</v>
      </c>
      <c r="BL24" s="241" t="s">
        <v>1741</v>
      </c>
      <c r="BM24" s="241" t="s">
        <v>768</v>
      </c>
      <c r="BN24" s="246" t="s">
        <v>852</v>
      </c>
      <c r="BO24" s="246" t="s">
        <v>861</v>
      </c>
      <c r="BP24" s="228" t="s">
        <v>811</v>
      </c>
      <c r="BQ24" s="228">
        <v>2</v>
      </c>
      <c r="BR24" s="230"/>
      <c r="BS24" s="230"/>
      <c r="BT24" s="230"/>
      <c r="BU24" s="230"/>
      <c r="BV24" s="228">
        <v>1</v>
      </c>
      <c r="BW24" s="230"/>
      <c r="BX24" s="228">
        <v>1</v>
      </c>
      <c r="BY24" s="230"/>
      <c r="BZ24" s="230"/>
      <c r="CA24" s="230"/>
      <c r="CB24" s="230"/>
      <c r="CC24" s="230"/>
      <c r="CD24" s="228" t="s">
        <v>334</v>
      </c>
      <c r="CE24" s="228" t="s">
        <v>1733</v>
      </c>
      <c r="CF24" s="228" t="s">
        <v>757</v>
      </c>
      <c r="CG24" s="228" t="s">
        <v>758</v>
      </c>
      <c r="CH24" s="228" t="s">
        <v>334</v>
      </c>
      <c r="CI24" s="230" t="s">
        <v>772</v>
      </c>
      <c r="CJ24" s="232" t="s">
        <v>846</v>
      </c>
      <c r="CK24" s="234" t="s">
        <v>361</v>
      </c>
      <c r="CL24" s="229" t="s">
        <v>847</v>
      </c>
      <c r="CM24" s="228" t="s">
        <v>1677</v>
      </c>
      <c r="CN24" s="228"/>
      <c r="CO24" s="427" t="s">
        <v>863</v>
      </c>
      <c r="CP24" s="377"/>
    </row>
    <row r="25" spans="1:94" ht="24" customHeight="1" x14ac:dyDescent="0.25">
      <c r="A25" s="377" t="s">
        <v>1667</v>
      </c>
      <c r="B25" s="377">
        <v>36</v>
      </c>
      <c r="C25" s="317">
        <f>VLOOKUP(D25,[1]Sheet1!$G$5:$H$10,2,FALSE)</f>
        <v>1</v>
      </c>
      <c r="D25" s="302" t="s">
        <v>318</v>
      </c>
      <c r="E25" s="301" t="s">
        <v>1668</v>
      </c>
      <c r="F25" s="393" t="s">
        <v>1742</v>
      </c>
      <c r="G25" s="301" t="s">
        <v>1670</v>
      </c>
      <c r="H25" s="301" t="s">
        <v>869</v>
      </c>
      <c r="I25" s="397" t="s">
        <v>1743</v>
      </c>
      <c r="J25" s="397" t="s">
        <v>871</v>
      </c>
      <c r="K25" s="298" t="s">
        <v>872</v>
      </c>
      <c r="L25" s="318">
        <v>20000000000</v>
      </c>
      <c r="M25" s="298" t="s">
        <v>873</v>
      </c>
      <c r="N25" s="299" t="s">
        <v>852</v>
      </c>
      <c r="O25" s="299" t="s">
        <v>1705</v>
      </c>
      <c r="P25" s="299" t="s">
        <v>372</v>
      </c>
      <c r="Q25" s="298">
        <v>0</v>
      </c>
      <c r="R25" s="298">
        <v>8</v>
      </c>
      <c r="S25" s="298">
        <v>10</v>
      </c>
      <c r="T25" s="298">
        <v>12</v>
      </c>
      <c r="U25" s="298" t="s">
        <v>1687</v>
      </c>
      <c r="V25" s="298">
        <v>30</v>
      </c>
      <c r="W25" s="298" t="s">
        <v>8</v>
      </c>
      <c r="X25" s="298">
        <v>4</v>
      </c>
      <c r="Y25" s="298">
        <v>0</v>
      </c>
      <c r="Z25" s="298">
        <v>0</v>
      </c>
      <c r="AA25" s="298">
        <v>0</v>
      </c>
      <c r="AB25" s="298">
        <v>4</v>
      </c>
      <c r="AC25" s="298">
        <v>0</v>
      </c>
      <c r="AD25" s="298">
        <v>4</v>
      </c>
      <c r="AE25" s="298">
        <v>0</v>
      </c>
      <c r="AF25" s="298">
        <v>0</v>
      </c>
      <c r="AG25" s="298">
        <v>0</v>
      </c>
      <c r="AH25" s="298">
        <v>0</v>
      </c>
      <c r="AI25" s="298">
        <v>0</v>
      </c>
      <c r="AJ25" s="298">
        <v>0</v>
      </c>
      <c r="AK25" s="298" t="s">
        <v>395</v>
      </c>
      <c r="AL25" s="298" t="s">
        <v>1706</v>
      </c>
      <c r="AM25" s="298" t="s">
        <v>1676</v>
      </c>
      <c r="AN25" s="298" t="s">
        <v>757</v>
      </c>
      <c r="AO25" s="319" t="s">
        <v>758</v>
      </c>
      <c r="AP25" s="298" t="s">
        <v>759</v>
      </c>
      <c r="AQ25" s="298" t="s">
        <v>8</v>
      </c>
      <c r="AR25" s="298" t="s">
        <v>8</v>
      </c>
      <c r="AS25" s="298" t="s">
        <v>8</v>
      </c>
      <c r="AT25" s="298" t="s">
        <v>17</v>
      </c>
      <c r="AU25" s="298" t="s">
        <v>8</v>
      </c>
      <c r="AV25" s="298" t="s">
        <v>8</v>
      </c>
      <c r="AW25" s="298" t="s">
        <v>8</v>
      </c>
      <c r="AX25" s="298" t="s">
        <v>8</v>
      </c>
      <c r="AY25" s="298" t="s">
        <v>17</v>
      </c>
      <c r="AZ25" s="298" t="s">
        <v>8</v>
      </c>
      <c r="BA25" s="298" t="s">
        <v>399</v>
      </c>
      <c r="BB25" s="298" t="s">
        <v>32</v>
      </c>
      <c r="BC25" s="298" t="s">
        <v>40</v>
      </c>
      <c r="BD25" s="298" t="s">
        <v>60</v>
      </c>
      <c r="BE25" s="298" t="s">
        <v>400</v>
      </c>
      <c r="BF25" s="298" t="s">
        <v>401</v>
      </c>
      <c r="BG25" s="298" t="s">
        <v>402</v>
      </c>
      <c r="BH25" s="298" t="s">
        <v>403</v>
      </c>
      <c r="BI25" s="298" t="s">
        <v>18</v>
      </c>
      <c r="BJ25" s="298" t="s">
        <v>765</v>
      </c>
      <c r="BK25" s="439" t="s">
        <v>877</v>
      </c>
      <c r="BL25" s="314"/>
      <c r="BM25" s="313"/>
      <c r="BN25" s="246"/>
      <c r="BO25" s="246"/>
      <c r="BP25" s="228"/>
      <c r="BQ25" s="228"/>
      <c r="BR25" s="230"/>
      <c r="BS25" s="230"/>
      <c r="BT25" s="230"/>
      <c r="BU25" s="228"/>
      <c r="BV25" s="230"/>
      <c r="BW25" s="228"/>
      <c r="BX25" s="230"/>
      <c r="BY25" s="230"/>
      <c r="BZ25" s="230"/>
      <c r="CA25" s="230"/>
      <c r="CB25" s="230"/>
      <c r="CC25" s="230"/>
      <c r="CD25" s="228" t="s">
        <v>334</v>
      </c>
      <c r="CE25" s="228" t="s">
        <v>1706</v>
      </c>
      <c r="CF25" s="228" t="s">
        <v>757</v>
      </c>
      <c r="CG25" s="228" t="s">
        <v>758</v>
      </c>
      <c r="CH25" s="228" t="s">
        <v>334</v>
      </c>
      <c r="CI25" s="230" t="s">
        <v>772</v>
      </c>
      <c r="CJ25" s="232" t="s">
        <v>846</v>
      </c>
      <c r="CK25" s="234" t="s">
        <v>361</v>
      </c>
      <c r="CL25" s="229" t="s">
        <v>847</v>
      </c>
      <c r="CM25" s="228" t="s">
        <v>1677</v>
      </c>
      <c r="CN25" s="228"/>
      <c r="CO25" s="427" t="s">
        <v>1744</v>
      </c>
      <c r="CP25" s="377"/>
    </row>
    <row r="26" spans="1:94" ht="24" customHeight="1" x14ac:dyDescent="0.25">
      <c r="A26" s="377" t="s">
        <v>1667</v>
      </c>
      <c r="B26" s="377">
        <v>37</v>
      </c>
      <c r="C26" s="317">
        <f>VLOOKUP(D26,[1]Sheet1!$G$5:$H$10,2,FALSE)</f>
        <v>1</v>
      </c>
      <c r="D26" s="302" t="s">
        <v>318</v>
      </c>
      <c r="E26" s="301" t="s">
        <v>1668</v>
      </c>
      <c r="F26" s="393" t="s">
        <v>1745</v>
      </c>
      <c r="G26" s="301" t="s">
        <v>1670</v>
      </c>
      <c r="H26" s="301" t="s">
        <v>869</v>
      </c>
      <c r="I26" s="397"/>
      <c r="J26" s="397" t="s">
        <v>1746</v>
      </c>
      <c r="K26" s="298" t="s">
        <v>1747</v>
      </c>
      <c r="L26" s="298"/>
      <c r="M26" s="298" t="s">
        <v>1748</v>
      </c>
      <c r="N26" s="299" t="s">
        <v>432</v>
      </c>
      <c r="O26" s="298" t="s">
        <v>1732</v>
      </c>
      <c r="P26" s="299" t="s">
        <v>811</v>
      </c>
      <c r="Q26" s="298">
        <v>0</v>
      </c>
      <c r="R26" s="298">
        <v>300</v>
      </c>
      <c r="S26" s="298">
        <v>374</v>
      </c>
      <c r="T26" s="298">
        <v>448</v>
      </c>
      <c r="U26" s="298" t="s">
        <v>1687</v>
      </c>
      <c r="V26" s="298">
        <v>1122</v>
      </c>
      <c r="W26" s="298" t="s">
        <v>8</v>
      </c>
      <c r="X26" s="298">
        <v>150</v>
      </c>
      <c r="Y26" s="298">
        <v>0</v>
      </c>
      <c r="Z26" s="298">
        <v>0</v>
      </c>
      <c r="AA26" s="298">
        <v>0</v>
      </c>
      <c r="AB26" s="298">
        <v>0</v>
      </c>
      <c r="AC26" s="298">
        <v>0</v>
      </c>
      <c r="AD26" s="298">
        <v>0</v>
      </c>
      <c r="AE26" s="298">
        <v>150</v>
      </c>
      <c r="AF26" s="298">
        <v>0</v>
      </c>
      <c r="AG26" s="298">
        <v>150</v>
      </c>
      <c r="AH26" s="298">
        <v>0</v>
      </c>
      <c r="AI26" s="298">
        <v>0</v>
      </c>
      <c r="AJ26" s="298">
        <v>0</v>
      </c>
      <c r="AK26" s="298" t="s">
        <v>334</v>
      </c>
      <c r="AL26" s="298" t="s">
        <v>1733</v>
      </c>
      <c r="AM26" s="298" t="s">
        <v>1676</v>
      </c>
      <c r="AN26" s="298" t="s">
        <v>757</v>
      </c>
      <c r="AO26" s="319" t="s">
        <v>758</v>
      </c>
      <c r="AP26" s="298" t="s">
        <v>759</v>
      </c>
      <c r="AQ26" s="298" t="s">
        <v>8</v>
      </c>
      <c r="AR26" s="298" t="s">
        <v>8</v>
      </c>
      <c r="AS26" s="298" t="s">
        <v>8</v>
      </c>
      <c r="AT26" s="298" t="s">
        <v>17</v>
      </c>
      <c r="AU26" s="298" t="s">
        <v>8</v>
      </c>
      <c r="AV26" s="298" t="s">
        <v>8</v>
      </c>
      <c r="AW26" s="298" t="s">
        <v>8</v>
      </c>
      <c r="AX26" s="298" t="s">
        <v>8</v>
      </c>
      <c r="AY26" s="298" t="s">
        <v>17</v>
      </c>
      <c r="AZ26" s="298" t="s">
        <v>8</v>
      </c>
      <c r="BA26" s="298" t="s">
        <v>399</v>
      </c>
      <c r="BB26" s="298" t="s">
        <v>32</v>
      </c>
      <c r="BC26" s="298" t="s">
        <v>40</v>
      </c>
      <c r="BD26" s="298" t="s">
        <v>60</v>
      </c>
      <c r="BE26" s="298" t="s">
        <v>400</v>
      </c>
      <c r="BF26" s="298" t="s">
        <v>401</v>
      </c>
      <c r="BG26" s="298" t="s">
        <v>402</v>
      </c>
      <c r="BH26" s="298" t="s">
        <v>403</v>
      </c>
      <c r="BI26" s="298" t="s">
        <v>18</v>
      </c>
      <c r="BJ26" s="298" t="s">
        <v>108</v>
      </c>
      <c r="BK26" s="439" t="s">
        <v>1749</v>
      </c>
      <c r="BL26" s="230" t="s">
        <v>878</v>
      </c>
      <c r="BM26" s="230" t="s">
        <v>879</v>
      </c>
      <c r="BN26" s="246" t="s">
        <v>852</v>
      </c>
      <c r="BO26" s="246" t="s">
        <v>880</v>
      </c>
      <c r="BP26" s="228" t="s">
        <v>811</v>
      </c>
      <c r="BQ26" s="228">
        <v>8</v>
      </c>
      <c r="BR26" s="230"/>
      <c r="BS26" s="230"/>
      <c r="BT26" s="230"/>
      <c r="BU26" s="230"/>
      <c r="BV26" s="228">
        <v>4</v>
      </c>
      <c r="BW26" s="230"/>
      <c r="BX26" s="228">
        <v>4</v>
      </c>
      <c r="BY26" s="230"/>
      <c r="BZ26" s="230"/>
      <c r="CA26" s="230"/>
      <c r="CB26" s="230"/>
      <c r="CC26" s="230"/>
      <c r="CD26" s="228" t="s">
        <v>334</v>
      </c>
      <c r="CE26" s="228" t="s">
        <v>1733</v>
      </c>
      <c r="CF26" s="228" t="s">
        <v>757</v>
      </c>
      <c r="CG26" s="228" t="s">
        <v>758</v>
      </c>
      <c r="CH26" s="228" t="s">
        <v>334</v>
      </c>
      <c r="CI26" s="230" t="s">
        <v>772</v>
      </c>
      <c r="CJ26" s="232" t="s">
        <v>846</v>
      </c>
      <c r="CK26" s="234" t="s">
        <v>361</v>
      </c>
      <c r="CL26" s="229" t="s">
        <v>847</v>
      </c>
      <c r="CM26" s="228" t="s">
        <v>1677</v>
      </c>
      <c r="CN26" s="228"/>
      <c r="CO26" s="427" t="s">
        <v>1750</v>
      </c>
      <c r="CP26" s="377"/>
    </row>
    <row r="27" spans="1:94" ht="24" customHeight="1" x14ac:dyDescent="0.25">
      <c r="A27" s="377" t="s">
        <v>1667</v>
      </c>
      <c r="B27" s="377">
        <v>39</v>
      </c>
      <c r="C27" s="317">
        <f>VLOOKUP(D27,[1]Sheet1!$G$5:$H$10,2,FALSE)</f>
        <v>1</v>
      </c>
      <c r="D27" s="302" t="s">
        <v>318</v>
      </c>
      <c r="E27" s="301" t="s">
        <v>1668</v>
      </c>
      <c r="F27" s="393" t="s">
        <v>1751</v>
      </c>
      <c r="G27" s="301" t="s">
        <v>1670</v>
      </c>
      <c r="H27" s="301" t="s">
        <v>869</v>
      </c>
      <c r="I27" s="397"/>
      <c r="J27" s="397" t="s">
        <v>882</v>
      </c>
      <c r="K27" s="298" t="s">
        <v>883</v>
      </c>
      <c r="L27" s="298"/>
      <c r="M27" s="298" t="s">
        <v>1752</v>
      </c>
      <c r="N27" s="299" t="s">
        <v>432</v>
      </c>
      <c r="O27" s="298" t="s">
        <v>1753</v>
      </c>
      <c r="P27" s="299" t="s">
        <v>811</v>
      </c>
      <c r="Q27" s="298">
        <v>0</v>
      </c>
      <c r="R27" s="298">
        <v>300</v>
      </c>
      <c r="S27" s="298">
        <v>374</v>
      </c>
      <c r="T27" s="298">
        <v>448</v>
      </c>
      <c r="U27" s="298" t="s">
        <v>1687</v>
      </c>
      <c r="V27" s="298">
        <v>1112</v>
      </c>
      <c r="W27" s="298" t="s">
        <v>8</v>
      </c>
      <c r="X27" s="298">
        <v>75</v>
      </c>
      <c r="Y27" s="298">
        <v>0</v>
      </c>
      <c r="Z27" s="298">
        <v>0</v>
      </c>
      <c r="AA27" s="298">
        <v>0</v>
      </c>
      <c r="AB27" s="298">
        <v>0</v>
      </c>
      <c r="AC27" s="298">
        <v>0</v>
      </c>
      <c r="AD27" s="298">
        <v>0</v>
      </c>
      <c r="AE27" s="298">
        <v>0</v>
      </c>
      <c r="AF27" s="298">
        <v>0</v>
      </c>
      <c r="AG27" s="298">
        <v>0</v>
      </c>
      <c r="AH27" s="298">
        <v>150</v>
      </c>
      <c r="AI27" s="298">
        <v>0</v>
      </c>
      <c r="AJ27" s="298">
        <v>150</v>
      </c>
      <c r="AK27" s="298" t="s">
        <v>334</v>
      </c>
      <c r="AL27" s="298" t="s">
        <v>1733</v>
      </c>
      <c r="AM27" s="298" t="s">
        <v>1676</v>
      </c>
      <c r="AN27" s="298" t="s">
        <v>757</v>
      </c>
      <c r="AO27" s="319" t="s">
        <v>758</v>
      </c>
      <c r="AP27" s="298" t="s">
        <v>759</v>
      </c>
      <c r="AQ27" s="298" t="s">
        <v>8</v>
      </c>
      <c r="AR27" s="298" t="s">
        <v>8</v>
      </c>
      <c r="AS27" s="298" t="s">
        <v>8</v>
      </c>
      <c r="AT27" s="298" t="s">
        <v>17</v>
      </c>
      <c r="AU27" s="298" t="s">
        <v>8</v>
      </c>
      <c r="AV27" s="298" t="s">
        <v>8</v>
      </c>
      <c r="AW27" s="298" t="s">
        <v>8</v>
      </c>
      <c r="AX27" s="298" t="s">
        <v>8</v>
      </c>
      <c r="AY27" s="298" t="s">
        <v>17</v>
      </c>
      <c r="AZ27" s="298" t="s">
        <v>8</v>
      </c>
      <c r="BA27" s="298" t="s">
        <v>399</v>
      </c>
      <c r="BB27" s="298" t="s">
        <v>32</v>
      </c>
      <c r="BC27" s="298" t="s">
        <v>40</v>
      </c>
      <c r="BD27" s="298" t="s">
        <v>60</v>
      </c>
      <c r="BE27" s="298" t="s">
        <v>400</v>
      </c>
      <c r="BF27" s="298" t="s">
        <v>401</v>
      </c>
      <c r="BG27" s="298" t="s">
        <v>402</v>
      </c>
      <c r="BH27" s="298" t="s">
        <v>403</v>
      </c>
      <c r="BI27" s="298" t="s">
        <v>18</v>
      </c>
      <c r="BJ27" s="298" t="s">
        <v>108</v>
      </c>
      <c r="BK27" s="439" t="s">
        <v>1754</v>
      </c>
      <c r="BL27" s="230" t="s">
        <v>878</v>
      </c>
      <c r="BM27" s="230" t="s">
        <v>879</v>
      </c>
      <c r="BN27" s="246" t="s">
        <v>852</v>
      </c>
      <c r="BO27" s="246" t="s">
        <v>880</v>
      </c>
      <c r="BP27" s="228" t="s">
        <v>811</v>
      </c>
      <c r="BQ27" s="228">
        <v>8</v>
      </c>
      <c r="BR27" s="230"/>
      <c r="BS27" s="230"/>
      <c r="BT27" s="230"/>
      <c r="BU27" s="230"/>
      <c r="BV27" s="228">
        <v>4</v>
      </c>
      <c r="BW27" s="230"/>
      <c r="BX27" s="228">
        <v>4</v>
      </c>
      <c r="BY27" s="230"/>
      <c r="BZ27" s="230"/>
      <c r="CA27" s="230"/>
      <c r="CB27" s="230"/>
      <c r="CC27" s="230"/>
      <c r="CD27" s="228" t="s">
        <v>334</v>
      </c>
      <c r="CE27" s="228" t="s">
        <v>1733</v>
      </c>
      <c r="CF27" s="228" t="s">
        <v>757</v>
      </c>
      <c r="CG27" s="228" t="s">
        <v>758</v>
      </c>
      <c r="CH27" s="228" t="s">
        <v>334</v>
      </c>
      <c r="CI27" s="230" t="s">
        <v>772</v>
      </c>
      <c r="CJ27" s="232" t="s">
        <v>846</v>
      </c>
      <c r="CK27" s="234" t="s">
        <v>361</v>
      </c>
      <c r="CL27" s="229" t="s">
        <v>847</v>
      </c>
      <c r="CM27" s="228" t="s">
        <v>1677</v>
      </c>
      <c r="CN27" s="228"/>
      <c r="CO27" s="427" t="s">
        <v>1755</v>
      </c>
      <c r="CP27" s="377"/>
    </row>
    <row r="28" spans="1:94" ht="24" customHeight="1" x14ac:dyDescent="0.25">
      <c r="A28" s="377" t="s">
        <v>1667</v>
      </c>
      <c r="B28" s="377">
        <v>42</v>
      </c>
      <c r="C28" s="317">
        <f>VLOOKUP(D28,[1]Sheet1!$G$5:$H$10,2,FALSE)</f>
        <v>1</v>
      </c>
      <c r="D28" s="302" t="s">
        <v>318</v>
      </c>
      <c r="E28" s="301" t="s">
        <v>1668</v>
      </c>
      <c r="F28" s="393" t="s">
        <v>1756</v>
      </c>
      <c r="G28" s="301" t="s">
        <v>1670</v>
      </c>
      <c r="H28" s="301" t="s">
        <v>885</v>
      </c>
      <c r="I28" s="397" t="s">
        <v>886</v>
      </c>
      <c r="J28" s="397" t="s">
        <v>887</v>
      </c>
      <c r="K28" s="298" t="s">
        <v>888</v>
      </c>
      <c r="L28" s="318">
        <v>58285252960</v>
      </c>
      <c r="M28" s="298" t="s">
        <v>873</v>
      </c>
      <c r="N28" s="299" t="s">
        <v>852</v>
      </c>
      <c r="O28" s="299" t="s">
        <v>1705</v>
      </c>
      <c r="P28" s="299" t="s">
        <v>372</v>
      </c>
      <c r="Q28" s="298">
        <v>15</v>
      </c>
      <c r="R28" s="298">
        <v>34</v>
      </c>
      <c r="S28" s="298">
        <v>40</v>
      </c>
      <c r="T28" s="298">
        <v>45</v>
      </c>
      <c r="U28" s="298" t="s">
        <v>1687</v>
      </c>
      <c r="V28" s="298">
        <v>134</v>
      </c>
      <c r="W28" s="298" t="s">
        <v>8</v>
      </c>
      <c r="X28" s="298">
        <v>17</v>
      </c>
      <c r="Y28" s="298">
        <v>0</v>
      </c>
      <c r="Z28" s="298">
        <v>0</v>
      </c>
      <c r="AA28" s="298">
        <v>15</v>
      </c>
      <c r="AB28" s="298">
        <v>19</v>
      </c>
      <c r="AC28" s="298">
        <v>0</v>
      </c>
      <c r="AD28" s="298">
        <v>0</v>
      </c>
      <c r="AE28" s="298">
        <v>0</v>
      </c>
      <c r="AF28" s="298">
        <v>0</v>
      </c>
      <c r="AG28" s="298">
        <v>0</v>
      </c>
      <c r="AH28" s="298">
        <v>0</v>
      </c>
      <c r="AI28" s="298">
        <v>0</v>
      </c>
      <c r="AJ28" s="298">
        <v>0</v>
      </c>
      <c r="AK28" s="298" t="s">
        <v>334</v>
      </c>
      <c r="AL28" s="298" t="s">
        <v>1706</v>
      </c>
      <c r="AM28" s="298" t="s">
        <v>1676</v>
      </c>
      <c r="AN28" s="298" t="s">
        <v>757</v>
      </c>
      <c r="AO28" s="319" t="s">
        <v>758</v>
      </c>
      <c r="AP28" s="298" t="s">
        <v>759</v>
      </c>
      <c r="AQ28" s="298" t="s">
        <v>8</v>
      </c>
      <c r="AR28" s="298" t="s">
        <v>8</v>
      </c>
      <c r="AS28" s="298" t="s">
        <v>8</v>
      </c>
      <c r="AT28" s="298" t="s">
        <v>17</v>
      </c>
      <c r="AU28" s="298" t="s">
        <v>8</v>
      </c>
      <c r="AV28" s="298" t="s">
        <v>8</v>
      </c>
      <c r="AW28" s="298" t="s">
        <v>8</v>
      </c>
      <c r="AX28" s="298" t="s">
        <v>8</v>
      </c>
      <c r="AY28" s="298" t="s">
        <v>17</v>
      </c>
      <c r="AZ28" s="298" t="s">
        <v>8</v>
      </c>
      <c r="BA28" s="298" t="s">
        <v>338</v>
      </c>
      <c r="BB28" s="298" t="s">
        <v>32</v>
      </c>
      <c r="BC28" s="298" t="s">
        <v>50</v>
      </c>
      <c r="BD28" s="298" t="s">
        <v>83</v>
      </c>
      <c r="BE28" s="298" t="s">
        <v>12</v>
      </c>
      <c r="BF28" s="298" t="s">
        <v>362</v>
      </c>
      <c r="BG28" s="298" t="s">
        <v>340</v>
      </c>
      <c r="BH28" s="298" t="s">
        <v>341</v>
      </c>
      <c r="BI28" s="298" t="s">
        <v>18</v>
      </c>
      <c r="BJ28" s="298" t="s">
        <v>108</v>
      </c>
      <c r="BK28" s="439" t="s">
        <v>893</v>
      </c>
      <c r="BL28" s="441" t="s">
        <v>1757</v>
      </c>
      <c r="BM28" s="441" t="s">
        <v>843</v>
      </c>
      <c r="BN28" s="246" t="s">
        <v>852</v>
      </c>
      <c r="BO28" s="246" t="s">
        <v>845</v>
      </c>
      <c r="BP28" s="228" t="s">
        <v>811</v>
      </c>
      <c r="BQ28" s="228">
        <v>34</v>
      </c>
      <c r="BR28" s="230"/>
      <c r="BS28" s="230"/>
      <c r="BT28" s="228">
        <v>15</v>
      </c>
      <c r="BU28" s="228">
        <v>19</v>
      </c>
      <c r="BV28" s="230"/>
      <c r="BW28" s="230"/>
      <c r="BX28" s="230"/>
      <c r="BY28" s="230"/>
      <c r="BZ28" s="230"/>
      <c r="CA28" s="230"/>
      <c r="CB28" s="230"/>
      <c r="CC28" s="230"/>
      <c r="CD28" s="228" t="s">
        <v>334</v>
      </c>
      <c r="CE28" s="228" t="s">
        <v>1706</v>
      </c>
      <c r="CF28" s="228" t="s">
        <v>757</v>
      </c>
      <c r="CG28" s="228" t="s">
        <v>758</v>
      </c>
      <c r="CH28" s="228" t="s">
        <v>334</v>
      </c>
      <c r="CI28" s="230" t="s">
        <v>772</v>
      </c>
      <c r="CJ28" s="232" t="s">
        <v>846</v>
      </c>
      <c r="CK28" s="234" t="s">
        <v>361</v>
      </c>
      <c r="CL28" s="229" t="s">
        <v>847</v>
      </c>
      <c r="CM28" s="228" t="s">
        <v>1677</v>
      </c>
      <c r="CN28" s="228"/>
      <c r="CO28" s="427" t="s">
        <v>1758</v>
      </c>
      <c r="CP28" s="377"/>
    </row>
    <row r="29" spans="1:94" ht="24" customHeight="1" x14ac:dyDescent="0.25">
      <c r="A29" s="377" t="s">
        <v>1667</v>
      </c>
      <c r="B29" s="377">
        <v>43</v>
      </c>
      <c r="C29" s="317">
        <f>VLOOKUP(D29,[1]Sheet1!$G$5:$H$10,2,FALSE)</f>
        <v>1</v>
      </c>
      <c r="D29" s="302" t="s">
        <v>318</v>
      </c>
      <c r="E29" s="301" t="s">
        <v>1668</v>
      </c>
      <c r="F29" s="393" t="s">
        <v>1759</v>
      </c>
      <c r="G29" s="301" t="s">
        <v>1670</v>
      </c>
      <c r="H29" s="301" t="s">
        <v>885</v>
      </c>
      <c r="I29" s="397"/>
      <c r="J29" s="397" t="s">
        <v>1760</v>
      </c>
      <c r="K29" s="298" t="s">
        <v>1761</v>
      </c>
      <c r="L29" s="318">
        <v>6000000000</v>
      </c>
      <c r="M29" s="298" t="s">
        <v>873</v>
      </c>
      <c r="N29" s="299" t="s">
        <v>852</v>
      </c>
      <c r="O29" s="299" t="s">
        <v>1705</v>
      </c>
      <c r="P29" s="299" t="s">
        <v>372</v>
      </c>
      <c r="Q29" s="298">
        <v>4</v>
      </c>
      <c r="R29" s="298">
        <v>4</v>
      </c>
      <c r="S29" s="298">
        <v>5</v>
      </c>
      <c r="T29" s="298">
        <v>5</v>
      </c>
      <c r="U29" s="298" t="s">
        <v>1687</v>
      </c>
      <c r="V29" s="298">
        <v>18</v>
      </c>
      <c r="W29" s="298" t="s">
        <v>17</v>
      </c>
      <c r="X29" s="298" t="s">
        <v>126</v>
      </c>
      <c r="Y29" s="298">
        <v>0</v>
      </c>
      <c r="Z29" s="298">
        <v>0</v>
      </c>
      <c r="AA29" s="298">
        <v>0</v>
      </c>
      <c r="AB29" s="298">
        <v>0</v>
      </c>
      <c r="AC29" s="298">
        <v>2</v>
      </c>
      <c r="AD29" s="298">
        <v>0</v>
      </c>
      <c r="AE29" s="298">
        <v>2</v>
      </c>
      <c r="AF29" s="298">
        <v>0</v>
      </c>
      <c r="AG29" s="298">
        <v>0</v>
      </c>
      <c r="AH29" s="298">
        <v>0</v>
      </c>
      <c r="AI29" s="298">
        <v>0</v>
      </c>
      <c r="AJ29" s="298">
        <v>0</v>
      </c>
      <c r="AK29" s="298" t="s">
        <v>334</v>
      </c>
      <c r="AL29" s="298" t="s">
        <v>1706</v>
      </c>
      <c r="AM29" s="298" t="s">
        <v>1676</v>
      </c>
      <c r="AN29" s="298" t="s">
        <v>757</v>
      </c>
      <c r="AO29" s="319" t="s">
        <v>758</v>
      </c>
      <c r="AP29" s="298" t="s">
        <v>759</v>
      </c>
      <c r="AQ29" s="298" t="s">
        <v>8</v>
      </c>
      <c r="AR29" s="298" t="s">
        <v>8</v>
      </c>
      <c r="AS29" s="298" t="s">
        <v>8</v>
      </c>
      <c r="AT29" s="298" t="s">
        <v>17</v>
      </c>
      <c r="AU29" s="298" t="s">
        <v>8</v>
      </c>
      <c r="AV29" s="298" t="s">
        <v>8</v>
      </c>
      <c r="AW29" s="298" t="s">
        <v>8</v>
      </c>
      <c r="AX29" s="298" t="s">
        <v>8</v>
      </c>
      <c r="AY29" s="298" t="s">
        <v>17</v>
      </c>
      <c r="AZ29" s="298" t="s">
        <v>8</v>
      </c>
      <c r="BA29" s="298" t="s">
        <v>338</v>
      </c>
      <c r="BB29" s="298" t="s">
        <v>32</v>
      </c>
      <c r="BC29" s="298" t="s">
        <v>50</v>
      </c>
      <c r="BD29" s="298" t="s">
        <v>83</v>
      </c>
      <c r="BE29" s="298" t="s">
        <v>12</v>
      </c>
      <c r="BF29" s="298" t="s">
        <v>362</v>
      </c>
      <c r="BG29" s="298" t="s">
        <v>340</v>
      </c>
      <c r="BH29" s="298" t="s">
        <v>341</v>
      </c>
      <c r="BI29" s="298" t="s">
        <v>18</v>
      </c>
      <c r="BJ29" s="298" t="s">
        <v>108</v>
      </c>
      <c r="BK29" s="439" t="s">
        <v>899</v>
      </c>
      <c r="BL29" s="441" t="s">
        <v>1762</v>
      </c>
      <c r="BM29" s="441" t="s">
        <v>843</v>
      </c>
      <c r="BN29" s="246" t="s">
        <v>852</v>
      </c>
      <c r="BO29" s="246" t="s">
        <v>845</v>
      </c>
      <c r="BP29" s="228" t="s">
        <v>811</v>
      </c>
      <c r="BQ29" s="228">
        <v>4</v>
      </c>
      <c r="BR29" s="230"/>
      <c r="BS29" s="230"/>
      <c r="BT29" s="230"/>
      <c r="BU29" s="230"/>
      <c r="BV29" s="228">
        <v>2</v>
      </c>
      <c r="BW29" s="230"/>
      <c r="BX29" s="228">
        <v>2</v>
      </c>
      <c r="BY29" s="230"/>
      <c r="BZ29" s="230"/>
      <c r="CA29" s="230"/>
      <c r="CB29" s="230"/>
      <c r="CC29" s="230"/>
      <c r="CD29" s="228" t="s">
        <v>334</v>
      </c>
      <c r="CE29" s="228" t="s">
        <v>1706</v>
      </c>
      <c r="CF29" s="228" t="s">
        <v>757</v>
      </c>
      <c r="CG29" s="228" t="s">
        <v>758</v>
      </c>
      <c r="CH29" s="228" t="s">
        <v>334</v>
      </c>
      <c r="CI29" s="230" t="s">
        <v>772</v>
      </c>
      <c r="CJ29" s="232" t="s">
        <v>846</v>
      </c>
      <c r="CK29" s="234" t="s">
        <v>361</v>
      </c>
      <c r="CL29" s="229" t="s">
        <v>847</v>
      </c>
      <c r="CM29" s="228" t="s">
        <v>1677</v>
      </c>
      <c r="CN29" s="228"/>
      <c r="CO29" s="427" t="s">
        <v>1763</v>
      </c>
      <c r="CP29" s="377"/>
    </row>
    <row r="30" spans="1:94" ht="24" customHeight="1" x14ac:dyDescent="0.25">
      <c r="A30" s="377" t="s">
        <v>1667</v>
      </c>
      <c r="B30" s="377">
        <v>44</v>
      </c>
      <c r="C30" s="317">
        <f>VLOOKUP(D30,[1]Sheet1!$G$5:$H$10,2,FALSE)</f>
        <v>1</v>
      </c>
      <c r="D30" s="302" t="s">
        <v>318</v>
      </c>
      <c r="E30" s="301" t="s">
        <v>1668</v>
      </c>
      <c r="F30" s="393" t="s">
        <v>1764</v>
      </c>
      <c r="G30" s="301" t="s">
        <v>1670</v>
      </c>
      <c r="H30" s="301" t="s">
        <v>885</v>
      </c>
      <c r="I30" s="397"/>
      <c r="J30" s="397" t="s">
        <v>1765</v>
      </c>
      <c r="K30" s="298" t="s">
        <v>1766</v>
      </c>
      <c r="L30" s="298"/>
      <c r="M30" s="298" t="s">
        <v>1767</v>
      </c>
      <c r="N30" s="299" t="s">
        <v>432</v>
      </c>
      <c r="O30" s="298" t="s">
        <v>1768</v>
      </c>
      <c r="P30" s="298" t="s">
        <v>811</v>
      </c>
      <c r="Q30" s="298">
        <v>418</v>
      </c>
      <c r="R30" s="321">
        <v>1383</v>
      </c>
      <c r="S30" s="298">
        <v>531</v>
      </c>
      <c r="T30" s="298">
        <v>547</v>
      </c>
      <c r="U30" s="298" t="s">
        <v>1687</v>
      </c>
      <c r="V30" s="321">
        <f>SUM(Q30:T30)</f>
        <v>2879</v>
      </c>
      <c r="W30" s="298" t="s">
        <v>8</v>
      </c>
      <c r="X30" s="298">
        <v>200</v>
      </c>
      <c r="Y30" s="298">
        <v>0</v>
      </c>
      <c r="Z30" s="298">
        <v>0</v>
      </c>
      <c r="AA30" s="298">
        <v>0</v>
      </c>
      <c r="AB30" s="298">
        <v>0</v>
      </c>
      <c r="AC30" s="298">
        <v>443</v>
      </c>
      <c r="AD30" s="298">
        <v>0</v>
      </c>
      <c r="AE30" s="298">
        <v>330</v>
      </c>
      <c r="AF30" s="298">
        <v>610</v>
      </c>
      <c r="AG30" s="298">
        <v>0</v>
      </c>
      <c r="AH30" s="298">
        <v>0</v>
      </c>
      <c r="AI30" s="298">
        <v>0</v>
      </c>
      <c r="AJ30" s="298">
        <v>0</v>
      </c>
      <c r="AK30" s="298" t="s">
        <v>334</v>
      </c>
      <c r="AL30" s="298" t="s">
        <v>1733</v>
      </c>
      <c r="AM30" s="298" t="s">
        <v>1676</v>
      </c>
      <c r="AN30" s="298" t="s">
        <v>757</v>
      </c>
      <c r="AO30" s="319" t="s">
        <v>758</v>
      </c>
      <c r="AP30" s="298" t="s">
        <v>759</v>
      </c>
      <c r="AQ30" s="298" t="s">
        <v>8</v>
      </c>
      <c r="AR30" s="298" t="s">
        <v>8</v>
      </c>
      <c r="AS30" s="298" t="s">
        <v>8</v>
      </c>
      <c r="AT30" s="298" t="s">
        <v>17</v>
      </c>
      <c r="AU30" s="298" t="s">
        <v>8</v>
      </c>
      <c r="AV30" s="298" t="s">
        <v>8</v>
      </c>
      <c r="AW30" s="298" t="s">
        <v>8</v>
      </c>
      <c r="AX30" s="298" t="s">
        <v>8</v>
      </c>
      <c r="AY30" s="298" t="s">
        <v>17</v>
      </c>
      <c r="AZ30" s="298" t="s">
        <v>8</v>
      </c>
      <c r="BA30" s="298" t="s">
        <v>338</v>
      </c>
      <c r="BB30" s="298" t="s">
        <v>32</v>
      </c>
      <c r="BC30" s="298" t="s">
        <v>50</v>
      </c>
      <c r="BD30" s="298" t="s">
        <v>83</v>
      </c>
      <c r="BE30" s="298" t="s">
        <v>12</v>
      </c>
      <c r="BF30" s="298" t="s">
        <v>362</v>
      </c>
      <c r="BG30" s="298" t="s">
        <v>340</v>
      </c>
      <c r="BH30" s="298" t="s">
        <v>341</v>
      </c>
      <c r="BI30" s="298" t="s">
        <v>18</v>
      </c>
      <c r="BJ30" s="298" t="s">
        <v>108</v>
      </c>
      <c r="BK30" s="439" t="s">
        <v>1769</v>
      </c>
      <c r="BL30" s="313" t="s">
        <v>1770</v>
      </c>
      <c r="BM30" s="314" t="s">
        <v>879</v>
      </c>
      <c r="BN30" s="246" t="s">
        <v>852</v>
      </c>
      <c r="BO30" s="246" t="s">
        <v>880</v>
      </c>
      <c r="BP30" s="228" t="s">
        <v>811</v>
      </c>
      <c r="BQ30" s="228">
        <v>30</v>
      </c>
      <c r="BR30" s="230"/>
      <c r="BS30" s="230"/>
      <c r="BT30" s="230"/>
      <c r="BU30" s="230"/>
      <c r="BV30" s="228">
        <v>15</v>
      </c>
      <c r="BW30" s="228">
        <v>15</v>
      </c>
      <c r="BX30" s="230"/>
      <c r="BY30" s="230"/>
      <c r="BZ30" s="230"/>
      <c r="CA30" s="230"/>
      <c r="CB30" s="230"/>
      <c r="CC30" s="230"/>
      <c r="CD30" s="228" t="s">
        <v>334</v>
      </c>
      <c r="CE30" s="228" t="s">
        <v>1733</v>
      </c>
      <c r="CF30" s="228" t="s">
        <v>757</v>
      </c>
      <c r="CG30" s="228" t="s">
        <v>758</v>
      </c>
      <c r="CH30" s="228" t="s">
        <v>334</v>
      </c>
      <c r="CI30" s="230" t="s">
        <v>772</v>
      </c>
      <c r="CJ30" s="232" t="s">
        <v>846</v>
      </c>
      <c r="CK30" s="234" t="s">
        <v>361</v>
      </c>
      <c r="CL30" s="229" t="s">
        <v>847</v>
      </c>
      <c r="CM30" s="228" t="s">
        <v>1677</v>
      </c>
      <c r="CN30" s="228"/>
      <c r="CO30" s="427" t="s">
        <v>1771</v>
      </c>
      <c r="CP30" s="377"/>
    </row>
    <row r="31" spans="1:94" ht="24" customHeight="1" x14ac:dyDescent="0.25">
      <c r="A31" s="377" t="s">
        <v>1667</v>
      </c>
      <c r="B31" s="377">
        <v>46</v>
      </c>
      <c r="C31" s="317">
        <f>VLOOKUP(D31,[1]Sheet1!$G$5:$H$10,2,FALSE)</f>
        <v>1</v>
      </c>
      <c r="D31" s="302" t="s">
        <v>318</v>
      </c>
      <c r="E31" s="301" t="s">
        <v>1668</v>
      </c>
      <c r="F31" s="393" t="s">
        <v>1772</v>
      </c>
      <c r="G31" s="301" t="s">
        <v>1670</v>
      </c>
      <c r="H31" s="301" t="s">
        <v>885</v>
      </c>
      <c r="I31" s="397"/>
      <c r="J31" s="397" t="s">
        <v>1765</v>
      </c>
      <c r="K31" s="298"/>
      <c r="L31" s="298"/>
      <c r="M31" s="298" t="s">
        <v>1773</v>
      </c>
      <c r="N31" s="299" t="s">
        <v>432</v>
      </c>
      <c r="O31" s="298" t="s">
        <v>1774</v>
      </c>
      <c r="P31" s="298" t="s">
        <v>811</v>
      </c>
      <c r="Q31" s="298">
        <v>0</v>
      </c>
      <c r="R31" s="321">
        <v>30504</v>
      </c>
      <c r="S31" s="321">
        <v>20000</v>
      </c>
      <c r="T31" s="321">
        <v>25000</v>
      </c>
      <c r="U31" s="298" t="s">
        <v>1687</v>
      </c>
      <c r="V31" s="321">
        <f>SUM(Q31:T31)</f>
        <v>75504</v>
      </c>
      <c r="W31" s="298" t="s">
        <v>8</v>
      </c>
      <c r="X31" s="321">
        <v>10000</v>
      </c>
      <c r="Y31" s="298">
        <v>0</v>
      </c>
      <c r="Z31" s="298">
        <v>0</v>
      </c>
      <c r="AA31" s="298">
        <v>0</v>
      </c>
      <c r="AB31" s="298">
        <v>0</v>
      </c>
      <c r="AC31" s="298">
        <v>0</v>
      </c>
      <c r="AD31" s="321">
        <v>13830</v>
      </c>
      <c r="AE31" s="321">
        <v>12074</v>
      </c>
      <c r="AF31" s="298">
        <v>0</v>
      </c>
      <c r="AG31" s="298">
        <v>0</v>
      </c>
      <c r="AH31" s="298">
        <v>0</v>
      </c>
      <c r="AI31" s="321">
        <v>4600</v>
      </c>
      <c r="AJ31" s="321">
        <v>0</v>
      </c>
      <c r="AK31" s="298" t="s">
        <v>334</v>
      </c>
      <c r="AL31" s="298" t="s">
        <v>1733</v>
      </c>
      <c r="AM31" s="298" t="s">
        <v>1676</v>
      </c>
      <c r="AN31" s="298" t="s">
        <v>757</v>
      </c>
      <c r="AO31" s="319" t="s">
        <v>758</v>
      </c>
      <c r="AP31" s="298" t="s">
        <v>759</v>
      </c>
      <c r="AQ31" s="298" t="s">
        <v>8</v>
      </c>
      <c r="AR31" s="298" t="s">
        <v>8</v>
      </c>
      <c r="AS31" s="298" t="s">
        <v>8</v>
      </c>
      <c r="AT31" s="298" t="s">
        <v>17</v>
      </c>
      <c r="AU31" s="298" t="s">
        <v>8</v>
      </c>
      <c r="AV31" s="298" t="s">
        <v>17</v>
      </c>
      <c r="AW31" s="298" t="s">
        <v>17</v>
      </c>
      <c r="AX31" s="298" t="s">
        <v>8</v>
      </c>
      <c r="AY31" s="298" t="s">
        <v>17</v>
      </c>
      <c r="AZ31" s="298" t="s">
        <v>8</v>
      </c>
      <c r="BA31" s="298" t="s">
        <v>338</v>
      </c>
      <c r="BB31" s="298" t="s">
        <v>32</v>
      </c>
      <c r="BC31" s="298" t="s">
        <v>50</v>
      </c>
      <c r="BD31" s="298" t="s">
        <v>83</v>
      </c>
      <c r="BE31" s="298" t="s">
        <v>12</v>
      </c>
      <c r="BF31" s="298" t="s">
        <v>362</v>
      </c>
      <c r="BG31" s="298" t="s">
        <v>340</v>
      </c>
      <c r="BH31" s="298" t="s">
        <v>341</v>
      </c>
      <c r="BI31" s="298" t="s">
        <v>18</v>
      </c>
      <c r="BJ31" s="298" t="s">
        <v>108</v>
      </c>
      <c r="BK31" s="439" t="s">
        <v>1775</v>
      </c>
      <c r="BL31" s="313" t="s">
        <v>1776</v>
      </c>
      <c r="BM31" s="314" t="s">
        <v>879</v>
      </c>
      <c r="BN31" s="246" t="s">
        <v>852</v>
      </c>
      <c r="BO31" s="246" t="s">
        <v>880</v>
      </c>
      <c r="BP31" s="228" t="s">
        <v>811</v>
      </c>
      <c r="BQ31" s="228">
        <v>4</v>
      </c>
      <c r="BR31" s="230"/>
      <c r="BS31" s="230"/>
      <c r="BT31" s="230"/>
      <c r="BU31" s="230"/>
      <c r="BV31" s="230"/>
      <c r="BW31" s="228">
        <v>4</v>
      </c>
      <c r="BX31" s="230"/>
      <c r="BY31" s="230"/>
      <c r="BZ31" s="230"/>
      <c r="CA31" s="230"/>
      <c r="CB31" s="230"/>
      <c r="CC31" s="230"/>
      <c r="CD31" s="228" t="s">
        <v>334</v>
      </c>
      <c r="CE31" s="228" t="s">
        <v>1733</v>
      </c>
      <c r="CF31" s="228" t="s">
        <v>757</v>
      </c>
      <c r="CG31" s="228" t="s">
        <v>758</v>
      </c>
      <c r="CH31" s="228" t="s">
        <v>334</v>
      </c>
      <c r="CI31" s="230" t="s">
        <v>772</v>
      </c>
      <c r="CJ31" s="232" t="s">
        <v>846</v>
      </c>
      <c r="CK31" s="234" t="s">
        <v>361</v>
      </c>
      <c r="CL31" s="229" t="s">
        <v>847</v>
      </c>
      <c r="CM31" s="228" t="s">
        <v>1677</v>
      </c>
      <c r="CN31" s="228"/>
      <c r="CO31" s="427" t="s">
        <v>1777</v>
      </c>
      <c r="CP31" s="377"/>
    </row>
    <row r="32" spans="1:94" ht="24" customHeight="1" x14ac:dyDescent="0.25">
      <c r="A32" s="377" t="s">
        <v>1778</v>
      </c>
      <c r="B32" s="377">
        <v>14</v>
      </c>
      <c r="C32" s="322">
        <v>2</v>
      </c>
      <c r="D32" s="391" t="s">
        <v>390</v>
      </c>
      <c r="E32" s="392" t="s">
        <v>394</v>
      </c>
      <c r="F32" s="301" t="s">
        <v>1651</v>
      </c>
      <c r="G32" s="301" t="s">
        <v>1651</v>
      </c>
      <c r="H32" s="301" t="s">
        <v>405</v>
      </c>
      <c r="I32" s="133" t="s">
        <v>911</v>
      </c>
      <c r="J32" s="133" t="s">
        <v>1779</v>
      </c>
      <c r="K32" s="298" t="s">
        <v>411</v>
      </c>
      <c r="L32" s="330">
        <f>430706585782-17000000000</f>
        <v>413706585782</v>
      </c>
      <c r="M32" s="298" t="s">
        <v>412</v>
      </c>
      <c r="N32" s="298" t="s">
        <v>413</v>
      </c>
      <c r="O32" s="298" t="s">
        <v>913</v>
      </c>
      <c r="P32" s="298" t="s">
        <v>372</v>
      </c>
      <c r="Q32" s="298">
        <v>87</v>
      </c>
      <c r="R32" s="298">
        <v>161</v>
      </c>
      <c r="S32" s="298">
        <v>149</v>
      </c>
      <c r="T32" s="298">
        <v>157</v>
      </c>
      <c r="U32" s="298"/>
      <c r="V32" s="298">
        <f>+R32+S32+T32</f>
        <v>467</v>
      </c>
      <c r="W32" s="298" t="s">
        <v>949</v>
      </c>
      <c r="X32" s="298" t="s">
        <v>1651</v>
      </c>
      <c r="Y32" s="298">
        <v>0</v>
      </c>
      <c r="Z32" s="298">
        <v>0</v>
      </c>
      <c r="AA32" s="298">
        <v>0</v>
      </c>
      <c r="AB32" s="298">
        <v>10</v>
      </c>
      <c r="AC32" s="298">
        <v>15</v>
      </c>
      <c r="AD32" s="298">
        <v>25</v>
      </c>
      <c r="AE32" s="298">
        <v>28</v>
      </c>
      <c r="AF32" s="298">
        <v>28</v>
      </c>
      <c r="AG32" s="298">
        <v>29</v>
      </c>
      <c r="AH32" s="298">
        <v>15</v>
      </c>
      <c r="AI32" s="298">
        <v>6</v>
      </c>
      <c r="AJ32" s="298">
        <v>5</v>
      </c>
      <c r="AK32" s="298" t="s">
        <v>915</v>
      </c>
      <c r="AL32" s="298" t="s">
        <v>915</v>
      </c>
      <c r="AM32" s="298" t="s">
        <v>916</v>
      </c>
      <c r="AN32" s="298" t="s">
        <v>917</v>
      </c>
      <c r="AO32" s="298" t="s">
        <v>1780</v>
      </c>
      <c r="AP32" s="298" t="s">
        <v>915</v>
      </c>
      <c r="AQ32" s="298" t="s">
        <v>17</v>
      </c>
      <c r="AR32" s="298" t="s">
        <v>8</v>
      </c>
      <c r="AS32" s="298" t="s">
        <v>8</v>
      </c>
      <c r="AT32" s="298" t="s">
        <v>8</v>
      </c>
      <c r="AU32" s="298" t="s">
        <v>8</v>
      </c>
      <c r="AV32" s="298" t="s">
        <v>17</v>
      </c>
      <c r="AW32" s="298" t="s">
        <v>17</v>
      </c>
      <c r="AX32" s="298" t="s">
        <v>8</v>
      </c>
      <c r="AY32" s="298" t="s">
        <v>8</v>
      </c>
      <c r="AZ32" s="298" t="s">
        <v>8</v>
      </c>
      <c r="BA32" s="298" t="s">
        <v>399</v>
      </c>
      <c r="BB32" s="298" t="s">
        <v>32</v>
      </c>
      <c r="BC32" s="298" t="s">
        <v>40</v>
      </c>
      <c r="BD32" s="298" t="s">
        <v>60</v>
      </c>
      <c r="BE32" s="298" t="s">
        <v>400</v>
      </c>
      <c r="BF32" s="298" t="s">
        <v>401</v>
      </c>
      <c r="BG32" s="298" t="s">
        <v>402</v>
      </c>
      <c r="BH32" s="298" t="s">
        <v>403</v>
      </c>
      <c r="BI32" s="298"/>
      <c r="BJ32" s="298" t="s">
        <v>108</v>
      </c>
      <c r="BK32" s="439" t="s">
        <v>406</v>
      </c>
      <c r="BL32" s="331" t="s">
        <v>1781</v>
      </c>
      <c r="BM32" s="331" t="s">
        <v>1782</v>
      </c>
      <c r="BN32" s="331" t="s">
        <v>1783</v>
      </c>
      <c r="BO32" s="324" t="s">
        <v>1784</v>
      </c>
      <c r="BP32" s="324" t="s">
        <v>770</v>
      </c>
      <c r="BQ32" s="326">
        <v>121</v>
      </c>
      <c r="BR32" s="326">
        <v>0</v>
      </c>
      <c r="BS32" s="326">
        <v>0</v>
      </c>
      <c r="BT32" s="332">
        <v>16</v>
      </c>
      <c r="BU32" s="332">
        <v>16</v>
      </c>
      <c r="BV32" s="332">
        <v>16</v>
      </c>
      <c r="BW32" s="332">
        <v>13</v>
      </c>
      <c r="BX32" s="332">
        <v>12</v>
      </c>
      <c r="BY32" s="332">
        <v>12</v>
      </c>
      <c r="BZ32" s="332">
        <v>12</v>
      </c>
      <c r="CA32" s="332">
        <v>12</v>
      </c>
      <c r="CB32" s="332">
        <v>12</v>
      </c>
      <c r="CC32" s="326">
        <v>0</v>
      </c>
      <c r="CD32" s="324" t="s">
        <v>925</v>
      </c>
      <c r="CE32" s="324"/>
      <c r="CF32" s="324" t="s">
        <v>1785</v>
      </c>
      <c r="CG32" s="333" t="s">
        <v>927</v>
      </c>
      <c r="CH32" s="324" t="s">
        <v>925</v>
      </c>
      <c r="CI32" s="324" t="s">
        <v>928</v>
      </c>
      <c r="CJ32" s="324" t="s">
        <v>929</v>
      </c>
      <c r="CK32" s="324" t="s">
        <v>397</v>
      </c>
      <c r="CL32" s="324" t="s">
        <v>415</v>
      </c>
      <c r="CM32" s="324" t="s">
        <v>1786</v>
      </c>
      <c r="CN32" s="324">
        <v>1702</v>
      </c>
      <c r="CO32" s="429"/>
      <c r="CP32" s="377" t="s">
        <v>615</v>
      </c>
    </row>
    <row r="33" spans="1:94" ht="24" customHeight="1" x14ac:dyDescent="0.25">
      <c r="A33" s="377" t="s">
        <v>1778</v>
      </c>
      <c r="B33" s="377">
        <v>15</v>
      </c>
      <c r="C33" s="322">
        <v>2</v>
      </c>
      <c r="D33" s="391" t="s">
        <v>390</v>
      </c>
      <c r="E33" s="392" t="s">
        <v>394</v>
      </c>
      <c r="F33" s="301" t="s">
        <v>1651</v>
      </c>
      <c r="G33" s="301" t="s">
        <v>1651</v>
      </c>
      <c r="H33" s="301" t="s">
        <v>405</v>
      </c>
      <c r="I33" s="133"/>
      <c r="J33" s="133" t="s">
        <v>1787</v>
      </c>
      <c r="K33" s="298" t="s">
        <v>418</v>
      </c>
      <c r="L33" s="330">
        <v>17000000000</v>
      </c>
      <c r="M33" s="298" t="s">
        <v>419</v>
      </c>
      <c r="N33" s="298" t="s">
        <v>413</v>
      </c>
      <c r="O33" s="298" t="s">
        <v>913</v>
      </c>
      <c r="P33" s="298" t="s">
        <v>372</v>
      </c>
      <c r="Q33" s="298">
        <v>0</v>
      </c>
      <c r="R33" s="298">
        <v>5</v>
      </c>
      <c r="S33" s="298">
        <v>5</v>
      </c>
      <c r="T33" s="298">
        <v>6</v>
      </c>
      <c r="U33" s="298"/>
      <c r="V33" s="298">
        <f>+R33+S33+T33</f>
        <v>16</v>
      </c>
      <c r="W33" s="298" t="s">
        <v>949</v>
      </c>
      <c r="X33" s="298" t="s">
        <v>1651</v>
      </c>
      <c r="Y33" s="298">
        <v>0</v>
      </c>
      <c r="Z33" s="298">
        <v>0</v>
      </c>
      <c r="AA33" s="298">
        <v>0</v>
      </c>
      <c r="AB33" s="298">
        <v>0</v>
      </c>
      <c r="AC33" s="298">
        <v>0</v>
      </c>
      <c r="AD33" s="298">
        <v>0</v>
      </c>
      <c r="AE33" s="298">
        <v>2</v>
      </c>
      <c r="AF33" s="298">
        <v>2</v>
      </c>
      <c r="AG33" s="298">
        <v>1</v>
      </c>
      <c r="AH33" s="298">
        <v>0</v>
      </c>
      <c r="AI33" s="298">
        <v>0</v>
      </c>
      <c r="AJ33" s="298">
        <v>0</v>
      </c>
      <c r="AK33" s="298" t="s">
        <v>915</v>
      </c>
      <c r="AL33" s="298" t="s">
        <v>915</v>
      </c>
      <c r="AM33" s="298" t="s">
        <v>916</v>
      </c>
      <c r="AN33" s="298" t="s">
        <v>936</v>
      </c>
      <c r="AO33" s="298" t="s">
        <v>1780</v>
      </c>
      <c r="AP33" s="298" t="s">
        <v>915</v>
      </c>
      <c r="AQ33" s="298" t="s">
        <v>17</v>
      </c>
      <c r="AR33" s="298" t="s">
        <v>8</v>
      </c>
      <c r="AS33" s="298" t="s">
        <v>8</v>
      </c>
      <c r="AT33" s="298" t="s">
        <v>8</v>
      </c>
      <c r="AU33" s="298" t="s">
        <v>8</v>
      </c>
      <c r="AV33" s="298" t="s">
        <v>17</v>
      </c>
      <c r="AW33" s="298" t="s">
        <v>17</v>
      </c>
      <c r="AX33" s="298" t="s">
        <v>17</v>
      </c>
      <c r="AY33" s="298" t="s">
        <v>17</v>
      </c>
      <c r="AZ33" s="298" t="s">
        <v>8</v>
      </c>
      <c r="BA33" s="298" t="s">
        <v>399</v>
      </c>
      <c r="BB33" s="298" t="s">
        <v>32</v>
      </c>
      <c r="BC33" s="298" t="s">
        <v>40</v>
      </c>
      <c r="BD33" s="298" t="s">
        <v>60</v>
      </c>
      <c r="BE33" s="298" t="s">
        <v>400</v>
      </c>
      <c r="BF33" s="298" t="s">
        <v>401</v>
      </c>
      <c r="BG33" s="298" t="s">
        <v>402</v>
      </c>
      <c r="BH33" s="298" t="s">
        <v>403</v>
      </c>
      <c r="BI33" s="298"/>
      <c r="BJ33" s="298" t="s">
        <v>108</v>
      </c>
      <c r="BK33" s="301" t="s">
        <v>931</v>
      </c>
      <c r="BL33" s="424"/>
      <c r="BM33" s="424"/>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429"/>
      <c r="CP33" s="377" t="s">
        <v>615</v>
      </c>
    </row>
    <row r="34" spans="1:94" ht="24" customHeight="1" x14ac:dyDescent="0.25">
      <c r="A34" s="377" t="s">
        <v>1667</v>
      </c>
      <c r="B34" s="377">
        <v>48</v>
      </c>
      <c r="C34" s="322">
        <v>2</v>
      </c>
      <c r="D34" s="391" t="s">
        <v>390</v>
      </c>
      <c r="E34" s="392" t="s">
        <v>394</v>
      </c>
      <c r="F34" s="301" t="s">
        <v>1651</v>
      </c>
      <c r="G34" s="301" t="s">
        <v>1651</v>
      </c>
      <c r="H34" s="301" t="s">
        <v>405</v>
      </c>
      <c r="I34" s="133"/>
      <c r="J34" s="133" t="s">
        <v>1788</v>
      </c>
      <c r="K34" s="298" t="s">
        <v>408</v>
      </c>
      <c r="L34" s="323">
        <v>48271429104</v>
      </c>
      <c r="M34" s="298" t="s">
        <v>941</v>
      </c>
      <c r="N34" s="299" t="s">
        <v>413</v>
      </c>
      <c r="O34" s="298" t="s">
        <v>942</v>
      </c>
      <c r="P34" s="298" t="s">
        <v>372</v>
      </c>
      <c r="Q34" s="298">
        <v>87</v>
      </c>
      <c r="R34" s="298">
        <v>166</v>
      </c>
      <c r="S34" s="298">
        <v>149</v>
      </c>
      <c r="T34" s="298">
        <v>157</v>
      </c>
      <c r="U34" s="298" t="s">
        <v>1306</v>
      </c>
      <c r="V34" s="298">
        <f>+R34+S34+T34</f>
        <v>472</v>
      </c>
      <c r="W34" s="298" t="s">
        <v>8</v>
      </c>
      <c r="X34" s="298" t="s">
        <v>1651</v>
      </c>
      <c r="Y34" s="298"/>
      <c r="Z34" s="298"/>
      <c r="AA34" s="298">
        <v>10</v>
      </c>
      <c r="AB34" s="298">
        <v>15</v>
      </c>
      <c r="AC34" s="298">
        <v>25</v>
      </c>
      <c r="AD34" s="298">
        <v>30</v>
      </c>
      <c r="AE34" s="298">
        <v>30</v>
      </c>
      <c r="AF34" s="298">
        <v>30</v>
      </c>
      <c r="AG34" s="298">
        <v>15</v>
      </c>
      <c r="AH34" s="298">
        <v>6</v>
      </c>
      <c r="AI34" s="298">
        <v>5</v>
      </c>
      <c r="AJ34" s="298"/>
      <c r="AK34" s="298" t="s">
        <v>944</v>
      </c>
      <c r="AL34" s="298" t="s">
        <v>944</v>
      </c>
      <c r="AM34" s="298" t="s">
        <v>945</v>
      </c>
      <c r="AN34" s="298" t="s">
        <v>946</v>
      </c>
      <c r="AO34" s="319" t="s">
        <v>947</v>
      </c>
      <c r="AP34" s="298" t="s">
        <v>948</v>
      </c>
      <c r="AQ34" s="298" t="s">
        <v>17</v>
      </c>
      <c r="AR34" s="298" t="s">
        <v>8</v>
      </c>
      <c r="AS34" s="298" t="s">
        <v>8</v>
      </c>
      <c r="AT34" s="298" t="s">
        <v>8</v>
      </c>
      <c r="AU34" s="298" t="s">
        <v>8</v>
      </c>
      <c r="AV34" s="298" t="s">
        <v>17</v>
      </c>
      <c r="AW34" s="298" t="s">
        <v>17</v>
      </c>
      <c r="AX34" s="298" t="s">
        <v>17</v>
      </c>
      <c r="AY34" s="298" t="s">
        <v>17</v>
      </c>
      <c r="AZ34" s="298" t="s">
        <v>8</v>
      </c>
      <c r="BA34" s="298" t="s">
        <v>399</v>
      </c>
      <c r="BB34" s="298" t="s">
        <v>32</v>
      </c>
      <c r="BC34" s="298" t="s">
        <v>40</v>
      </c>
      <c r="BD34" s="298" t="s">
        <v>60</v>
      </c>
      <c r="BE34" s="298" t="s">
        <v>400</v>
      </c>
      <c r="BF34" s="298" t="s">
        <v>401</v>
      </c>
      <c r="BG34" s="298" t="s">
        <v>402</v>
      </c>
      <c r="BH34" s="298" t="s">
        <v>403</v>
      </c>
      <c r="BI34" s="298"/>
      <c r="BJ34" s="298" t="s">
        <v>105</v>
      </c>
      <c r="BK34" s="301" t="s">
        <v>951</v>
      </c>
      <c r="BL34" s="324" t="s">
        <v>1789</v>
      </c>
      <c r="BM34" s="325" t="s">
        <v>1790</v>
      </c>
      <c r="BN34" s="326" t="s">
        <v>1791</v>
      </c>
      <c r="BO34" s="326" t="s">
        <v>1792</v>
      </c>
      <c r="BP34" s="326" t="s">
        <v>770</v>
      </c>
      <c r="BQ34" s="326">
        <v>8</v>
      </c>
      <c r="BR34" s="247"/>
      <c r="BS34" s="247"/>
      <c r="BT34" s="247"/>
      <c r="BU34" s="247"/>
      <c r="BV34" s="247"/>
      <c r="BW34" s="247"/>
      <c r="BX34" s="247">
        <v>2</v>
      </c>
      <c r="BY34" s="247">
        <v>2</v>
      </c>
      <c r="BZ34" s="247">
        <v>2</v>
      </c>
      <c r="CA34" s="247">
        <v>2</v>
      </c>
      <c r="CB34" s="247"/>
      <c r="CC34" s="247"/>
      <c r="CD34" s="324" t="s">
        <v>395</v>
      </c>
      <c r="CE34" s="324" t="s">
        <v>955</v>
      </c>
      <c r="CF34" s="247"/>
      <c r="CG34" s="247"/>
      <c r="CH34" s="247"/>
      <c r="CI34" s="324" t="s">
        <v>928</v>
      </c>
      <c r="CJ34" s="324" t="s">
        <v>929</v>
      </c>
      <c r="CK34" s="327" t="s">
        <v>929</v>
      </c>
      <c r="CL34" s="327" t="s">
        <v>397</v>
      </c>
      <c r="CM34" s="327" t="s">
        <v>415</v>
      </c>
      <c r="CN34" s="324">
        <v>1702</v>
      </c>
      <c r="CO34" s="429"/>
      <c r="CP34" s="377" t="s">
        <v>615</v>
      </c>
    </row>
    <row r="35" spans="1:94" ht="24" customHeight="1" x14ac:dyDescent="0.25">
      <c r="A35" s="377" t="s">
        <v>1667</v>
      </c>
      <c r="B35" s="377">
        <v>49</v>
      </c>
      <c r="C35" s="322">
        <v>2</v>
      </c>
      <c r="D35" s="391" t="s">
        <v>390</v>
      </c>
      <c r="E35" s="392" t="s">
        <v>394</v>
      </c>
      <c r="F35" s="301" t="s">
        <v>1651</v>
      </c>
      <c r="G35" s="301" t="s">
        <v>1651</v>
      </c>
      <c r="H35" s="301" t="s">
        <v>405</v>
      </c>
      <c r="I35" s="133"/>
      <c r="J35" s="133" t="s">
        <v>1788</v>
      </c>
      <c r="K35" s="298"/>
      <c r="L35" s="323"/>
      <c r="M35" s="298"/>
      <c r="N35" s="299"/>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301" t="s">
        <v>956</v>
      </c>
      <c r="BL35" s="33" t="s">
        <v>1793</v>
      </c>
      <c r="BM35" s="328" t="s">
        <v>958</v>
      </c>
      <c r="BN35" s="326" t="s">
        <v>1791</v>
      </c>
      <c r="BO35" s="329" t="s">
        <v>959</v>
      </c>
      <c r="BP35" s="329" t="s">
        <v>445</v>
      </c>
      <c r="BQ35" s="442">
        <v>1</v>
      </c>
      <c r="BR35" s="424"/>
      <c r="BS35" s="424"/>
      <c r="BT35" s="443">
        <v>0.25</v>
      </c>
      <c r="BU35" s="424"/>
      <c r="BV35" s="424"/>
      <c r="BW35" s="443">
        <v>0.5</v>
      </c>
      <c r="BX35" s="424"/>
      <c r="BY35" s="424"/>
      <c r="BZ35" s="443">
        <v>0.75</v>
      </c>
      <c r="CA35" s="424"/>
      <c r="CB35" s="424"/>
      <c r="CC35" s="443">
        <v>1</v>
      </c>
      <c r="CD35" s="324" t="s">
        <v>395</v>
      </c>
      <c r="CE35" s="324" t="s">
        <v>955</v>
      </c>
      <c r="CF35" s="247"/>
      <c r="CG35" s="247"/>
      <c r="CH35" s="247"/>
      <c r="CI35" s="324" t="s">
        <v>928</v>
      </c>
      <c r="CJ35" s="324" t="s">
        <v>929</v>
      </c>
      <c r="CK35" s="327" t="s">
        <v>929</v>
      </c>
      <c r="CL35" s="327" t="s">
        <v>397</v>
      </c>
      <c r="CM35" s="327" t="s">
        <v>415</v>
      </c>
      <c r="CN35" s="324">
        <v>1702</v>
      </c>
      <c r="CO35" s="429"/>
      <c r="CP35" s="377" t="s">
        <v>615</v>
      </c>
    </row>
    <row r="36" spans="1:94" ht="24" customHeight="1" x14ac:dyDescent="0.25">
      <c r="A36" s="377" t="s">
        <v>1667</v>
      </c>
      <c r="B36" s="377">
        <v>51</v>
      </c>
      <c r="C36" s="322">
        <v>2</v>
      </c>
      <c r="D36" s="391" t="s">
        <v>390</v>
      </c>
      <c r="E36" s="392" t="s">
        <v>394</v>
      </c>
      <c r="F36" s="301" t="s">
        <v>1651</v>
      </c>
      <c r="G36" s="301" t="s">
        <v>1651</v>
      </c>
      <c r="H36" s="301" t="s">
        <v>405</v>
      </c>
      <c r="I36" s="133"/>
      <c r="J36" s="133" t="s">
        <v>1794</v>
      </c>
      <c r="K36" s="298" t="s">
        <v>411</v>
      </c>
      <c r="L36" s="330">
        <f>430706585782-17000000000</f>
        <v>413706585782</v>
      </c>
      <c r="M36" s="298" t="s">
        <v>412</v>
      </c>
      <c r="N36" s="299" t="s">
        <v>413</v>
      </c>
      <c r="O36" s="298" t="s">
        <v>913</v>
      </c>
      <c r="P36" s="299" t="s">
        <v>372</v>
      </c>
      <c r="Q36" s="299">
        <v>87</v>
      </c>
      <c r="R36" s="299">
        <v>161</v>
      </c>
      <c r="S36" s="299">
        <v>149</v>
      </c>
      <c r="T36" s="299">
        <v>157</v>
      </c>
      <c r="U36" s="298"/>
      <c r="V36" s="298">
        <f>+R36+S36+T36</f>
        <v>467</v>
      </c>
      <c r="W36" s="298" t="s">
        <v>949</v>
      </c>
      <c r="X36" s="298" t="s">
        <v>1651</v>
      </c>
      <c r="Y36" s="298">
        <v>0</v>
      </c>
      <c r="Z36" s="298">
        <v>0</v>
      </c>
      <c r="AA36" s="298">
        <v>0</v>
      </c>
      <c r="AB36" s="298">
        <v>10</v>
      </c>
      <c r="AC36" s="298">
        <v>15</v>
      </c>
      <c r="AD36" s="298">
        <v>25</v>
      </c>
      <c r="AE36" s="298">
        <v>28</v>
      </c>
      <c r="AF36" s="298">
        <v>28</v>
      </c>
      <c r="AG36" s="298">
        <v>29</v>
      </c>
      <c r="AH36" s="298">
        <v>15</v>
      </c>
      <c r="AI36" s="298">
        <v>6</v>
      </c>
      <c r="AJ36" s="298">
        <v>5</v>
      </c>
      <c r="AK36" s="298" t="s">
        <v>915</v>
      </c>
      <c r="AL36" s="298" t="s">
        <v>915</v>
      </c>
      <c r="AM36" s="298" t="s">
        <v>916</v>
      </c>
      <c r="AN36" s="298" t="s">
        <v>917</v>
      </c>
      <c r="AO36" s="298" t="s">
        <v>1780</v>
      </c>
      <c r="AP36" s="298" t="s">
        <v>915</v>
      </c>
      <c r="AQ36" s="298" t="s">
        <v>17</v>
      </c>
      <c r="AR36" s="298" t="s">
        <v>8</v>
      </c>
      <c r="AS36" s="298" t="s">
        <v>8</v>
      </c>
      <c r="AT36" s="298" t="s">
        <v>8</v>
      </c>
      <c r="AU36" s="298" t="s">
        <v>8</v>
      </c>
      <c r="AV36" s="298" t="s">
        <v>17</v>
      </c>
      <c r="AW36" s="298" t="s">
        <v>949</v>
      </c>
      <c r="AX36" s="298" t="s">
        <v>8</v>
      </c>
      <c r="AY36" s="298" t="s">
        <v>8</v>
      </c>
      <c r="AZ36" s="298" t="s">
        <v>8</v>
      </c>
      <c r="BA36" s="298" t="s">
        <v>399</v>
      </c>
      <c r="BB36" s="298" t="s">
        <v>32</v>
      </c>
      <c r="BC36" s="298" t="s">
        <v>40</v>
      </c>
      <c r="BD36" s="298" t="s">
        <v>60</v>
      </c>
      <c r="BE36" s="298" t="s">
        <v>1795</v>
      </c>
      <c r="BF36" s="298" t="s">
        <v>401</v>
      </c>
      <c r="BG36" s="298" t="s">
        <v>1796</v>
      </c>
      <c r="BH36" s="298" t="s">
        <v>403</v>
      </c>
      <c r="BI36" s="298"/>
      <c r="BJ36" s="298" t="s">
        <v>108</v>
      </c>
      <c r="BK36" s="301" t="s">
        <v>1797</v>
      </c>
      <c r="BL36" s="331" t="s">
        <v>1781</v>
      </c>
      <c r="BM36" s="331" t="s">
        <v>1782</v>
      </c>
      <c r="BN36" s="331" t="s">
        <v>1783</v>
      </c>
      <c r="BO36" s="324" t="s">
        <v>1798</v>
      </c>
      <c r="BP36" s="324" t="s">
        <v>770</v>
      </c>
      <c r="BQ36" s="326">
        <v>121</v>
      </c>
      <c r="BR36" s="326">
        <v>0</v>
      </c>
      <c r="BS36" s="326">
        <v>0</v>
      </c>
      <c r="BT36" s="332">
        <v>16</v>
      </c>
      <c r="BU36" s="332">
        <v>16</v>
      </c>
      <c r="BV36" s="332">
        <v>16</v>
      </c>
      <c r="BW36" s="332">
        <v>13</v>
      </c>
      <c r="BX36" s="332">
        <v>12</v>
      </c>
      <c r="BY36" s="332">
        <v>12</v>
      </c>
      <c r="BZ36" s="332">
        <v>12</v>
      </c>
      <c r="CA36" s="332">
        <v>12</v>
      </c>
      <c r="CB36" s="332">
        <v>12</v>
      </c>
      <c r="CC36" s="326">
        <v>0</v>
      </c>
      <c r="CD36" s="324" t="s">
        <v>925</v>
      </c>
      <c r="CE36" s="324"/>
      <c r="CF36" s="324" t="s">
        <v>1785</v>
      </c>
      <c r="CG36" s="333" t="s">
        <v>927</v>
      </c>
      <c r="CH36" s="324" t="s">
        <v>925</v>
      </c>
      <c r="CI36" s="324" t="s">
        <v>928</v>
      </c>
      <c r="CJ36" s="324" t="s">
        <v>929</v>
      </c>
      <c r="CK36" s="324" t="s">
        <v>397</v>
      </c>
      <c r="CL36" s="324" t="s">
        <v>415</v>
      </c>
      <c r="CM36" s="324" t="s">
        <v>1786</v>
      </c>
      <c r="CN36" s="324">
        <v>1702</v>
      </c>
      <c r="CO36" s="429"/>
      <c r="CP36" s="377" t="s">
        <v>615</v>
      </c>
    </row>
    <row r="37" spans="1:94" ht="24" customHeight="1" x14ac:dyDescent="0.25">
      <c r="A37" s="377" t="s">
        <v>1667</v>
      </c>
      <c r="B37" s="377">
        <v>52</v>
      </c>
      <c r="C37" s="322">
        <v>2</v>
      </c>
      <c r="D37" s="391" t="s">
        <v>390</v>
      </c>
      <c r="E37" s="392" t="s">
        <v>394</v>
      </c>
      <c r="F37" s="301" t="s">
        <v>1651</v>
      </c>
      <c r="G37" s="301" t="s">
        <v>1651</v>
      </c>
      <c r="H37" s="301" t="s">
        <v>405</v>
      </c>
      <c r="I37" s="133"/>
      <c r="J37" s="133" t="s">
        <v>1794</v>
      </c>
      <c r="K37" s="298"/>
      <c r="L37" s="298"/>
      <c r="M37" s="298"/>
      <c r="N37" s="299"/>
      <c r="O37" s="298"/>
      <c r="P37" s="299"/>
      <c r="Q37" s="299"/>
      <c r="R37" s="299"/>
      <c r="S37" s="299"/>
      <c r="T37" s="299"/>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t="s">
        <v>944</v>
      </c>
      <c r="BK37" s="301" t="s">
        <v>1799</v>
      </c>
      <c r="BL37" s="445" t="s">
        <v>1800</v>
      </c>
      <c r="BM37" s="446" t="s">
        <v>1801</v>
      </c>
      <c r="BN37" s="326" t="s">
        <v>1791</v>
      </c>
      <c r="BO37" s="329" t="s">
        <v>1802</v>
      </c>
      <c r="BP37" s="247" t="s">
        <v>1803</v>
      </c>
      <c r="BQ37" s="442">
        <v>1</v>
      </c>
      <c r="BR37" s="444">
        <f>1/12</f>
        <v>8.3333333333333329E-2</v>
      </c>
      <c r="BS37" s="444">
        <f t="shared" ref="BS37:CC37" si="12">1/12</f>
        <v>8.3333333333333329E-2</v>
      </c>
      <c r="BT37" s="444">
        <f t="shared" si="12"/>
        <v>8.3333333333333329E-2</v>
      </c>
      <c r="BU37" s="444">
        <f t="shared" si="12"/>
        <v>8.3333333333333329E-2</v>
      </c>
      <c r="BV37" s="444">
        <f t="shared" si="12"/>
        <v>8.3333333333333329E-2</v>
      </c>
      <c r="BW37" s="444">
        <f t="shared" si="12"/>
        <v>8.3333333333333329E-2</v>
      </c>
      <c r="BX37" s="444">
        <f t="shared" si="12"/>
        <v>8.3333333333333329E-2</v>
      </c>
      <c r="BY37" s="444">
        <f t="shared" si="12"/>
        <v>8.3333333333333329E-2</v>
      </c>
      <c r="BZ37" s="444">
        <f t="shared" si="12"/>
        <v>8.3333333333333329E-2</v>
      </c>
      <c r="CA37" s="444">
        <f t="shared" si="12"/>
        <v>8.3333333333333329E-2</v>
      </c>
      <c r="CB37" s="444">
        <f t="shared" si="12"/>
        <v>8.3333333333333329E-2</v>
      </c>
      <c r="CC37" s="444">
        <f t="shared" si="12"/>
        <v>8.3333333333333329E-2</v>
      </c>
      <c r="CD37" s="324" t="s">
        <v>395</v>
      </c>
      <c r="CE37" s="324" t="s">
        <v>955</v>
      </c>
      <c r="CF37" s="247" t="s">
        <v>946</v>
      </c>
      <c r="CG37" s="335" t="s">
        <v>975</v>
      </c>
      <c r="CH37" s="247" t="s">
        <v>948</v>
      </c>
      <c r="CI37" s="324" t="s">
        <v>928</v>
      </c>
      <c r="CJ37" s="324" t="s">
        <v>929</v>
      </c>
      <c r="CK37" s="324" t="s">
        <v>397</v>
      </c>
      <c r="CL37" s="324" t="s">
        <v>415</v>
      </c>
      <c r="CM37" s="324" t="s">
        <v>1786</v>
      </c>
      <c r="CN37" s="324">
        <v>1702</v>
      </c>
      <c r="CO37" s="429"/>
      <c r="CP37" s="377" t="s">
        <v>615</v>
      </c>
    </row>
    <row r="38" spans="1:94" ht="24" customHeight="1" x14ac:dyDescent="0.25">
      <c r="A38" s="377" t="s">
        <v>1667</v>
      </c>
      <c r="B38" s="377">
        <v>53</v>
      </c>
      <c r="C38" s="322">
        <v>2</v>
      </c>
      <c r="D38" s="391" t="s">
        <v>390</v>
      </c>
      <c r="E38" s="392" t="s">
        <v>394</v>
      </c>
      <c r="F38" s="301" t="s">
        <v>1651</v>
      </c>
      <c r="G38" s="301" t="s">
        <v>1651</v>
      </c>
      <c r="H38" s="301" t="s">
        <v>405</v>
      </c>
      <c r="I38" s="133"/>
      <c r="J38" s="133" t="s">
        <v>1794</v>
      </c>
      <c r="K38" s="298"/>
      <c r="L38" s="298"/>
      <c r="M38" s="298"/>
      <c r="N38" s="299"/>
      <c r="O38" s="298"/>
      <c r="P38" s="299"/>
      <c r="Q38" s="299"/>
      <c r="R38" s="299"/>
      <c r="S38" s="299"/>
      <c r="T38" s="299"/>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301" t="s">
        <v>1804</v>
      </c>
      <c r="BL38" s="445" t="s">
        <v>1805</v>
      </c>
      <c r="BM38" s="424" t="s">
        <v>1806</v>
      </c>
      <c r="BN38" s="326" t="s">
        <v>1791</v>
      </c>
      <c r="BO38" s="334" t="s">
        <v>1807</v>
      </c>
      <c r="BP38" s="247" t="s">
        <v>1803</v>
      </c>
      <c r="BQ38" s="334">
        <v>121</v>
      </c>
      <c r="BR38" s="247"/>
      <c r="BS38" s="247"/>
      <c r="BT38" s="332">
        <v>16</v>
      </c>
      <c r="BU38" s="332">
        <v>16</v>
      </c>
      <c r="BV38" s="332">
        <v>16</v>
      </c>
      <c r="BW38" s="332">
        <v>13</v>
      </c>
      <c r="BX38" s="332">
        <v>12</v>
      </c>
      <c r="BY38" s="332">
        <v>12</v>
      </c>
      <c r="BZ38" s="332">
        <v>12</v>
      </c>
      <c r="CA38" s="332">
        <v>12</v>
      </c>
      <c r="CB38" s="332">
        <v>12</v>
      </c>
      <c r="CC38" s="247"/>
      <c r="CD38" s="324" t="s">
        <v>395</v>
      </c>
      <c r="CE38" s="324" t="s">
        <v>955</v>
      </c>
      <c r="CF38" s="247" t="s">
        <v>946</v>
      </c>
      <c r="CG38" s="335" t="s">
        <v>975</v>
      </c>
      <c r="CH38" s="247" t="s">
        <v>948</v>
      </c>
      <c r="CI38" s="324" t="s">
        <v>928</v>
      </c>
      <c r="CJ38" s="324" t="s">
        <v>929</v>
      </c>
      <c r="CK38" s="324" t="s">
        <v>397</v>
      </c>
      <c r="CL38" s="324" t="s">
        <v>415</v>
      </c>
      <c r="CM38" s="324" t="s">
        <v>1786</v>
      </c>
      <c r="CN38" s="324">
        <v>1702</v>
      </c>
      <c r="CO38" s="429"/>
      <c r="CP38" s="377" t="s">
        <v>615</v>
      </c>
    </row>
    <row r="39" spans="1:94" ht="24" customHeight="1" x14ac:dyDescent="0.25">
      <c r="A39" s="377" t="s">
        <v>1667</v>
      </c>
      <c r="B39" s="377">
        <v>54</v>
      </c>
      <c r="C39" s="322">
        <v>2</v>
      </c>
      <c r="D39" s="391" t="s">
        <v>390</v>
      </c>
      <c r="E39" s="392" t="s">
        <v>394</v>
      </c>
      <c r="F39" s="301" t="s">
        <v>1651</v>
      </c>
      <c r="G39" s="301" t="s">
        <v>1651</v>
      </c>
      <c r="H39" s="301" t="s">
        <v>405</v>
      </c>
      <c r="I39" s="133"/>
      <c r="J39" s="133" t="s">
        <v>1787</v>
      </c>
      <c r="K39" s="298" t="s">
        <v>418</v>
      </c>
      <c r="L39" s="330">
        <v>17000000000</v>
      </c>
      <c r="M39" s="298" t="s">
        <v>419</v>
      </c>
      <c r="N39" s="299" t="s">
        <v>413</v>
      </c>
      <c r="O39" s="298" t="s">
        <v>913</v>
      </c>
      <c r="P39" s="299" t="s">
        <v>372</v>
      </c>
      <c r="Q39" s="299">
        <v>0</v>
      </c>
      <c r="R39" s="299">
        <v>5</v>
      </c>
      <c r="S39" s="299">
        <v>5</v>
      </c>
      <c r="T39" s="299">
        <v>6</v>
      </c>
      <c r="U39" s="298"/>
      <c r="V39" s="298">
        <f>+R39+S39+T39</f>
        <v>16</v>
      </c>
      <c r="W39" s="298" t="s">
        <v>949</v>
      </c>
      <c r="X39" s="298" t="s">
        <v>1651</v>
      </c>
      <c r="Y39" s="298">
        <v>0</v>
      </c>
      <c r="Z39" s="298">
        <v>0</v>
      </c>
      <c r="AA39" s="298">
        <v>0</v>
      </c>
      <c r="AB39" s="298">
        <v>0</v>
      </c>
      <c r="AC39" s="298">
        <v>0</v>
      </c>
      <c r="AD39" s="298">
        <v>0</v>
      </c>
      <c r="AE39" s="298">
        <v>2</v>
      </c>
      <c r="AF39" s="298">
        <v>2</v>
      </c>
      <c r="AG39" s="298">
        <v>1</v>
      </c>
      <c r="AH39" s="298">
        <v>0</v>
      </c>
      <c r="AI39" s="298">
        <v>0</v>
      </c>
      <c r="AJ39" s="298">
        <v>0</v>
      </c>
      <c r="AK39" s="298" t="s">
        <v>915</v>
      </c>
      <c r="AL39" s="298" t="s">
        <v>915</v>
      </c>
      <c r="AM39" s="298" t="s">
        <v>916</v>
      </c>
      <c r="AN39" s="298" t="s">
        <v>936</v>
      </c>
      <c r="AO39" s="319"/>
      <c r="AP39" s="298" t="s">
        <v>915</v>
      </c>
      <c r="AQ39" s="298" t="s">
        <v>17</v>
      </c>
      <c r="AR39" s="298" t="s">
        <v>8</v>
      </c>
      <c r="AS39" s="298" t="s">
        <v>8</v>
      </c>
      <c r="AT39" s="298" t="s">
        <v>8</v>
      </c>
      <c r="AU39" s="298" t="s">
        <v>8</v>
      </c>
      <c r="AV39" s="298" t="s">
        <v>17</v>
      </c>
      <c r="AW39" s="298" t="s">
        <v>17</v>
      </c>
      <c r="AX39" s="298" t="s">
        <v>17</v>
      </c>
      <c r="AY39" s="298" t="s">
        <v>17</v>
      </c>
      <c r="AZ39" s="298" t="s">
        <v>8</v>
      </c>
      <c r="BA39" s="298" t="s">
        <v>399</v>
      </c>
      <c r="BB39" s="298" t="s">
        <v>32</v>
      </c>
      <c r="BC39" s="298" t="s">
        <v>40</v>
      </c>
      <c r="BD39" s="298" t="s">
        <v>60</v>
      </c>
      <c r="BE39" s="298" t="s">
        <v>400</v>
      </c>
      <c r="BF39" s="298" t="s">
        <v>401</v>
      </c>
      <c r="BG39" s="298" t="s">
        <v>402</v>
      </c>
      <c r="BH39" s="298" t="s">
        <v>403</v>
      </c>
      <c r="BI39" s="298"/>
      <c r="BJ39" s="298" t="s">
        <v>108</v>
      </c>
      <c r="BK39" s="301" t="s">
        <v>1808</v>
      </c>
      <c r="BL39" s="247"/>
      <c r="BM39" s="247"/>
      <c r="BN39" s="247"/>
      <c r="BO39" s="247"/>
      <c r="BP39" s="247"/>
      <c r="BQ39" s="329"/>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429"/>
      <c r="CP39" s="377" t="s">
        <v>615</v>
      </c>
    </row>
    <row r="40" spans="1:94" ht="24" customHeight="1" x14ac:dyDescent="0.25">
      <c r="A40" s="377" t="s">
        <v>1667</v>
      </c>
      <c r="B40" s="377">
        <v>55</v>
      </c>
      <c r="C40" s="322">
        <v>2</v>
      </c>
      <c r="D40" s="391" t="s">
        <v>390</v>
      </c>
      <c r="E40" s="392" t="s">
        <v>394</v>
      </c>
      <c r="F40" s="301" t="s">
        <v>1651</v>
      </c>
      <c r="G40" s="301" t="s">
        <v>1651</v>
      </c>
      <c r="H40" s="301" t="s">
        <v>960</v>
      </c>
      <c r="I40" s="133" t="s">
        <v>961</v>
      </c>
      <c r="J40" s="133" t="s">
        <v>962</v>
      </c>
      <c r="K40" s="298" t="s">
        <v>435</v>
      </c>
      <c r="L40" s="330">
        <v>40000000000</v>
      </c>
      <c r="M40" s="298" t="s">
        <v>989</v>
      </c>
      <c r="N40" s="299" t="s">
        <v>425</v>
      </c>
      <c r="O40" s="298" t="s">
        <v>965</v>
      </c>
      <c r="P40" s="298" t="s">
        <v>372</v>
      </c>
      <c r="Q40" s="298">
        <v>0</v>
      </c>
      <c r="R40" s="298">
        <v>910</v>
      </c>
      <c r="S40" s="298" t="s">
        <v>1651</v>
      </c>
      <c r="T40" s="298" t="s">
        <v>1651</v>
      </c>
      <c r="U40" s="298" t="s">
        <v>754</v>
      </c>
      <c r="V40" s="298"/>
      <c r="W40" s="298" t="s">
        <v>8</v>
      </c>
      <c r="X40" s="298" t="s">
        <v>1651</v>
      </c>
      <c r="Y40" s="298"/>
      <c r="Z40" s="298"/>
      <c r="AA40" s="298"/>
      <c r="AB40" s="298"/>
      <c r="AC40" s="298"/>
      <c r="AD40" s="404">
        <v>0.15</v>
      </c>
      <c r="AE40" s="404">
        <v>0.3</v>
      </c>
      <c r="AF40" s="404">
        <v>0.45</v>
      </c>
      <c r="AG40" s="404">
        <v>0.6</v>
      </c>
      <c r="AH40" s="404">
        <v>0.75</v>
      </c>
      <c r="AI40" s="404">
        <v>0.9</v>
      </c>
      <c r="AJ40" s="404">
        <v>1</v>
      </c>
      <c r="AK40" s="298" t="s">
        <v>1809</v>
      </c>
      <c r="AL40" s="298" t="s">
        <v>1809</v>
      </c>
      <c r="AM40" s="298" t="s">
        <v>945</v>
      </c>
      <c r="AN40" s="298" t="s">
        <v>946</v>
      </c>
      <c r="AO40" s="319" t="s">
        <v>947</v>
      </c>
      <c r="AP40" s="298" t="s">
        <v>948</v>
      </c>
      <c r="AQ40" s="298" t="s">
        <v>17</v>
      </c>
      <c r="AR40" s="298" t="s">
        <v>8</v>
      </c>
      <c r="AS40" s="298" t="s">
        <v>8</v>
      </c>
      <c r="AT40" s="298" t="s">
        <v>8</v>
      </c>
      <c r="AU40" s="298" t="s">
        <v>8</v>
      </c>
      <c r="AV40" s="298" t="s">
        <v>17</v>
      </c>
      <c r="AW40" s="298" t="s">
        <v>17</v>
      </c>
      <c r="AX40" s="298" t="s">
        <v>17</v>
      </c>
      <c r="AY40" s="298" t="s">
        <v>17</v>
      </c>
      <c r="AZ40" s="298" t="s">
        <v>8</v>
      </c>
      <c r="BA40" s="298" t="s">
        <v>399</v>
      </c>
      <c r="BB40" s="298" t="s">
        <v>399</v>
      </c>
      <c r="BC40" s="298" t="s">
        <v>40</v>
      </c>
      <c r="BD40" s="298" t="s">
        <v>60</v>
      </c>
      <c r="BE40" s="298" t="s">
        <v>400</v>
      </c>
      <c r="BF40" s="298" t="s">
        <v>1810</v>
      </c>
      <c r="BG40" s="298" t="s">
        <v>402</v>
      </c>
      <c r="BH40" s="298" t="s">
        <v>403</v>
      </c>
      <c r="BI40" s="298"/>
      <c r="BJ40" s="298" t="s">
        <v>1809</v>
      </c>
      <c r="BK40" s="301" t="s">
        <v>971</v>
      </c>
      <c r="BL40" s="326" t="s">
        <v>1811</v>
      </c>
      <c r="BM40" s="247" t="s">
        <v>973</v>
      </c>
      <c r="BN40" s="326" t="s">
        <v>1791</v>
      </c>
      <c r="BO40" s="247" t="s">
        <v>1812</v>
      </c>
      <c r="BP40" s="247" t="s">
        <v>1803</v>
      </c>
      <c r="BQ40" s="329">
        <v>1</v>
      </c>
      <c r="BR40" s="247"/>
      <c r="BS40" s="247">
        <v>1</v>
      </c>
      <c r="BT40" s="247"/>
      <c r="BU40" s="247"/>
      <c r="BV40" s="247"/>
      <c r="BW40" s="247"/>
      <c r="BX40" s="247"/>
      <c r="BY40" s="247"/>
      <c r="BZ40" s="247"/>
      <c r="CA40" s="247"/>
      <c r="CB40" s="247"/>
      <c r="CC40" s="247"/>
      <c r="CD40" s="324" t="s">
        <v>395</v>
      </c>
      <c r="CE40" s="324" t="s">
        <v>955</v>
      </c>
      <c r="CF40" s="247" t="s">
        <v>946</v>
      </c>
      <c r="CG40" s="335" t="s">
        <v>975</v>
      </c>
      <c r="CH40" s="247"/>
      <c r="CI40" s="247"/>
      <c r="CJ40" s="247"/>
      <c r="CK40" s="247"/>
      <c r="CL40" s="247"/>
      <c r="CM40" s="247"/>
      <c r="CN40" s="247"/>
      <c r="CO40" s="429"/>
      <c r="CP40" s="377" t="s">
        <v>615</v>
      </c>
    </row>
    <row r="41" spans="1:94" ht="24" customHeight="1" x14ac:dyDescent="0.25">
      <c r="A41" s="377" t="s">
        <v>1667</v>
      </c>
      <c r="B41" s="377">
        <v>56</v>
      </c>
      <c r="C41" s="322">
        <v>2</v>
      </c>
      <c r="D41" s="391" t="s">
        <v>390</v>
      </c>
      <c r="E41" s="392" t="s">
        <v>394</v>
      </c>
      <c r="F41" s="301" t="s">
        <v>1651</v>
      </c>
      <c r="G41" s="301" t="s">
        <v>1651</v>
      </c>
      <c r="H41" s="301" t="s">
        <v>960</v>
      </c>
      <c r="I41" s="133"/>
      <c r="J41" s="133" t="s">
        <v>962</v>
      </c>
      <c r="K41" s="298"/>
      <c r="L41" s="330"/>
      <c r="M41" s="298"/>
      <c r="N41" s="299"/>
      <c r="O41" s="298"/>
      <c r="P41" s="298"/>
      <c r="Q41" s="298"/>
      <c r="R41" s="298"/>
      <c r="S41" s="298"/>
      <c r="T41" s="298"/>
      <c r="U41" s="298"/>
      <c r="V41" s="298"/>
      <c r="W41" s="298"/>
      <c r="X41" s="298"/>
      <c r="Y41" s="298"/>
      <c r="Z41" s="298"/>
      <c r="AA41" s="298"/>
      <c r="AB41" s="298"/>
      <c r="AC41" s="298"/>
      <c r="AD41" s="404"/>
      <c r="AE41" s="404"/>
      <c r="AF41" s="404"/>
      <c r="AG41" s="404"/>
      <c r="AH41" s="404"/>
      <c r="AI41" s="404"/>
      <c r="AJ41" s="404"/>
      <c r="AK41" s="298"/>
      <c r="AL41" s="298"/>
      <c r="AM41" s="298"/>
      <c r="AN41" s="298"/>
      <c r="AO41" s="319"/>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301" t="s">
        <v>976</v>
      </c>
      <c r="BL41" s="326" t="s">
        <v>1813</v>
      </c>
      <c r="BM41" s="247" t="s">
        <v>973</v>
      </c>
      <c r="BN41" s="326" t="s">
        <v>1791</v>
      </c>
      <c r="BO41" s="247" t="s">
        <v>1814</v>
      </c>
      <c r="BP41" s="247" t="s">
        <v>1803</v>
      </c>
      <c r="BQ41" s="329">
        <v>1</v>
      </c>
      <c r="BR41" s="247"/>
      <c r="BS41" s="247">
        <v>1</v>
      </c>
      <c r="BT41" s="247"/>
      <c r="BU41" s="247"/>
      <c r="BV41" s="247"/>
      <c r="BW41" s="247"/>
      <c r="BX41" s="247"/>
      <c r="BY41" s="247"/>
      <c r="BZ41" s="247"/>
      <c r="CA41" s="247"/>
      <c r="CB41" s="247"/>
      <c r="CC41" s="247"/>
      <c r="CD41" s="324" t="s">
        <v>395</v>
      </c>
      <c r="CE41" s="324" t="s">
        <v>955</v>
      </c>
      <c r="CF41" s="247" t="s">
        <v>946</v>
      </c>
      <c r="CG41" s="335" t="s">
        <v>975</v>
      </c>
      <c r="CH41" s="247"/>
      <c r="CI41" s="247"/>
      <c r="CJ41" s="247"/>
      <c r="CK41" s="247"/>
      <c r="CL41" s="247"/>
      <c r="CM41" s="247"/>
      <c r="CN41" s="247"/>
      <c r="CO41" s="429"/>
      <c r="CP41" s="377" t="s">
        <v>615</v>
      </c>
    </row>
    <row r="42" spans="1:94" ht="24" customHeight="1" x14ac:dyDescent="0.25">
      <c r="A42" s="377" t="s">
        <v>1667</v>
      </c>
      <c r="B42" s="377">
        <v>57</v>
      </c>
      <c r="C42" s="322">
        <v>2</v>
      </c>
      <c r="D42" s="391" t="s">
        <v>390</v>
      </c>
      <c r="E42" s="392" t="s">
        <v>394</v>
      </c>
      <c r="F42" s="301" t="s">
        <v>1651</v>
      </c>
      <c r="G42" s="301" t="s">
        <v>1651</v>
      </c>
      <c r="H42" s="301" t="s">
        <v>960</v>
      </c>
      <c r="I42" s="133"/>
      <c r="J42" s="133" t="s">
        <v>962</v>
      </c>
      <c r="K42" s="298"/>
      <c r="L42" s="330"/>
      <c r="M42" s="298"/>
      <c r="N42" s="299"/>
      <c r="O42" s="298"/>
      <c r="P42" s="298"/>
      <c r="Q42" s="298"/>
      <c r="R42" s="298"/>
      <c r="S42" s="298"/>
      <c r="T42" s="298"/>
      <c r="U42" s="298"/>
      <c r="V42" s="298"/>
      <c r="W42" s="298"/>
      <c r="X42" s="298"/>
      <c r="Y42" s="298"/>
      <c r="Z42" s="298"/>
      <c r="AA42" s="298"/>
      <c r="AB42" s="298"/>
      <c r="AC42" s="298"/>
      <c r="AD42" s="404"/>
      <c r="AE42" s="404"/>
      <c r="AF42" s="404"/>
      <c r="AG42" s="404"/>
      <c r="AH42" s="404"/>
      <c r="AI42" s="404"/>
      <c r="AJ42" s="404"/>
      <c r="AK42" s="298"/>
      <c r="AL42" s="298"/>
      <c r="AM42" s="298"/>
      <c r="AN42" s="298"/>
      <c r="AO42" s="319"/>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301" t="s">
        <v>979</v>
      </c>
      <c r="BL42" s="326" t="s">
        <v>1815</v>
      </c>
      <c r="BM42" s="247" t="s">
        <v>973</v>
      </c>
      <c r="BN42" s="326" t="s">
        <v>1791</v>
      </c>
      <c r="BO42" s="247" t="s">
        <v>981</v>
      </c>
      <c r="BP42" s="247" t="s">
        <v>1803</v>
      </c>
      <c r="BQ42" s="329">
        <v>1</v>
      </c>
      <c r="BR42" s="247"/>
      <c r="BS42" s="247"/>
      <c r="BT42" s="247">
        <v>1</v>
      </c>
      <c r="BU42" s="247"/>
      <c r="BV42" s="247"/>
      <c r="BW42" s="247"/>
      <c r="BX42" s="247"/>
      <c r="BY42" s="247"/>
      <c r="BZ42" s="247"/>
      <c r="CA42" s="247"/>
      <c r="CB42" s="247"/>
      <c r="CC42" s="247"/>
      <c r="CD42" s="324" t="s">
        <v>395</v>
      </c>
      <c r="CE42" s="324" t="s">
        <v>955</v>
      </c>
      <c r="CF42" s="247" t="s">
        <v>946</v>
      </c>
      <c r="CG42" s="335" t="s">
        <v>975</v>
      </c>
      <c r="CH42" s="247"/>
      <c r="CI42" s="247"/>
      <c r="CJ42" s="247"/>
      <c r="CK42" s="247"/>
      <c r="CL42" s="247"/>
      <c r="CM42" s="247"/>
      <c r="CN42" s="247"/>
      <c r="CO42" s="429"/>
      <c r="CP42" s="377" t="s">
        <v>615</v>
      </c>
    </row>
    <row r="43" spans="1:94" ht="24" customHeight="1" x14ac:dyDescent="0.25">
      <c r="A43" s="377" t="s">
        <v>1667</v>
      </c>
      <c r="B43" s="377">
        <v>58</v>
      </c>
      <c r="C43" s="322">
        <v>2</v>
      </c>
      <c r="D43" s="391" t="s">
        <v>390</v>
      </c>
      <c r="E43" s="392" t="s">
        <v>394</v>
      </c>
      <c r="F43" s="301" t="s">
        <v>1651</v>
      </c>
      <c r="G43" s="301" t="s">
        <v>1651</v>
      </c>
      <c r="H43" s="301" t="s">
        <v>960</v>
      </c>
      <c r="I43" s="133"/>
      <c r="J43" s="133" t="s">
        <v>962</v>
      </c>
      <c r="K43" s="298"/>
      <c r="L43" s="330"/>
      <c r="M43" s="298"/>
      <c r="N43" s="299"/>
      <c r="O43" s="298"/>
      <c r="P43" s="298"/>
      <c r="Q43" s="298"/>
      <c r="R43" s="298"/>
      <c r="S43" s="298"/>
      <c r="T43" s="298"/>
      <c r="U43" s="298"/>
      <c r="V43" s="298"/>
      <c r="W43" s="298"/>
      <c r="X43" s="298"/>
      <c r="Y43" s="298"/>
      <c r="Z43" s="298"/>
      <c r="AA43" s="298"/>
      <c r="AB43" s="298"/>
      <c r="AC43" s="298"/>
      <c r="AD43" s="404"/>
      <c r="AE43" s="404"/>
      <c r="AF43" s="404"/>
      <c r="AG43" s="404"/>
      <c r="AH43" s="404"/>
      <c r="AI43" s="404"/>
      <c r="AJ43" s="404"/>
      <c r="AK43" s="298"/>
      <c r="AL43" s="298"/>
      <c r="AM43" s="298"/>
      <c r="AN43" s="298"/>
      <c r="AO43" s="319"/>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301" t="s">
        <v>982</v>
      </c>
      <c r="BL43" s="326" t="s">
        <v>1816</v>
      </c>
      <c r="BM43" s="247" t="s">
        <v>973</v>
      </c>
      <c r="BN43" s="326" t="s">
        <v>1791</v>
      </c>
      <c r="BO43" s="247" t="s">
        <v>1817</v>
      </c>
      <c r="BP43" s="247" t="s">
        <v>1803</v>
      </c>
      <c r="BQ43" s="329">
        <v>1</v>
      </c>
      <c r="BR43" s="247"/>
      <c r="BS43" s="247"/>
      <c r="BT43" s="247"/>
      <c r="BU43" s="247">
        <v>1</v>
      </c>
      <c r="BV43" s="247"/>
      <c r="BW43" s="247"/>
      <c r="BX43" s="247"/>
      <c r="BY43" s="247"/>
      <c r="BZ43" s="247"/>
      <c r="CA43" s="247"/>
      <c r="CB43" s="247"/>
      <c r="CC43" s="247"/>
      <c r="CD43" s="324" t="s">
        <v>395</v>
      </c>
      <c r="CE43" s="324" t="s">
        <v>955</v>
      </c>
      <c r="CF43" s="247" t="s">
        <v>946</v>
      </c>
      <c r="CG43" s="335" t="s">
        <v>975</v>
      </c>
      <c r="CH43" s="247"/>
      <c r="CI43" s="247"/>
      <c r="CJ43" s="247"/>
      <c r="CK43" s="247"/>
      <c r="CL43" s="247"/>
      <c r="CM43" s="247"/>
      <c r="CN43" s="247"/>
      <c r="CO43" s="429"/>
      <c r="CP43" s="377" t="s">
        <v>615</v>
      </c>
    </row>
    <row r="44" spans="1:94" ht="24" customHeight="1" x14ac:dyDescent="0.25">
      <c r="A44" s="377" t="s">
        <v>1667</v>
      </c>
      <c r="B44" s="377">
        <v>59</v>
      </c>
      <c r="C44" s="322">
        <v>2</v>
      </c>
      <c r="D44" s="391" t="s">
        <v>390</v>
      </c>
      <c r="E44" s="392" t="s">
        <v>394</v>
      </c>
      <c r="F44" s="301" t="s">
        <v>1651</v>
      </c>
      <c r="G44" s="301" t="s">
        <v>1651</v>
      </c>
      <c r="H44" s="301" t="s">
        <v>960</v>
      </c>
      <c r="I44" s="133"/>
      <c r="J44" s="312" t="s">
        <v>1818</v>
      </c>
      <c r="K44" s="440" t="s">
        <v>436</v>
      </c>
      <c r="L44" s="447"/>
      <c r="M44" s="440" t="s">
        <v>989</v>
      </c>
      <c r="N44" s="448" t="s">
        <v>425</v>
      </c>
      <c r="O44" s="440" t="s">
        <v>965</v>
      </c>
      <c r="P44" s="440" t="s">
        <v>372</v>
      </c>
      <c r="Q44" s="440">
        <v>0</v>
      </c>
      <c r="R44" s="440"/>
      <c r="S44" s="440"/>
      <c r="T44" s="440"/>
      <c r="U44" s="440"/>
      <c r="V44" s="440"/>
      <c r="W44" s="440"/>
      <c r="X44" s="440"/>
      <c r="Y44" s="440"/>
      <c r="Z44" s="440"/>
      <c r="AA44" s="440"/>
      <c r="AB44" s="440"/>
      <c r="AC44" s="440"/>
      <c r="AD44" s="449">
        <v>0.15</v>
      </c>
      <c r="AE44" s="449">
        <f>+AD44+15%</f>
        <v>0.3</v>
      </c>
      <c r="AF44" s="449">
        <f>+AE44+15%</f>
        <v>0.44999999999999996</v>
      </c>
      <c r="AG44" s="449">
        <f>+AF44+15%</f>
        <v>0.6</v>
      </c>
      <c r="AH44" s="449">
        <f>+AG44+15%</f>
        <v>0.75</v>
      </c>
      <c r="AI44" s="449">
        <f>+AH44+15%</f>
        <v>0.9</v>
      </c>
      <c r="AJ44" s="449">
        <f>+AI44+10%</f>
        <v>1</v>
      </c>
      <c r="AK44" s="440" t="s">
        <v>395</v>
      </c>
      <c r="AL44" s="440" t="s">
        <v>1809</v>
      </c>
      <c r="AM44" s="440" t="s">
        <v>945</v>
      </c>
      <c r="AN44" s="440" t="s">
        <v>946</v>
      </c>
      <c r="AO44" s="450" t="s">
        <v>947</v>
      </c>
      <c r="AP44" s="440" t="s">
        <v>948</v>
      </c>
      <c r="AQ44" s="440" t="s">
        <v>17</v>
      </c>
      <c r="AR44" s="440" t="s">
        <v>8</v>
      </c>
      <c r="AS44" s="440" t="s">
        <v>8</v>
      </c>
      <c r="AT44" s="440" t="s">
        <v>8</v>
      </c>
      <c r="AU44" s="440" t="s">
        <v>8</v>
      </c>
      <c r="AV44" s="440" t="s">
        <v>17</v>
      </c>
      <c r="AW44" s="440" t="s">
        <v>17</v>
      </c>
      <c r="AX44" s="440" t="s">
        <v>17</v>
      </c>
      <c r="AY44" s="440" t="s">
        <v>17</v>
      </c>
      <c r="AZ44" s="440" t="s">
        <v>8</v>
      </c>
      <c r="BA44" s="440" t="s">
        <v>399</v>
      </c>
      <c r="BB44" s="440" t="s">
        <v>399</v>
      </c>
      <c r="BC44" s="440" t="s">
        <v>40</v>
      </c>
      <c r="BD44" s="440" t="s">
        <v>60</v>
      </c>
      <c r="BE44" s="440" t="s">
        <v>400</v>
      </c>
      <c r="BF44" s="440" t="s">
        <v>1810</v>
      </c>
      <c r="BG44" s="440" t="s">
        <v>402</v>
      </c>
      <c r="BH44" s="440" t="s">
        <v>403</v>
      </c>
      <c r="BI44" s="440"/>
      <c r="BJ44" s="440" t="s">
        <v>1809</v>
      </c>
      <c r="BK44" s="389" t="s">
        <v>1819</v>
      </c>
      <c r="BL44" s="424"/>
      <c r="BM44" s="424"/>
      <c r="BN44" s="424"/>
      <c r="BO44" s="424"/>
      <c r="BP44" s="424"/>
      <c r="BQ44" s="424"/>
      <c r="BR44" s="424"/>
      <c r="BS44" s="424"/>
      <c r="BT44" s="424"/>
      <c r="BU44" s="424"/>
      <c r="BV44" s="424"/>
      <c r="BW44" s="247"/>
      <c r="BX44" s="247"/>
      <c r="BY44" s="247"/>
      <c r="BZ44" s="247"/>
      <c r="CA44" s="247"/>
      <c r="CB44" s="247"/>
      <c r="CC44" s="247"/>
      <c r="CD44" s="247"/>
      <c r="CE44" s="247"/>
      <c r="CF44" s="247"/>
      <c r="CG44" s="247"/>
      <c r="CH44" s="247"/>
      <c r="CI44" s="247"/>
      <c r="CJ44" s="329"/>
      <c r="CK44" s="247"/>
      <c r="CL44" s="247"/>
      <c r="CM44" s="247"/>
      <c r="CN44" s="247"/>
      <c r="CO44" s="429"/>
      <c r="CP44" s="377" t="s">
        <v>615</v>
      </c>
    </row>
    <row r="45" spans="1:94" ht="24" customHeight="1" x14ac:dyDescent="0.25">
      <c r="A45" s="377" t="s">
        <v>1667</v>
      </c>
      <c r="B45" s="377">
        <v>90</v>
      </c>
      <c r="C45" s="317">
        <f>VLOOKUP(D45,[2]Sheet1!$G$5:$H$10,2,FALSE)</f>
        <v>3</v>
      </c>
      <c r="D45" s="301" t="s">
        <v>457</v>
      </c>
      <c r="E45" s="301" t="s">
        <v>459</v>
      </c>
      <c r="F45" s="301" t="s">
        <v>1651</v>
      </c>
      <c r="G45" s="301" t="s">
        <v>1651</v>
      </c>
      <c r="H45" s="301" t="s">
        <v>461</v>
      </c>
      <c r="I45" s="133" t="s">
        <v>462</v>
      </c>
      <c r="J45" s="133" t="s">
        <v>1820</v>
      </c>
      <c r="K45" s="298" t="s">
        <v>478</v>
      </c>
      <c r="L45" s="399">
        <v>67775306742</v>
      </c>
      <c r="M45" s="298" t="s">
        <v>1821</v>
      </c>
      <c r="N45" s="385" t="s">
        <v>479</v>
      </c>
      <c r="O45" s="380" t="s">
        <v>1822</v>
      </c>
      <c r="P45" s="380" t="s">
        <v>445</v>
      </c>
      <c r="Q45" s="454">
        <v>125190</v>
      </c>
      <c r="R45" s="454">
        <v>71357</v>
      </c>
      <c r="S45" s="380">
        <v>403268</v>
      </c>
      <c r="T45" s="380">
        <v>255256</v>
      </c>
      <c r="U45" s="380" t="s">
        <v>914</v>
      </c>
      <c r="V45" s="380">
        <f>SUM(Q45:T45)</f>
        <v>855071</v>
      </c>
      <c r="W45" s="380" t="s">
        <v>8</v>
      </c>
      <c r="X45" s="380"/>
      <c r="Y45" s="380">
        <v>0</v>
      </c>
      <c r="Z45" s="380">
        <v>0</v>
      </c>
      <c r="AA45" s="380">
        <v>0</v>
      </c>
      <c r="AB45" s="380">
        <v>0</v>
      </c>
      <c r="AC45" s="380">
        <v>0</v>
      </c>
      <c r="AD45" s="384">
        <f>R45/3</f>
        <v>23785.666666666668</v>
      </c>
      <c r="AE45" s="380">
        <v>0</v>
      </c>
      <c r="AF45" s="380">
        <v>0</v>
      </c>
      <c r="AG45" s="384">
        <f>R45/3</f>
        <v>23785.666666666668</v>
      </c>
      <c r="AH45" s="384">
        <f>R45/3</f>
        <v>23785.666666666668</v>
      </c>
      <c r="AI45" s="380">
        <v>0</v>
      </c>
      <c r="AJ45" s="384">
        <f>R45/3</f>
        <v>23785.666666666668</v>
      </c>
      <c r="AK45" s="380" t="s">
        <v>1823</v>
      </c>
      <c r="AL45" s="380" t="s">
        <v>997</v>
      </c>
      <c r="AM45" s="380" t="s">
        <v>1824</v>
      </c>
      <c r="AN45" s="380" t="s">
        <v>999</v>
      </c>
      <c r="AO45" s="383" t="s">
        <v>1000</v>
      </c>
      <c r="AP45" s="380" t="s">
        <v>1825</v>
      </c>
      <c r="AQ45" s="380" t="s">
        <v>8</v>
      </c>
      <c r="AR45" s="380" t="s">
        <v>8</v>
      </c>
      <c r="AS45" s="380" t="s">
        <v>8</v>
      </c>
      <c r="AT45" s="380" t="s">
        <v>8</v>
      </c>
      <c r="AU45" s="380" t="s">
        <v>8</v>
      </c>
      <c r="AV45" s="380" t="s">
        <v>8</v>
      </c>
      <c r="AW45" s="380" t="s">
        <v>8</v>
      </c>
      <c r="AX45" s="380" t="s">
        <v>8</v>
      </c>
      <c r="AY45" s="380" t="s">
        <v>8</v>
      </c>
      <c r="AZ45" s="380" t="s">
        <v>8</v>
      </c>
      <c r="BA45" s="380" t="s">
        <v>1826</v>
      </c>
      <c r="BB45" s="380" t="s">
        <v>32</v>
      </c>
      <c r="BC45" s="380" t="s">
        <v>40</v>
      </c>
      <c r="BD45" s="380" t="s">
        <v>78</v>
      </c>
      <c r="BE45" s="380" t="s">
        <v>12</v>
      </c>
      <c r="BF45" s="141" t="s">
        <v>339</v>
      </c>
      <c r="BG45" s="380" t="s">
        <v>340</v>
      </c>
      <c r="BH45" s="380" t="s">
        <v>456</v>
      </c>
      <c r="BI45" s="380" t="s">
        <v>764</v>
      </c>
      <c r="BJ45" s="380" t="s">
        <v>111</v>
      </c>
      <c r="BK45" s="301" t="s">
        <v>463</v>
      </c>
      <c r="BL45" s="406" t="s">
        <v>1002</v>
      </c>
      <c r="BM45" s="406" t="s">
        <v>1827</v>
      </c>
      <c r="BN45" s="406" t="s">
        <v>5</v>
      </c>
      <c r="BO45" s="406" t="s">
        <v>1828</v>
      </c>
      <c r="BP45" s="406" t="s">
        <v>1829</v>
      </c>
      <c r="BQ45" s="410" t="s">
        <v>1830</v>
      </c>
      <c r="BR45" s="406"/>
      <c r="BS45" s="406"/>
      <c r="BT45" s="406"/>
      <c r="BU45" s="406"/>
      <c r="BV45" s="406"/>
      <c r="BW45" s="406"/>
      <c r="BX45" s="410">
        <v>0.3</v>
      </c>
      <c r="BY45" s="410">
        <v>0.4</v>
      </c>
      <c r="BZ45" s="410">
        <v>0.05</v>
      </c>
      <c r="CA45" s="410">
        <v>0.05</v>
      </c>
      <c r="CB45" s="410">
        <v>0.1</v>
      </c>
      <c r="CC45" s="410">
        <v>0.1</v>
      </c>
      <c r="CD45" s="406" t="s">
        <v>1831</v>
      </c>
      <c r="CE45" s="406" t="s">
        <v>1832</v>
      </c>
      <c r="CF45" s="406" t="s">
        <v>999</v>
      </c>
      <c r="CG45" s="406" t="s">
        <v>1000</v>
      </c>
      <c r="CH45" s="406" t="s">
        <v>1831</v>
      </c>
      <c r="CI45" s="230" t="s">
        <v>772</v>
      </c>
      <c r="CJ45" s="230" t="s">
        <v>1007</v>
      </c>
      <c r="CK45" s="406" t="s">
        <v>468</v>
      </c>
      <c r="CL45" s="406" t="s">
        <v>469</v>
      </c>
      <c r="CM45" s="230" t="s">
        <v>1833</v>
      </c>
      <c r="CN45" s="230" t="s">
        <v>1834</v>
      </c>
      <c r="CO45" s="426"/>
      <c r="CP45" s="377" t="s">
        <v>615</v>
      </c>
    </row>
    <row r="46" spans="1:94" ht="24" customHeight="1" x14ac:dyDescent="0.25">
      <c r="A46" s="377" t="s">
        <v>1667</v>
      </c>
      <c r="B46" s="377">
        <v>91</v>
      </c>
      <c r="C46" s="317">
        <f>VLOOKUP(D46,[2]Sheet1!$G$5:$H$10,2,FALSE)</f>
        <v>3</v>
      </c>
      <c r="D46" s="301" t="s">
        <v>457</v>
      </c>
      <c r="E46" s="301" t="s">
        <v>459</v>
      </c>
      <c r="F46" s="301" t="s">
        <v>1651</v>
      </c>
      <c r="G46" s="301" t="s">
        <v>1651</v>
      </c>
      <c r="H46" s="301" t="s">
        <v>461</v>
      </c>
      <c r="I46" s="133"/>
      <c r="J46" s="133" t="s">
        <v>1835</v>
      </c>
      <c r="K46" s="298" t="s">
        <v>1643</v>
      </c>
      <c r="L46" s="386">
        <f>L45*30%</f>
        <v>20332592022.599998</v>
      </c>
      <c r="M46" s="298" t="s">
        <v>1836</v>
      </c>
      <c r="N46" s="385" t="s">
        <v>425</v>
      </c>
      <c r="O46" s="380" t="s">
        <v>1822</v>
      </c>
      <c r="P46" s="380" t="s">
        <v>445</v>
      </c>
      <c r="Q46" s="454">
        <f>Q45*30%</f>
        <v>37557</v>
      </c>
      <c r="R46" s="454">
        <f>R45*30%</f>
        <v>21407.1</v>
      </c>
      <c r="S46" s="384">
        <f>S45*30%</f>
        <v>120980.4</v>
      </c>
      <c r="T46" s="384">
        <f>T45*30%</f>
        <v>76576.800000000003</v>
      </c>
      <c r="U46" s="380" t="s">
        <v>914</v>
      </c>
      <c r="V46" s="384">
        <f>SUM(Q46:T46)</f>
        <v>256521.3</v>
      </c>
      <c r="W46" s="380" t="s">
        <v>8</v>
      </c>
      <c r="X46" s="380"/>
      <c r="Y46" s="380">
        <v>0</v>
      </c>
      <c r="Z46" s="380">
        <v>0</v>
      </c>
      <c r="AA46" s="384">
        <v>0</v>
      </c>
      <c r="AB46" s="380">
        <v>0</v>
      </c>
      <c r="AC46" s="380">
        <v>0</v>
      </c>
      <c r="AD46" s="384">
        <f>AD45*30%</f>
        <v>7135.7</v>
      </c>
      <c r="AE46" s="380">
        <v>0</v>
      </c>
      <c r="AF46" s="380">
        <v>0</v>
      </c>
      <c r="AG46" s="384">
        <f>AG45*30%</f>
        <v>7135.7</v>
      </c>
      <c r="AH46" s="384">
        <f>AH45*30%</f>
        <v>7135.7</v>
      </c>
      <c r="AI46" s="380">
        <v>0</v>
      </c>
      <c r="AJ46" s="384">
        <f>AJ45*30%</f>
        <v>7135.7</v>
      </c>
      <c r="AK46" s="380" t="s">
        <v>1823</v>
      </c>
      <c r="AL46" s="380"/>
      <c r="AM46" s="380" t="s">
        <v>1824</v>
      </c>
      <c r="AN46" s="380" t="s">
        <v>999</v>
      </c>
      <c r="AO46" s="383" t="s">
        <v>1000</v>
      </c>
      <c r="AP46" s="380" t="s">
        <v>1825</v>
      </c>
      <c r="AQ46" s="380" t="s">
        <v>8</v>
      </c>
      <c r="AR46" s="380" t="s">
        <v>8</v>
      </c>
      <c r="AS46" s="380" t="s">
        <v>8</v>
      </c>
      <c r="AT46" s="380" t="s">
        <v>8</v>
      </c>
      <c r="AU46" s="380" t="s">
        <v>8</v>
      </c>
      <c r="AV46" s="380" t="s">
        <v>8</v>
      </c>
      <c r="AW46" s="380" t="s">
        <v>8</v>
      </c>
      <c r="AX46" s="380" t="s">
        <v>8</v>
      </c>
      <c r="AY46" s="380" t="s">
        <v>8</v>
      </c>
      <c r="AZ46" s="380" t="s">
        <v>8</v>
      </c>
      <c r="BA46" s="380" t="s">
        <v>1826</v>
      </c>
      <c r="BB46" s="380" t="s">
        <v>32</v>
      </c>
      <c r="BC46" s="380" t="s">
        <v>40</v>
      </c>
      <c r="BD46" s="380" t="s">
        <v>78</v>
      </c>
      <c r="BE46" s="380" t="s">
        <v>12</v>
      </c>
      <c r="BF46" s="380" t="s">
        <v>1837</v>
      </c>
      <c r="BG46" s="380" t="s">
        <v>1838</v>
      </c>
      <c r="BH46" s="380" t="s">
        <v>475</v>
      </c>
      <c r="BI46" s="380" t="s">
        <v>58</v>
      </c>
      <c r="BJ46" s="380" t="s">
        <v>111</v>
      </c>
      <c r="BK46" s="301" t="s">
        <v>470</v>
      </c>
      <c r="BL46" s="456" t="s">
        <v>1839</v>
      </c>
      <c r="BM46" s="456" t="s">
        <v>1827</v>
      </c>
      <c r="BN46" s="456" t="s">
        <v>616</v>
      </c>
      <c r="BO46" s="456" t="s">
        <v>1828</v>
      </c>
      <c r="BP46" s="456" t="s">
        <v>1829</v>
      </c>
      <c r="BQ46" s="457" t="s">
        <v>1830</v>
      </c>
      <c r="BR46" s="456"/>
      <c r="BS46" s="456"/>
      <c r="BT46" s="456"/>
      <c r="BU46" s="456"/>
      <c r="BV46" s="456"/>
      <c r="BW46" s="456"/>
      <c r="BX46" s="457">
        <v>0.3</v>
      </c>
      <c r="BY46" s="457">
        <v>0.4</v>
      </c>
      <c r="BZ46" s="457">
        <v>0.05</v>
      </c>
      <c r="CA46" s="457">
        <v>0.05</v>
      </c>
      <c r="CB46" s="457">
        <v>0.1</v>
      </c>
      <c r="CC46" s="457">
        <v>0.1</v>
      </c>
      <c r="CD46" s="406" t="s">
        <v>1831</v>
      </c>
      <c r="CE46" s="406" t="s">
        <v>1832</v>
      </c>
      <c r="CF46" s="406" t="s">
        <v>999</v>
      </c>
      <c r="CG46" s="406" t="s">
        <v>1000</v>
      </c>
      <c r="CH46" s="406" t="s">
        <v>1831</v>
      </c>
      <c r="CI46" s="406" t="s">
        <v>772</v>
      </c>
      <c r="CJ46" s="406" t="s">
        <v>1007</v>
      </c>
      <c r="CK46" s="406" t="s">
        <v>468</v>
      </c>
      <c r="CL46" s="406" t="s">
        <v>469</v>
      </c>
      <c r="CM46" s="230" t="s">
        <v>1833</v>
      </c>
      <c r="CN46" s="230" t="s">
        <v>1834</v>
      </c>
      <c r="CO46" s="426"/>
      <c r="CP46" s="377" t="s">
        <v>615</v>
      </c>
    </row>
    <row r="47" spans="1:94" ht="24" customHeight="1" x14ac:dyDescent="0.25">
      <c r="A47" s="377" t="s">
        <v>1667</v>
      </c>
      <c r="B47" s="377">
        <v>92</v>
      </c>
      <c r="C47" s="317">
        <f>VLOOKUP(D47,[2]Sheet1!$G$5:$H$10,2,FALSE)</f>
        <v>3</v>
      </c>
      <c r="D47" s="301" t="s">
        <v>457</v>
      </c>
      <c r="E47" s="301" t="s">
        <v>459</v>
      </c>
      <c r="F47" s="301" t="s">
        <v>1651</v>
      </c>
      <c r="G47" s="301" t="s">
        <v>1651</v>
      </c>
      <c r="H47" s="301" t="s">
        <v>461</v>
      </c>
      <c r="I47" s="133"/>
      <c r="J47" s="133" t="s">
        <v>1840</v>
      </c>
      <c r="K47" s="298" t="s">
        <v>484</v>
      </c>
      <c r="L47" s="399">
        <v>67775306742</v>
      </c>
      <c r="M47" s="298" t="s">
        <v>1821</v>
      </c>
      <c r="N47" s="385" t="s">
        <v>425</v>
      </c>
      <c r="O47" s="380" t="s">
        <v>1822</v>
      </c>
      <c r="P47" s="380" t="s">
        <v>445</v>
      </c>
      <c r="Q47" s="455">
        <v>1</v>
      </c>
      <c r="R47" s="455">
        <v>1</v>
      </c>
      <c r="S47" s="388">
        <v>1</v>
      </c>
      <c r="T47" s="388">
        <v>1</v>
      </c>
      <c r="U47" s="380" t="s">
        <v>754</v>
      </c>
      <c r="V47" s="382">
        <f>AVERAGE(Q47:T47)</f>
        <v>1</v>
      </c>
      <c r="W47" s="380" t="s">
        <v>8</v>
      </c>
      <c r="X47" s="380"/>
      <c r="Y47" s="380">
        <v>0</v>
      </c>
      <c r="Z47" s="380">
        <v>0</v>
      </c>
      <c r="AA47" s="387">
        <v>0</v>
      </c>
      <c r="AB47" s="380">
        <v>0</v>
      </c>
      <c r="AC47" s="380">
        <v>0</v>
      </c>
      <c r="AD47" s="387">
        <v>0</v>
      </c>
      <c r="AE47" s="380">
        <v>0</v>
      </c>
      <c r="AF47" s="380">
        <v>0</v>
      </c>
      <c r="AG47" s="387">
        <v>0</v>
      </c>
      <c r="AH47" s="387">
        <v>0</v>
      </c>
      <c r="AI47" s="380">
        <v>0</v>
      </c>
      <c r="AJ47" s="387">
        <v>0</v>
      </c>
      <c r="AK47" s="380" t="s">
        <v>1823</v>
      </c>
      <c r="AL47" s="380"/>
      <c r="AM47" s="380" t="s">
        <v>1824</v>
      </c>
      <c r="AN47" s="380" t="s">
        <v>999</v>
      </c>
      <c r="AO47" s="383" t="s">
        <v>1000</v>
      </c>
      <c r="AP47" s="380" t="s">
        <v>1825</v>
      </c>
      <c r="AQ47" s="380" t="s">
        <v>8</v>
      </c>
      <c r="AR47" s="380" t="s">
        <v>8</v>
      </c>
      <c r="AS47" s="380" t="s">
        <v>8</v>
      </c>
      <c r="AT47" s="380" t="s">
        <v>8</v>
      </c>
      <c r="AU47" s="380" t="s">
        <v>8</v>
      </c>
      <c r="AV47" s="380" t="s">
        <v>8</v>
      </c>
      <c r="AW47" s="380" t="s">
        <v>8</v>
      </c>
      <c r="AX47" s="380" t="s">
        <v>8</v>
      </c>
      <c r="AY47" s="380" t="s">
        <v>8</v>
      </c>
      <c r="AZ47" s="380" t="s">
        <v>8</v>
      </c>
      <c r="BA47" s="380" t="s">
        <v>1826</v>
      </c>
      <c r="BB47" s="380" t="s">
        <v>32</v>
      </c>
      <c r="BC47" s="380" t="s">
        <v>40</v>
      </c>
      <c r="BD47" s="380" t="s">
        <v>78</v>
      </c>
      <c r="BE47" s="380" t="s">
        <v>12</v>
      </c>
      <c r="BF47" s="380" t="s">
        <v>1837</v>
      </c>
      <c r="BG47" s="380" t="s">
        <v>1838</v>
      </c>
      <c r="BH47" s="380" t="s">
        <v>475</v>
      </c>
      <c r="BI47" s="380" t="s">
        <v>58</v>
      </c>
      <c r="BJ47" s="380" t="s">
        <v>111</v>
      </c>
      <c r="BK47" s="301" t="s">
        <v>480</v>
      </c>
      <c r="BL47" s="456" t="s">
        <v>1839</v>
      </c>
      <c r="BM47" s="456" t="s">
        <v>1827</v>
      </c>
      <c r="BN47" s="456" t="s">
        <v>616</v>
      </c>
      <c r="BO47" s="456" t="s">
        <v>1828</v>
      </c>
      <c r="BP47" s="456" t="s">
        <v>1829</v>
      </c>
      <c r="BQ47" s="457" t="s">
        <v>1830</v>
      </c>
      <c r="BR47" s="456"/>
      <c r="BS47" s="456"/>
      <c r="BT47" s="456"/>
      <c r="BU47" s="456"/>
      <c r="BV47" s="456"/>
      <c r="BW47" s="456"/>
      <c r="BX47" s="457">
        <v>0.3</v>
      </c>
      <c r="BY47" s="457">
        <v>0.4</v>
      </c>
      <c r="BZ47" s="457">
        <v>0.05</v>
      </c>
      <c r="CA47" s="457">
        <v>0.05</v>
      </c>
      <c r="CB47" s="457">
        <v>0.1</v>
      </c>
      <c r="CC47" s="457">
        <v>0.1</v>
      </c>
      <c r="CD47" s="406" t="s">
        <v>1831</v>
      </c>
      <c r="CE47" s="406" t="s">
        <v>1832</v>
      </c>
      <c r="CF47" s="406" t="s">
        <v>999</v>
      </c>
      <c r="CG47" s="406" t="s">
        <v>1000</v>
      </c>
      <c r="CH47" s="406" t="s">
        <v>1831</v>
      </c>
      <c r="CI47" s="406" t="s">
        <v>772</v>
      </c>
      <c r="CJ47" s="406" t="s">
        <v>1007</v>
      </c>
      <c r="CK47" s="406" t="s">
        <v>468</v>
      </c>
      <c r="CL47" s="406" t="s">
        <v>469</v>
      </c>
      <c r="CM47" s="230" t="s">
        <v>1833</v>
      </c>
      <c r="CN47" s="230" t="s">
        <v>1834</v>
      </c>
      <c r="CO47" s="426"/>
      <c r="CP47" s="377" t="s">
        <v>615</v>
      </c>
    </row>
    <row r="48" spans="1:94" ht="24" customHeight="1" x14ac:dyDescent="0.25">
      <c r="A48" s="377" t="s">
        <v>1667</v>
      </c>
      <c r="B48" s="377">
        <v>93</v>
      </c>
      <c r="C48" s="317">
        <f>VLOOKUP(D48,[2]Sheet1!$G$5:$H$10,2,FALSE)</f>
        <v>3</v>
      </c>
      <c r="D48" s="301" t="s">
        <v>457</v>
      </c>
      <c r="E48" s="301" t="s">
        <v>459</v>
      </c>
      <c r="F48" s="301" t="s">
        <v>1651</v>
      </c>
      <c r="G48" s="301" t="s">
        <v>1651</v>
      </c>
      <c r="H48" s="301" t="s">
        <v>461</v>
      </c>
      <c r="I48" s="133"/>
      <c r="J48" s="133" t="s">
        <v>1841</v>
      </c>
      <c r="K48" s="298" t="s">
        <v>486</v>
      </c>
      <c r="L48" s="386">
        <f>L45*16%</f>
        <v>10844049078.719999</v>
      </c>
      <c r="M48" s="298" t="s">
        <v>1842</v>
      </c>
      <c r="N48" s="385" t="s">
        <v>425</v>
      </c>
      <c r="O48" s="380" t="s">
        <v>1822</v>
      </c>
      <c r="P48" s="380" t="s">
        <v>445</v>
      </c>
      <c r="Q48" s="454">
        <f>Q45*16%</f>
        <v>20030.400000000001</v>
      </c>
      <c r="R48" s="454">
        <f>R45*16%</f>
        <v>11417.12</v>
      </c>
      <c r="S48" s="384">
        <f>S45*16%</f>
        <v>64522.880000000005</v>
      </c>
      <c r="T48" s="384">
        <f>T45*16%</f>
        <v>40840.959999999999</v>
      </c>
      <c r="U48" s="380" t="s">
        <v>914</v>
      </c>
      <c r="V48" s="384">
        <f>SUM(Q48:T48)</f>
        <v>136811.36000000002</v>
      </c>
      <c r="W48" s="380" t="s">
        <v>8</v>
      </c>
      <c r="X48" s="380"/>
      <c r="Y48" s="380">
        <v>0</v>
      </c>
      <c r="Z48" s="380">
        <v>0</v>
      </c>
      <c r="AA48" s="384">
        <v>0</v>
      </c>
      <c r="AB48" s="380">
        <v>0</v>
      </c>
      <c r="AC48" s="380">
        <v>0</v>
      </c>
      <c r="AD48" s="384">
        <f>AD45*16%</f>
        <v>3805.7066666666669</v>
      </c>
      <c r="AE48" s="380">
        <v>0</v>
      </c>
      <c r="AF48" s="380">
        <v>0</v>
      </c>
      <c r="AG48" s="384">
        <f>AG45*16%</f>
        <v>3805.7066666666669</v>
      </c>
      <c r="AH48" s="384">
        <f>AH45*16%</f>
        <v>3805.7066666666669</v>
      </c>
      <c r="AI48" s="380">
        <v>0</v>
      </c>
      <c r="AJ48" s="384">
        <f>AJ45*16%</f>
        <v>3805.7066666666669</v>
      </c>
      <c r="AK48" s="380" t="s">
        <v>1823</v>
      </c>
      <c r="AL48" s="380"/>
      <c r="AM48" s="380" t="s">
        <v>1824</v>
      </c>
      <c r="AN48" s="380" t="s">
        <v>999</v>
      </c>
      <c r="AO48" s="383" t="s">
        <v>1000</v>
      </c>
      <c r="AP48" s="380" t="s">
        <v>1825</v>
      </c>
      <c r="AQ48" s="380" t="s">
        <v>8</v>
      </c>
      <c r="AR48" s="380" t="s">
        <v>8</v>
      </c>
      <c r="AS48" s="380" t="s">
        <v>8</v>
      </c>
      <c r="AT48" s="380" t="s">
        <v>8</v>
      </c>
      <c r="AU48" s="380" t="s">
        <v>8</v>
      </c>
      <c r="AV48" s="380" t="s">
        <v>8</v>
      </c>
      <c r="AW48" s="380" t="s">
        <v>8</v>
      </c>
      <c r="AX48" s="380" t="s">
        <v>8</v>
      </c>
      <c r="AY48" s="380" t="s">
        <v>8</v>
      </c>
      <c r="AZ48" s="380" t="s">
        <v>8</v>
      </c>
      <c r="BA48" s="380" t="s">
        <v>1826</v>
      </c>
      <c r="BB48" s="380" t="s">
        <v>32</v>
      </c>
      <c r="BC48" s="380" t="s">
        <v>40</v>
      </c>
      <c r="BD48" s="380" t="s">
        <v>78</v>
      </c>
      <c r="BE48" s="380" t="s">
        <v>12</v>
      </c>
      <c r="BF48" s="380" t="s">
        <v>1837</v>
      </c>
      <c r="BG48" s="380" t="s">
        <v>1838</v>
      </c>
      <c r="BH48" s="380" t="s">
        <v>475</v>
      </c>
      <c r="BI48" s="380" t="s">
        <v>58</v>
      </c>
      <c r="BJ48" s="380" t="s">
        <v>111</v>
      </c>
      <c r="BK48" s="301" t="s">
        <v>483</v>
      </c>
      <c r="BL48" s="456" t="s">
        <v>1839</v>
      </c>
      <c r="BM48" s="456" t="s">
        <v>1827</v>
      </c>
      <c r="BN48" s="456" t="s">
        <v>616</v>
      </c>
      <c r="BO48" s="456" t="s">
        <v>1828</v>
      </c>
      <c r="BP48" s="456" t="s">
        <v>1829</v>
      </c>
      <c r="BQ48" s="457" t="s">
        <v>1830</v>
      </c>
      <c r="BR48" s="456"/>
      <c r="BS48" s="456"/>
      <c r="BT48" s="456"/>
      <c r="BU48" s="456"/>
      <c r="BV48" s="456"/>
      <c r="BW48" s="456"/>
      <c r="BX48" s="457">
        <v>0.3</v>
      </c>
      <c r="BY48" s="457">
        <v>0.4</v>
      </c>
      <c r="BZ48" s="457">
        <v>0.05</v>
      </c>
      <c r="CA48" s="457">
        <v>0.05</v>
      </c>
      <c r="CB48" s="457">
        <v>0.1</v>
      </c>
      <c r="CC48" s="457">
        <v>0.1</v>
      </c>
      <c r="CD48" s="406" t="s">
        <v>1831</v>
      </c>
      <c r="CE48" s="406" t="s">
        <v>1832</v>
      </c>
      <c r="CF48" s="406" t="s">
        <v>999</v>
      </c>
      <c r="CG48" s="333" t="s">
        <v>1000</v>
      </c>
      <c r="CH48" s="406" t="s">
        <v>1831</v>
      </c>
      <c r="CI48" s="406" t="s">
        <v>772</v>
      </c>
      <c r="CJ48" s="406" t="s">
        <v>1007</v>
      </c>
      <c r="CK48" s="406" t="s">
        <v>468</v>
      </c>
      <c r="CL48" s="406" t="s">
        <v>469</v>
      </c>
      <c r="CM48" s="230" t="s">
        <v>1833</v>
      </c>
      <c r="CN48" s="230" t="s">
        <v>1834</v>
      </c>
      <c r="CO48" s="426"/>
      <c r="CP48" s="377" t="s">
        <v>615</v>
      </c>
    </row>
    <row r="49" spans="1:94" ht="24" customHeight="1" x14ac:dyDescent="0.25">
      <c r="A49" s="377" t="s">
        <v>1667</v>
      </c>
      <c r="B49" s="377">
        <v>94</v>
      </c>
      <c r="C49" s="317">
        <f>VLOOKUP(D49,[2]Sheet1!$G$5:$H$10,2,FALSE)</f>
        <v>3</v>
      </c>
      <c r="D49" s="301" t="s">
        <v>457</v>
      </c>
      <c r="E49" s="301" t="s">
        <v>459</v>
      </c>
      <c r="F49" s="301" t="s">
        <v>1651</v>
      </c>
      <c r="G49" s="301" t="s">
        <v>1651</v>
      </c>
      <c r="H49" s="301" t="s">
        <v>461</v>
      </c>
      <c r="I49" s="133"/>
      <c r="J49" s="133" t="s">
        <v>1843</v>
      </c>
      <c r="K49" s="298" t="s">
        <v>1029</v>
      </c>
      <c r="L49" s="399">
        <f>(949806*Q49)</f>
        <v>2967193944</v>
      </c>
      <c r="M49" s="298" t="s">
        <v>1844</v>
      </c>
      <c r="N49" s="385" t="s">
        <v>1845</v>
      </c>
      <c r="O49" s="380" t="s">
        <v>1822</v>
      </c>
      <c r="P49" s="380" t="s">
        <v>445</v>
      </c>
      <c r="Q49" s="454">
        <v>3124</v>
      </c>
      <c r="R49" s="454">
        <v>3124</v>
      </c>
      <c r="S49" s="384">
        <v>3124</v>
      </c>
      <c r="T49" s="384">
        <v>3124</v>
      </c>
      <c r="U49" s="380" t="s">
        <v>914</v>
      </c>
      <c r="V49" s="384">
        <f>SUM(Q49:T49)</f>
        <v>12496</v>
      </c>
      <c r="W49" s="380" t="s">
        <v>8</v>
      </c>
      <c r="X49" s="380"/>
      <c r="Y49" s="380"/>
      <c r="Z49" s="380"/>
      <c r="AA49" s="384">
        <v>0</v>
      </c>
      <c r="AB49" s="380">
        <v>0</v>
      </c>
      <c r="AC49" s="380">
        <v>0</v>
      </c>
      <c r="AD49" s="384">
        <f>(R49/3)</f>
        <v>1041.3333333333333</v>
      </c>
      <c r="AE49" s="384">
        <v>0</v>
      </c>
      <c r="AF49" s="384">
        <v>0</v>
      </c>
      <c r="AG49" s="384">
        <v>1041.3333333333333</v>
      </c>
      <c r="AH49" s="384">
        <f>(V49/3)</f>
        <v>4165.333333333333</v>
      </c>
      <c r="AI49" s="384">
        <v>0</v>
      </c>
      <c r="AJ49" s="384">
        <v>1041.3333333333333</v>
      </c>
      <c r="AK49" s="380" t="s">
        <v>1823</v>
      </c>
      <c r="AL49" s="380"/>
      <c r="AM49" s="380" t="s">
        <v>1824</v>
      </c>
      <c r="AN49" s="380" t="s">
        <v>999</v>
      </c>
      <c r="AO49" s="319" t="s">
        <v>1000</v>
      </c>
      <c r="AP49" s="380" t="s">
        <v>1823</v>
      </c>
      <c r="AQ49" s="380" t="s">
        <v>8</v>
      </c>
      <c r="AR49" s="380" t="s">
        <v>8</v>
      </c>
      <c r="AS49" s="380" t="s">
        <v>8</v>
      </c>
      <c r="AT49" s="380" t="s">
        <v>8</v>
      </c>
      <c r="AU49" s="380" t="s">
        <v>8</v>
      </c>
      <c r="AV49" s="380" t="s">
        <v>8</v>
      </c>
      <c r="AW49" s="380" t="s">
        <v>8</v>
      </c>
      <c r="AX49" s="380" t="s">
        <v>8</v>
      </c>
      <c r="AY49" s="380" t="s">
        <v>8</v>
      </c>
      <c r="AZ49" s="380" t="s">
        <v>8</v>
      </c>
      <c r="BA49" s="380" t="s">
        <v>1846</v>
      </c>
      <c r="BB49" s="380" t="s">
        <v>32</v>
      </c>
      <c r="BC49" s="380" t="s">
        <v>40</v>
      </c>
      <c r="BD49" s="380" t="s">
        <v>78</v>
      </c>
      <c r="BE49" s="380" t="s">
        <v>12</v>
      </c>
      <c r="BF49" s="380" t="s">
        <v>1015</v>
      </c>
      <c r="BG49" s="380" t="s">
        <v>1847</v>
      </c>
      <c r="BH49" s="380" t="s">
        <v>1848</v>
      </c>
      <c r="BI49" s="380" t="s">
        <v>58</v>
      </c>
      <c r="BJ49" s="380" t="s">
        <v>111</v>
      </c>
      <c r="BK49" s="301" t="s">
        <v>485</v>
      </c>
      <c r="BL49" s="456" t="s">
        <v>1839</v>
      </c>
      <c r="BM49" s="456" t="s">
        <v>1849</v>
      </c>
      <c r="BN49" s="456" t="s">
        <v>616</v>
      </c>
      <c r="BO49" s="456" t="s">
        <v>1828</v>
      </c>
      <c r="BP49" s="456" t="s">
        <v>1829</v>
      </c>
      <c r="BQ49" s="457" t="s">
        <v>1830</v>
      </c>
      <c r="BR49" s="456"/>
      <c r="BS49" s="456"/>
      <c r="BT49" s="456"/>
      <c r="BU49" s="456"/>
      <c r="BV49" s="456"/>
      <c r="BW49" s="456"/>
      <c r="BX49" s="457">
        <v>0.3</v>
      </c>
      <c r="BY49" s="457">
        <v>0.4</v>
      </c>
      <c r="BZ49" s="457">
        <v>0.05</v>
      </c>
      <c r="CA49" s="457">
        <v>0.05</v>
      </c>
      <c r="CB49" s="457">
        <v>0.1</v>
      </c>
      <c r="CC49" s="457">
        <v>0.1</v>
      </c>
      <c r="CD49" s="378" t="s">
        <v>1831</v>
      </c>
      <c r="CE49" s="378" t="s">
        <v>1850</v>
      </c>
      <c r="CF49" s="378" t="s">
        <v>999</v>
      </c>
      <c r="CG49" s="359" t="s">
        <v>1000</v>
      </c>
      <c r="CH49" s="378" t="s">
        <v>1831</v>
      </c>
      <c r="CI49" s="378" t="s">
        <v>772</v>
      </c>
      <c r="CJ49" s="378" t="s">
        <v>1007</v>
      </c>
      <c r="CK49" s="378" t="s">
        <v>468</v>
      </c>
      <c r="CL49" s="378" t="s">
        <v>469</v>
      </c>
      <c r="CM49" s="228" t="s">
        <v>1833</v>
      </c>
      <c r="CN49" s="241" t="s">
        <v>1851</v>
      </c>
      <c r="CO49" s="166" t="s">
        <v>1852</v>
      </c>
      <c r="CP49" s="377" t="s">
        <v>615</v>
      </c>
    </row>
    <row r="50" spans="1:94" ht="24" customHeight="1" x14ac:dyDescent="0.25">
      <c r="A50" s="377" t="s">
        <v>1667</v>
      </c>
      <c r="B50" s="377">
        <v>95</v>
      </c>
      <c r="C50" s="317">
        <f>VLOOKUP(D50,[2]Sheet1!$G$5:$H$10,2,FALSE)</f>
        <v>3</v>
      </c>
      <c r="D50" s="301" t="s">
        <v>457</v>
      </c>
      <c r="E50" s="301" t="s">
        <v>459</v>
      </c>
      <c r="F50" s="301" t="s">
        <v>1651</v>
      </c>
      <c r="G50" s="301" t="s">
        <v>1651</v>
      </c>
      <c r="H50" s="301" t="s">
        <v>461</v>
      </c>
      <c r="I50" s="133"/>
      <c r="J50" s="133" t="s">
        <v>1853</v>
      </c>
      <c r="K50" s="298" t="s">
        <v>1039</v>
      </c>
      <c r="L50" s="399">
        <v>558069333</v>
      </c>
      <c r="M50" s="298" t="s">
        <v>1854</v>
      </c>
      <c r="N50" s="385" t="s">
        <v>1845</v>
      </c>
      <c r="O50" s="380" t="s">
        <v>1855</v>
      </c>
      <c r="P50" s="380" t="s">
        <v>1042</v>
      </c>
      <c r="Q50" s="451">
        <v>0</v>
      </c>
      <c r="R50" s="451">
        <v>15</v>
      </c>
      <c r="S50" s="384">
        <v>15</v>
      </c>
      <c r="T50" s="384">
        <v>15</v>
      </c>
      <c r="U50" s="380" t="s">
        <v>1856</v>
      </c>
      <c r="V50" s="384">
        <v>15</v>
      </c>
      <c r="W50" s="380" t="s">
        <v>17</v>
      </c>
      <c r="X50" s="380"/>
      <c r="Y50" s="380">
        <v>0</v>
      </c>
      <c r="Z50" s="380">
        <v>0</v>
      </c>
      <c r="AA50" s="384">
        <v>0</v>
      </c>
      <c r="AB50" s="380">
        <v>0</v>
      </c>
      <c r="AC50" s="380">
        <v>0</v>
      </c>
      <c r="AD50" s="384">
        <v>0</v>
      </c>
      <c r="AE50" s="384">
        <v>0</v>
      </c>
      <c r="AF50" s="384">
        <v>0</v>
      </c>
      <c r="AG50" s="384">
        <v>0</v>
      </c>
      <c r="AH50" s="384">
        <v>0</v>
      </c>
      <c r="AI50" s="384">
        <v>0</v>
      </c>
      <c r="AJ50" s="384">
        <v>15</v>
      </c>
      <c r="AK50" s="380" t="s">
        <v>1823</v>
      </c>
      <c r="AL50" s="380"/>
      <c r="AM50" s="380"/>
      <c r="AN50" s="380"/>
      <c r="AO50" s="319"/>
      <c r="AP50" s="380"/>
      <c r="AQ50" s="380" t="s">
        <v>8</v>
      </c>
      <c r="AR50" s="380" t="s">
        <v>8</v>
      </c>
      <c r="AS50" s="380" t="s">
        <v>17</v>
      </c>
      <c r="AT50" s="380" t="s">
        <v>8</v>
      </c>
      <c r="AU50" s="380" t="s">
        <v>8</v>
      </c>
      <c r="AV50" s="380" t="s">
        <v>8</v>
      </c>
      <c r="AW50" s="380" t="s">
        <v>17</v>
      </c>
      <c r="AX50" s="380" t="s">
        <v>17</v>
      </c>
      <c r="AY50" s="380" t="s">
        <v>17</v>
      </c>
      <c r="AZ50" s="380" t="s">
        <v>17</v>
      </c>
      <c r="BA50" s="380" t="s">
        <v>1857</v>
      </c>
      <c r="BB50" s="380" t="s">
        <v>32</v>
      </c>
      <c r="BC50" s="380" t="s">
        <v>59</v>
      </c>
      <c r="BD50" s="380" t="s">
        <v>51</v>
      </c>
      <c r="BE50" s="380" t="s">
        <v>12</v>
      </c>
      <c r="BF50" s="380" t="s">
        <v>1046</v>
      </c>
      <c r="BG50" s="380" t="s">
        <v>1847</v>
      </c>
      <c r="BH50" s="380" t="s">
        <v>1858</v>
      </c>
      <c r="BI50" s="380" t="s">
        <v>58</v>
      </c>
      <c r="BJ50" s="380" t="s">
        <v>111</v>
      </c>
      <c r="BK50" s="301" t="s">
        <v>476</v>
      </c>
      <c r="BL50" s="378" t="s">
        <v>1859</v>
      </c>
      <c r="BM50" s="378" t="s">
        <v>1860</v>
      </c>
      <c r="BN50" s="378" t="s">
        <v>1861</v>
      </c>
      <c r="BO50" s="378" t="s">
        <v>1862</v>
      </c>
      <c r="BP50" s="378" t="s">
        <v>445</v>
      </c>
      <c r="BQ50" s="378" t="s">
        <v>1863</v>
      </c>
      <c r="BR50" s="378"/>
      <c r="BS50" s="378"/>
      <c r="BT50" s="379">
        <v>0.25</v>
      </c>
      <c r="BU50" s="379">
        <v>0.25</v>
      </c>
      <c r="BV50" s="378"/>
      <c r="BW50" s="378"/>
      <c r="BX50" s="378"/>
      <c r="BY50" s="379">
        <v>0.1</v>
      </c>
      <c r="BZ50" s="379">
        <v>0.2</v>
      </c>
      <c r="CA50" s="379">
        <v>0.2</v>
      </c>
      <c r="CB50" s="378"/>
      <c r="CC50" s="378"/>
      <c r="CD50" s="378" t="s">
        <v>1864</v>
      </c>
      <c r="CE50" s="378"/>
      <c r="CF50" s="378" t="s">
        <v>999</v>
      </c>
      <c r="CG50" s="359" t="s">
        <v>1000</v>
      </c>
      <c r="CH50" s="378" t="s">
        <v>1831</v>
      </c>
      <c r="CI50" s="378" t="s">
        <v>772</v>
      </c>
      <c r="CJ50" s="378" t="s">
        <v>1007</v>
      </c>
      <c r="CK50" s="378" t="s">
        <v>468</v>
      </c>
      <c r="CL50" s="378" t="s">
        <v>469</v>
      </c>
      <c r="CM50" s="228" t="s">
        <v>1833</v>
      </c>
      <c r="CN50" s="241" t="s">
        <v>1851</v>
      </c>
      <c r="CO50" s="166"/>
      <c r="CP50" s="377" t="s">
        <v>615</v>
      </c>
    </row>
    <row r="51" spans="1:94" ht="24" customHeight="1" x14ac:dyDescent="0.25">
      <c r="A51" s="377" t="s">
        <v>1667</v>
      </c>
      <c r="B51" s="377">
        <v>96</v>
      </c>
      <c r="C51" s="317">
        <f>VLOOKUP(D51,[2]Sheet1!$G$5:$H$10,2,FALSE)</f>
        <v>3</v>
      </c>
      <c r="D51" s="301" t="s">
        <v>457</v>
      </c>
      <c r="E51" s="301" t="s">
        <v>459</v>
      </c>
      <c r="F51" s="301" t="s">
        <v>1651</v>
      </c>
      <c r="G51" s="301" t="s">
        <v>1651</v>
      </c>
      <c r="H51" s="301" t="s">
        <v>1036</v>
      </c>
      <c r="I51" s="396" t="s">
        <v>1865</v>
      </c>
      <c r="J51" s="396" t="s">
        <v>1038</v>
      </c>
      <c r="K51" s="298" t="s">
        <v>472</v>
      </c>
      <c r="L51" s="399"/>
      <c r="M51" s="298" t="s">
        <v>1866</v>
      </c>
      <c r="N51" s="385" t="s">
        <v>1867</v>
      </c>
      <c r="O51" s="380" t="s">
        <v>1868</v>
      </c>
      <c r="P51" s="380" t="s">
        <v>372</v>
      </c>
      <c r="Q51" s="455">
        <v>1</v>
      </c>
      <c r="R51" s="455">
        <v>1</v>
      </c>
      <c r="S51" s="382">
        <v>1</v>
      </c>
      <c r="T51" s="382">
        <v>1</v>
      </c>
      <c r="U51" s="380" t="s">
        <v>914</v>
      </c>
      <c r="V51" s="381">
        <f>AVERAGE(Q51:T51)</f>
        <v>1</v>
      </c>
      <c r="W51" s="380" t="s">
        <v>17</v>
      </c>
      <c r="X51" s="380"/>
      <c r="Y51" s="382">
        <v>1</v>
      </c>
      <c r="Z51" s="382">
        <v>1</v>
      </c>
      <c r="AA51" s="382">
        <v>1</v>
      </c>
      <c r="AB51" s="382">
        <v>1</v>
      </c>
      <c r="AC51" s="382">
        <v>1</v>
      </c>
      <c r="AD51" s="382">
        <v>1</v>
      </c>
      <c r="AE51" s="382">
        <v>1</v>
      </c>
      <c r="AF51" s="382">
        <v>1</v>
      </c>
      <c r="AG51" s="382">
        <v>1</v>
      </c>
      <c r="AH51" s="382">
        <v>1</v>
      </c>
      <c r="AI51" s="382">
        <v>1</v>
      </c>
      <c r="AJ51" s="382">
        <v>1</v>
      </c>
      <c r="AK51" s="380" t="s">
        <v>1823</v>
      </c>
      <c r="AL51" s="380"/>
      <c r="AM51" s="380" t="s">
        <v>1824</v>
      </c>
      <c r="AN51" s="380" t="s">
        <v>999</v>
      </c>
      <c r="AO51" s="319" t="s">
        <v>1000</v>
      </c>
      <c r="AP51" s="380" t="s">
        <v>1825</v>
      </c>
      <c r="AQ51" s="380" t="s">
        <v>17</v>
      </c>
      <c r="AR51" s="380" t="s">
        <v>17</v>
      </c>
      <c r="AS51" s="380" t="s">
        <v>17</v>
      </c>
      <c r="AT51" s="380" t="s">
        <v>17</v>
      </c>
      <c r="AU51" s="380" t="s">
        <v>17</v>
      </c>
      <c r="AV51" s="380" t="s">
        <v>17</v>
      </c>
      <c r="AW51" s="380" t="s">
        <v>8</v>
      </c>
      <c r="AX51" s="380" t="s">
        <v>17</v>
      </c>
      <c r="AY51" s="380" t="s">
        <v>17</v>
      </c>
      <c r="AZ51" s="380" t="s">
        <v>17</v>
      </c>
      <c r="BA51" s="380" t="s">
        <v>473</v>
      </c>
      <c r="BB51" s="380" t="s">
        <v>32</v>
      </c>
      <c r="BC51" s="380" t="s">
        <v>40</v>
      </c>
      <c r="BD51" s="380" t="s">
        <v>78</v>
      </c>
      <c r="BE51" s="380" t="s">
        <v>12</v>
      </c>
      <c r="BF51" s="380" t="s">
        <v>1837</v>
      </c>
      <c r="BG51" s="380" t="s">
        <v>340</v>
      </c>
      <c r="BH51" s="380" t="s">
        <v>475</v>
      </c>
      <c r="BI51" s="380" t="s">
        <v>58</v>
      </c>
      <c r="BJ51" s="380" t="s">
        <v>111</v>
      </c>
      <c r="BK51" s="301" t="s">
        <v>1869</v>
      </c>
      <c r="BL51" s="408" t="s">
        <v>1870</v>
      </c>
      <c r="BM51" s="408" t="s">
        <v>1871</v>
      </c>
      <c r="BN51" s="408" t="s">
        <v>1872</v>
      </c>
      <c r="BO51" s="408" t="s">
        <v>1873</v>
      </c>
      <c r="BP51" s="408" t="s">
        <v>372</v>
      </c>
      <c r="BQ51" s="406"/>
      <c r="BR51" s="406"/>
      <c r="BS51" s="406"/>
      <c r="BT51" s="406"/>
      <c r="BU51" s="406"/>
      <c r="BV51" s="406"/>
      <c r="BW51" s="406"/>
      <c r="BX51" s="406"/>
      <c r="BY51" s="406"/>
      <c r="BZ51" s="406"/>
      <c r="CA51" s="406"/>
      <c r="CB51" s="406"/>
      <c r="CC51" s="406"/>
      <c r="CD51" s="406" t="s">
        <v>1831</v>
      </c>
      <c r="CE51" s="406"/>
      <c r="CF51" s="406" t="s">
        <v>999</v>
      </c>
      <c r="CG51" s="333" t="s">
        <v>1000</v>
      </c>
      <c r="CH51" s="406" t="s">
        <v>1831</v>
      </c>
      <c r="CI51" s="406" t="s">
        <v>772</v>
      </c>
      <c r="CJ51" s="406" t="s">
        <v>1007</v>
      </c>
      <c r="CK51" s="406" t="s">
        <v>468</v>
      </c>
      <c r="CL51" s="406" t="s">
        <v>469</v>
      </c>
      <c r="CM51" s="230" t="s">
        <v>1833</v>
      </c>
      <c r="CN51" s="230" t="s">
        <v>1834</v>
      </c>
      <c r="CO51" s="426" t="s">
        <v>1874</v>
      </c>
      <c r="CP51" s="377" t="s">
        <v>615</v>
      </c>
    </row>
    <row r="52" spans="1:94" ht="24" customHeight="1" x14ac:dyDescent="0.25">
      <c r="A52" s="377"/>
      <c r="B52" s="377"/>
      <c r="C52" s="317"/>
      <c r="D52" s="301"/>
      <c r="E52" s="301"/>
      <c r="F52" s="301"/>
      <c r="G52" s="301"/>
      <c r="H52" s="301"/>
      <c r="I52" s="396"/>
      <c r="J52" s="487" t="s">
        <v>1875</v>
      </c>
      <c r="K52" s="473" t="s">
        <v>1876</v>
      </c>
      <c r="L52" s="480" t="s">
        <v>1877</v>
      </c>
      <c r="M52" s="473" t="s">
        <v>1878</v>
      </c>
      <c r="N52" s="481" t="s">
        <v>1845</v>
      </c>
      <c r="O52" s="482" t="s">
        <v>1879</v>
      </c>
      <c r="P52" s="482" t="s">
        <v>445</v>
      </c>
      <c r="Q52" s="483">
        <v>0</v>
      </c>
      <c r="R52" s="483">
        <v>15</v>
      </c>
      <c r="S52" s="482">
        <v>15</v>
      </c>
      <c r="T52" s="482">
        <v>15</v>
      </c>
      <c r="U52" s="482" t="s">
        <v>914</v>
      </c>
      <c r="V52" s="484">
        <v>15</v>
      </c>
      <c r="W52" s="482" t="s">
        <v>17</v>
      </c>
      <c r="X52" s="482"/>
      <c r="Y52" s="482"/>
      <c r="Z52" s="482"/>
      <c r="AA52" s="482"/>
      <c r="AB52" s="482">
        <v>1</v>
      </c>
      <c r="AC52" s="482">
        <v>2</v>
      </c>
      <c r="AD52" s="482">
        <v>2</v>
      </c>
      <c r="AE52" s="482">
        <v>2</v>
      </c>
      <c r="AF52" s="482">
        <v>2</v>
      </c>
      <c r="AG52" s="482">
        <v>2</v>
      </c>
      <c r="AH52" s="482">
        <v>2</v>
      </c>
      <c r="AI52" s="482">
        <v>2</v>
      </c>
      <c r="AJ52" s="482">
        <f>SUM(AB52:AI52)</f>
        <v>15</v>
      </c>
      <c r="AK52" s="482" t="s">
        <v>1823</v>
      </c>
      <c r="AL52" s="380"/>
      <c r="AM52" s="380"/>
      <c r="AN52" s="380"/>
      <c r="AO52" s="319"/>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01"/>
      <c r="BL52" s="467" t="str">
        <f>K52</f>
        <v>Ejecutar eventos orientadas a la capacitación de extensionistas en el marco de la prestación del  Servicio público de Extensión Agropecuaria a través de tercero.</v>
      </c>
      <c r="BM52" s="467" t="str">
        <f>M52</f>
        <v>Eventos de actualización y capacitación  de extensionistas en el marco de la prestación del  Servicio público de Extensión Agropecuaria cualificados.</v>
      </c>
      <c r="BN52" s="467"/>
      <c r="BO52" s="467"/>
      <c r="BP52" s="468"/>
      <c r="BQ52" s="468">
        <f>R52</f>
        <v>15</v>
      </c>
      <c r="BR52" s="468">
        <f>Y52</f>
        <v>0</v>
      </c>
      <c r="BS52" s="468">
        <f t="shared" ref="BS52" si="13">Z52</f>
        <v>0</v>
      </c>
      <c r="BT52" s="468">
        <f t="shared" ref="BT52" si="14">AA52</f>
        <v>0</v>
      </c>
      <c r="BU52" s="468">
        <f t="shared" ref="BU52" si="15">AB52</f>
        <v>1</v>
      </c>
      <c r="BV52" s="468">
        <f t="shared" ref="BV52" si="16">AC52</f>
        <v>2</v>
      </c>
      <c r="BW52" s="468">
        <f t="shared" ref="BW52" si="17">AD52</f>
        <v>2</v>
      </c>
      <c r="BX52" s="468">
        <f t="shared" ref="BX52" si="18">AE52</f>
        <v>2</v>
      </c>
      <c r="BY52" s="468">
        <f t="shared" ref="BY52" si="19">AF52</f>
        <v>2</v>
      </c>
      <c r="BZ52" s="468">
        <f t="shared" ref="BZ52" si="20">AG52</f>
        <v>2</v>
      </c>
      <c r="CA52" s="468">
        <f t="shared" ref="CA52" si="21">AH52</f>
        <v>2</v>
      </c>
      <c r="CB52" s="468">
        <f t="shared" ref="CB52" si="22">AI52</f>
        <v>2</v>
      </c>
      <c r="CC52" s="468">
        <f t="shared" ref="CC52" si="23">AJ52</f>
        <v>15</v>
      </c>
      <c r="CD52" s="406"/>
      <c r="CE52" s="406"/>
      <c r="CF52" s="406"/>
      <c r="CG52" s="333"/>
      <c r="CH52" s="406"/>
      <c r="CI52" s="406"/>
      <c r="CJ52" s="406"/>
      <c r="CK52" s="406"/>
      <c r="CL52" s="406"/>
      <c r="CM52" s="230"/>
      <c r="CN52" s="230"/>
      <c r="CO52" s="426"/>
      <c r="CP52" s="377"/>
    </row>
    <row r="53" spans="1:94" ht="24" customHeight="1" x14ac:dyDescent="0.25">
      <c r="A53" s="377" t="s">
        <v>1667</v>
      </c>
      <c r="B53" s="377">
        <v>97</v>
      </c>
      <c r="C53" s="317">
        <f>VLOOKUP(D53,[2]Sheet1!$G$5:$H$10,2,FALSE)</f>
        <v>3</v>
      </c>
      <c r="D53" s="301" t="s">
        <v>457</v>
      </c>
      <c r="E53" s="301" t="s">
        <v>459</v>
      </c>
      <c r="F53" s="301" t="s">
        <v>1651</v>
      </c>
      <c r="G53" s="301" t="s">
        <v>1651</v>
      </c>
      <c r="H53" s="301" t="s">
        <v>1036</v>
      </c>
      <c r="I53" s="396"/>
      <c r="AL53" s="380"/>
      <c r="AM53" s="380" t="s">
        <v>1824</v>
      </c>
      <c r="AN53" s="380" t="s">
        <v>999</v>
      </c>
      <c r="AO53" s="319" t="s">
        <v>1000</v>
      </c>
      <c r="AP53" s="380" t="s">
        <v>1823</v>
      </c>
      <c r="AQ53" s="380" t="s">
        <v>8</v>
      </c>
      <c r="AR53" s="380" t="s">
        <v>8</v>
      </c>
      <c r="AS53" s="380" t="s">
        <v>8</v>
      </c>
      <c r="AT53" s="380" t="s">
        <v>8</v>
      </c>
      <c r="AU53" s="380" t="s">
        <v>8</v>
      </c>
      <c r="AV53" s="380" t="s">
        <v>8</v>
      </c>
      <c r="AW53" s="380" t="s">
        <v>1360</v>
      </c>
      <c r="AX53" s="380" t="s">
        <v>1360</v>
      </c>
      <c r="AY53" s="380" t="s">
        <v>1360</v>
      </c>
      <c r="AZ53" s="380" t="s">
        <v>1360</v>
      </c>
      <c r="BA53" s="380" t="s">
        <v>1880</v>
      </c>
      <c r="BB53" s="380" t="s">
        <v>1881</v>
      </c>
      <c r="BC53" s="380" t="s">
        <v>59</v>
      </c>
      <c r="BD53" s="380" t="s">
        <v>78</v>
      </c>
      <c r="BE53" s="380" t="s">
        <v>12</v>
      </c>
      <c r="BF53" s="380" t="s">
        <v>1882</v>
      </c>
      <c r="BG53" s="380" t="s">
        <v>1847</v>
      </c>
      <c r="BH53" s="380" t="s">
        <v>1883</v>
      </c>
      <c r="BI53" s="380" t="s">
        <v>764</v>
      </c>
      <c r="BJ53" s="380" t="s">
        <v>111</v>
      </c>
      <c r="BK53" s="301" t="s">
        <v>1884</v>
      </c>
      <c r="BL53" s="479" t="s">
        <v>1885</v>
      </c>
      <c r="BM53" s="479" t="s">
        <v>1886</v>
      </c>
      <c r="BN53" s="405" t="s">
        <v>1887</v>
      </c>
      <c r="BO53" s="405" t="s">
        <v>1888</v>
      </c>
      <c r="BP53" s="405" t="s">
        <v>1829</v>
      </c>
      <c r="BQ53" s="378"/>
      <c r="BR53" s="378"/>
      <c r="BS53" s="378"/>
      <c r="BT53" s="378"/>
      <c r="BU53" s="378"/>
      <c r="BV53" s="378"/>
      <c r="BW53" s="378"/>
      <c r="BX53" s="378"/>
      <c r="BY53" s="378"/>
      <c r="BZ53" s="378"/>
      <c r="CA53" s="378"/>
      <c r="CB53" s="378"/>
      <c r="CC53" s="378"/>
      <c r="CD53" s="378" t="s">
        <v>1831</v>
      </c>
      <c r="CE53" s="378"/>
      <c r="CF53" s="378" t="s">
        <v>999</v>
      </c>
      <c r="CG53" s="359" t="s">
        <v>1000</v>
      </c>
      <c r="CH53" s="378" t="s">
        <v>1831</v>
      </c>
      <c r="CI53" s="378" t="s">
        <v>772</v>
      </c>
      <c r="CJ53" s="378" t="s">
        <v>1007</v>
      </c>
      <c r="CK53" s="378" t="s">
        <v>468</v>
      </c>
      <c r="CL53" s="378" t="s">
        <v>469</v>
      </c>
      <c r="CM53" s="228" t="s">
        <v>1833</v>
      </c>
      <c r="CN53" s="241" t="s">
        <v>1851</v>
      </c>
      <c r="CO53" s="166" t="s">
        <v>1889</v>
      </c>
      <c r="CP53" s="377" t="s">
        <v>615</v>
      </c>
    </row>
    <row r="54" spans="1:94" ht="24" customHeight="1" x14ac:dyDescent="0.25">
      <c r="A54" s="377" t="s">
        <v>1667</v>
      </c>
      <c r="B54" s="377">
        <v>98</v>
      </c>
      <c r="C54" s="317">
        <f>VLOOKUP(D54,[2]Sheet1!$G$5:$H$10,2,FALSE)</f>
        <v>3</v>
      </c>
      <c r="D54" s="301" t="s">
        <v>457</v>
      </c>
      <c r="E54" s="301" t="s">
        <v>459</v>
      </c>
      <c r="F54" s="301" t="s">
        <v>1651</v>
      </c>
      <c r="G54" s="301" t="s">
        <v>1651</v>
      </c>
      <c r="H54" s="301" t="s">
        <v>1069</v>
      </c>
      <c r="I54" s="397" t="s">
        <v>1070</v>
      </c>
      <c r="J54" s="397" t="s">
        <v>1071</v>
      </c>
      <c r="K54" s="298" t="s">
        <v>1072</v>
      </c>
      <c r="L54" s="399">
        <v>1229003387</v>
      </c>
      <c r="M54" s="298" t="s">
        <v>1890</v>
      </c>
      <c r="N54" s="385" t="s">
        <v>816</v>
      </c>
      <c r="O54" s="380" t="s">
        <v>1891</v>
      </c>
      <c r="P54" s="380" t="s">
        <v>445</v>
      </c>
      <c r="Q54" s="451">
        <v>0</v>
      </c>
      <c r="R54" s="451">
        <v>32</v>
      </c>
      <c r="S54" s="380">
        <v>32</v>
      </c>
      <c r="T54" s="380">
        <v>32</v>
      </c>
      <c r="U54" s="380" t="s">
        <v>754</v>
      </c>
      <c r="V54" s="380">
        <v>32</v>
      </c>
      <c r="W54" s="380" t="s">
        <v>8</v>
      </c>
      <c r="X54" s="380"/>
      <c r="Y54" s="380">
        <v>0</v>
      </c>
      <c r="Z54" s="380">
        <v>0</v>
      </c>
      <c r="AA54" s="380">
        <v>32</v>
      </c>
      <c r="AB54" s="380">
        <v>0</v>
      </c>
      <c r="AC54" s="380">
        <v>0</v>
      </c>
      <c r="AD54" s="380">
        <v>32</v>
      </c>
      <c r="AE54" s="380">
        <v>0</v>
      </c>
      <c r="AF54" s="380">
        <v>0</v>
      </c>
      <c r="AG54" s="380">
        <v>32</v>
      </c>
      <c r="AH54" s="380">
        <v>0</v>
      </c>
      <c r="AI54" s="380">
        <v>0</v>
      </c>
      <c r="AJ54" s="380">
        <v>32</v>
      </c>
      <c r="AK54" s="380" t="s">
        <v>1823</v>
      </c>
      <c r="AL54" s="380"/>
      <c r="AM54" s="380" t="s">
        <v>1824</v>
      </c>
      <c r="AN54" s="380" t="s">
        <v>999</v>
      </c>
      <c r="AO54" s="383" t="s">
        <v>1000</v>
      </c>
      <c r="AP54" s="380" t="s">
        <v>1825</v>
      </c>
      <c r="AQ54" s="380" t="s">
        <v>8</v>
      </c>
      <c r="AR54" s="380" t="s">
        <v>8</v>
      </c>
      <c r="AS54" s="380" t="s">
        <v>8</v>
      </c>
      <c r="AT54" s="380" t="s">
        <v>8</v>
      </c>
      <c r="AU54" s="380" t="s">
        <v>8</v>
      </c>
      <c r="AV54" s="380" t="s">
        <v>8</v>
      </c>
      <c r="AW54" s="380" t="s">
        <v>8</v>
      </c>
      <c r="AX54" s="380" t="s">
        <v>8</v>
      </c>
      <c r="AY54" s="380" t="s">
        <v>8</v>
      </c>
      <c r="AZ54" s="380" t="s">
        <v>8</v>
      </c>
      <c r="BA54" s="380" t="s">
        <v>473</v>
      </c>
      <c r="BB54" s="380" t="s">
        <v>32</v>
      </c>
      <c r="BC54" s="380" t="s">
        <v>40</v>
      </c>
      <c r="BD54" s="380" t="s">
        <v>78</v>
      </c>
      <c r="BE54" s="380" t="s">
        <v>12</v>
      </c>
      <c r="BF54" s="380" t="s">
        <v>1837</v>
      </c>
      <c r="BG54" s="380" t="s">
        <v>1838</v>
      </c>
      <c r="BH54" s="380" t="s">
        <v>475</v>
      </c>
      <c r="BI54" s="380" t="s">
        <v>65</v>
      </c>
      <c r="BJ54" s="380" t="s">
        <v>111</v>
      </c>
      <c r="BK54" s="301" t="s">
        <v>1075</v>
      </c>
      <c r="BL54" s="406" t="s">
        <v>1892</v>
      </c>
      <c r="BM54" s="406" t="s">
        <v>1893</v>
      </c>
      <c r="BN54" s="406" t="s">
        <v>816</v>
      </c>
      <c r="BO54" s="406" t="s">
        <v>1894</v>
      </c>
      <c r="BP54" s="406" t="s">
        <v>372</v>
      </c>
      <c r="BQ54" s="406" t="s">
        <v>1895</v>
      </c>
      <c r="BR54" s="406"/>
      <c r="BS54" s="410">
        <v>0.2</v>
      </c>
      <c r="BT54" s="410">
        <v>0.2</v>
      </c>
      <c r="BU54" s="410">
        <v>7.0000000000000007E-2</v>
      </c>
      <c r="BV54" s="410">
        <v>7.0000000000000007E-2</v>
      </c>
      <c r="BW54" s="410">
        <v>7.0000000000000007E-2</v>
      </c>
      <c r="BX54" s="410">
        <v>7.0000000000000007E-2</v>
      </c>
      <c r="BY54" s="410">
        <v>7.0000000000000007E-2</v>
      </c>
      <c r="BZ54" s="410">
        <v>7.0000000000000007E-2</v>
      </c>
      <c r="CA54" s="410">
        <v>0.06</v>
      </c>
      <c r="CB54" s="410">
        <v>0.06</v>
      </c>
      <c r="CC54" s="410">
        <v>0.06</v>
      </c>
      <c r="CD54" s="406" t="s">
        <v>1831</v>
      </c>
      <c r="CE54" s="406"/>
      <c r="CF54" s="406" t="s">
        <v>999</v>
      </c>
      <c r="CG54" s="333" t="s">
        <v>1000</v>
      </c>
      <c r="CH54" s="406" t="s">
        <v>1831</v>
      </c>
      <c r="CI54" s="406" t="s">
        <v>772</v>
      </c>
      <c r="CJ54" s="406" t="s">
        <v>1007</v>
      </c>
      <c r="CK54" s="406" t="s">
        <v>468</v>
      </c>
      <c r="CL54" s="406" t="s">
        <v>469</v>
      </c>
      <c r="CM54" s="230" t="s">
        <v>1833</v>
      </c>
      <c r="CN54" s="230" t="s">
        <v>1834</v>
      </c>
      <c r="CO54" s="426"/>
      <c r="CP54" s="377" t="s">
        <v>615</v>
      </c>
    </row>
    <row r="55" spans="1:94" ht="24" customHeight="1" x14ac:dyDescent="0.25">
      <c r="A55" s="377" t="s">
        <v>1667</v>
      </c>
      <c r="B55" s="377">
        <v>60</v>
      </c>
      <c r="C55" s="337">
        <v>4</v>
      </c>
      <c r="D55" s="302" t="s">
        <v>487</v>
      </c>
      <c r="E55" s="391" t="s">
        <v>1896</v>
      </c>
      <c r="F55" s="394">
        <v>0.08</v>
      </c>
      <c r="G55" s="391" t="s">
        <v>1897</v>
      </c>
      <c r="H55" s="391" t="s">
        <v>492</v>
      </c>
      <c r="I55" s="133" t="s">
        <v>1898</v>
      </c>
      <c r="J55" s="133" t="s">
        <v>1899</v>
      </c>
      <c r="K55" s="298" t="s">
        <v>496</v>
      </c>
      <c r="L55" s="338">
        <v>27956022112.999996</v>
      </c>
      <c r="M55" s="298" t="s">
        <v>1082</v>
      </c>
      <c r="N55" s="299" t="s">
        <v>413</v>
      </c>
      <c r="O55" s="298" t="s">
        <v>1084</v>
      </c>
      <c r="P55" s="299" t="s">
        <v>372</v>
      </c>
      <c r="Q55" s="452">
        <v>112</v>
      </c>
      <c r="R55" s="452">
        <v>350</v>
      </c>
      <c r="S55" s="299">
        <v>250</v>
      </c>
      <c r="T55" s="299">
        <f>250+138</f>
        <v>388</v>
      </c>
      <c r="U55" s="299" t="s">
        <v>914</v>
      </c>
      <c r="V55" s="299">
        <v>1100</v>
      </c>
      <c r="W55" s="299" t="s">
        <v>949</v>
      </c>
      <c r="X55" s="339">
        <v>0.1</v>
      </c>
      <c r="Y55" s="299">
        <v>0</v>
      </c>
      <c r="Z55" s="299">
        <v>0</v>
      </c>
      <c r="AA55" s="299">
        <v>0</v>
      </c>
      <c r="AB55" s="299">
        <v>0</v>
      </c>
      <c r="AC55" s="299">
        <v>0</v>
      </c>
      <c r="AD55" s="299">
        <v>0</v>
      </c>
      <c r="AE55" s="299">
        <v>0</v>
      </c>
      <c r="AF55" s="299">
        <v>0</v>
      </c>
      <c r="AG55" s="299">
        <v>0</v>
      </c>
      <c r="AH55" s="299">
        <v>0</v>
      </c>
      <c r="AI55" s="299">
        <v>0</v>
      </c>
      <c r="AJ55" s="299">
        <v>350</v>
      </c>
      <c r="AK55" s="298" t="s">
        <v>499</v>
      </c>
      <c r="AL55" s="299"/>
      <c r="AM55" s="298" t="s">
        <v>1900</v>
      </c>
      <c r="AN55" s="298" t="s">
        <v>1901</v>
      </c>
      <c r="AO55" s="299"/>
      <c r="AP55" s="298" t="s">
        <v>499</v>
      </c>
      <c r="AQ55" s="299" t="s">
        <v>17</v>
      </c>
      <c r="AR55" s="299" t="s">
        <v>17</v>
      </c>
      <c r="AS55" s="299" t="s">
        <v>17</v>
      </c>
      <c r="AT55" s="299" t="s">
        <v>17</v>
      </c>
      <c r="AU55" s="299" t="s">
        <v>8</v>
      </c>
      <c r="AV55" s="299" t="s">
        <v>8</v>
      </c>
      <c r="AW55" s="299" t="s">
        <v>8</v>
      </c>
      <c r="AX55" s="299" t="s">
        <v>8</v>
      </c>
      <c r="AY55" s="299" t="s">
        <v>8</v>
      </c>
      <c r="AZ55" s="299" t="s">
        <v>8</v>
      </c>
      <c r="BA55" s="298" t="s">
        <v>503</v>
      </c>
      <c r="BB55" s="299" t="s">
        <v>32</v>
      </c>
      <c r="BC55" s="299" t="s">
        <v>59</v>
      </c>
      <c r="BD55" s="298" t="s">
        <v>41</v>
      </c>
      <c r="BE55" s="298" t="s">
        <v>12</v>
      </c>
      <c r="BF55" s="141" t="s">
        <v>1902</v>
      </c>
      <c r="BG55" s="298" t="s">
        <v>402</v>
      </c>
      <c r="BH55" s="298" t="s">
        <v>505</v>
      </c>
      <c r="BI55" s="298"/>
      <c r="BJ55" s="298" t="s">
        <v>114</v>
      </c>
      <c r="BK55" s="391" t="s">
        <v>494</v>
      </c>
      <c r="BL55" s="234" t="s">
        <v>1089</v>
      </c>
      <c r="BM55" s="238" t="s">
        <v>1090</v>
      </c>
      <c r="BN55" s="238" t="s">
        <v>413</v>
      </c>
      <c r="BO55" s="238" t="s">
        <v>1091</v>
      </c>
      <c r="BP55" s="238" t="s">
        <v>372</v>
      </c>
      <c r="BQ55" s="238">
        <v>350</v>
      </c>
      <c r="BR55" s="238"/>
      <c r="BS55" s="238"/>
      <c r="BT55" s="238">
        <v>50</v>
      </c>
      <c r="BU55" s="238">
        <v>100</v>
      </c>
      <c r="BV55" s="238">
        <v>100</v>
      </c>
      <c r="BW55" s="238">
        <v>100</v>
      </c>
      <c r="BX55" s="238"/>
      <c r="BY55" s="238"/>
      <c r="BZ55" s="238"/>
      <c r="CA55" s="340"/>
      <c r="CB55" s="340"/>
      <c r="CC55" s="340"/>
      <c r="CD55" s="238" t="s">
        <v>499</v>
      </c>
      <c r="CE55" s="340"/>
      <c r="CF55" s="340" t="s">
        <v>1903</v>
      </c>
      <c r="CG55" s="340"/>
      <c r="CH55" s="340" t="s">
        <v>499</v>
      </c>
      <c r="CI55" s="340" t="s">
        <v>772</v>
      </c>
      <c r="CJ55" s="341" t="s">
        <v>1093</v>
      </c>
      <c r="CK55" s="340" t="s">
        <v>1094</v>
      </c>
      <c r="CL55" s="340" t="s">
        <v>1095</v>
      </c>
      <c r="CM55" s="238" t="s">
        <v>1904</v>
      </c>
      <c r="CN55" s="238"/>
      <c r="CO55" s="430"/>
      <c r="CP55" s="377" t="s">
        <v>615</v>
      </c>
    </row>
    <row r="56" spans="1:94" ht="24" customHeight="1" x14ac:dyDescent="0.25">
      <c r="A56" s="377" t="s">
        <v>1667</v>
      </c>
      <c r="B56" s="377">
        <v>69</v>
      </c>
      <c r="C56" s="337">
        <v>4</v>
      </c>
      <c r="D56" s="302" t="s">
        <v>487</v>
      </c>
      <c r="E56" s="391" t="s">
        <v>1896</v>
      </c>
      <c r="F56" s="394">
        <v>0.08</v>
      </c>
      <c r="G56" s="391" t="s">
        <v>1897</v>
      </c>
      <c r="H56" s="391" t="s">
        <v>492</v>
      </c>
      <c r="I56" s="133"/>
      <c r="J56" s="133" t="s">
        <v>1905</v>
      </c>
      <c r="K56" s="298" t="s">
        <v>1121</v>
      </c>
      <c r="L56" s="338">
        <v>443760577</v>
      </c>
      <c r="M56" s="298" t="s">
        <v>1122</v>
      </c>
      <c r="N56" s="299" t="s">
        <v>413</v>
      </c>
      <c r="O56" s="298" t="s">
        <v>1123</v>
      </c>
      <c r="P56" s="299" t="s">
        <v>372</v>
      </c>
      <c r="Q56" s="452">
        <v>314</v>
      </c>
      <c r="R56" s="453">
        <v>200</v>
      </c>
      <c r="S56" s="299">
        <v>200</v>
      </c>
      <c r="T56" s="299">
        <v>200</v>
      </c>
      <c r="U56" s="299" t="s">
        <v>914</v>
      </c>
      <c r="V56" s="299">
        <v>800</v>
      </c>
      <c r="W56" s="299" t="s">
        <v>8</v>
      </c>
      <c r="X56" s="339">
        <v>0.1</v>
      </c>
      <c r="Y56" s="299"/>
      <c r="Z56" s="299"/>
      <c r="AA56" s="299">
        <v>20</v>
      </c>
      <c r="AB56" s="299">
        <v>20</v>
      </c>
      <c r="AC56" s="299">
        <v>20</v>
      </c>
      <c r="AD56" s="299">
        <v>20</v>
      </c>
      <c r="AE56" s="299">
        <v>20</v>
      </c>
      <c r="AF56" s="299">
        <v>20</v>
      </c>
      <c r="AG56" s="299">
        <v>20</v>
      </c>
      <c r="AH56" s="299">
        <v>20</v>
      </c>
      <c r="AI56" s="299">
        <v>20</v>
      </c>
      <c r="AJ56" s="299">
        <v>20</v>
      </c>
      <c r="AK56" s="298" t="s">
        <v>499</v>
      </c>
      <c r="AL56" s="299"/>
      <c r="AM56" s="299" t="s">
        <v>1124</v>
      </c>
      <c r="AN56" s="298" t="s">
        <v>1125</v>
      </c>
      <c r="AO56" s="299"/>
      <c r="AP56" s="298" t="s">
        <v>499</v>
      </c>
      <c r="AQ56" s="299" t="s">
        <v>17</v>
      </c>
      <c r="AR56" s="299" t="s">
        <v>17</v>
      </c>
      <c r="AS56" s="299" t="s">
        <v>17</v>
      </c>
      <c r="AT56" s="299" t="s">
        <v>17</v>
      </c>
      <c r="AU56" s="299" t="s">
        <v>8</v>
      </c>
      <c r="AV56" s="299" t="s">
        <v>8</v>
      </c>
      <c r="AW56" s="299" t="s">
        <v>8</v>
      </c>
      <c r="AX56" s="299" t="s">
        <v>8</v>
      </c>
      <c r="AY56" s="299" t="s">
        <v>8</v>
      </c>
      <c r="AZ56" s="299" t="s">
        <v>8</v>
      </c>
      <c r="BA56" s="298" t="s">
        <v>503</v>
      </c>
      <c r="BB56" s="299" t="s">
        <v>32</v>
      </c>
      <c r="BC56" s="299" t="s">
        <v>59</v>
      </c>
      <c r="BD56" s="298" t="s">
        <v>41</v>
      </c>
      <c r="BE56" s="298" t="s">
        <v>12</v>
      </c>
      <c r="BF56" s="141" t="s">
        <v>1902</v>
      </c>
      <c r="BG56" s="298" t="s">
        <v>402</v>
      </c>
      <c r="BH56" s="298" t="s">
        <v>505</v>
      </c>
      <c r="BI56" s="298"/>
      <c r="BJ56" s="298" t="s">
        <v>114</v>
      </c>
      <c r="BK56" s="391" t="s">
        <v>1906</v>
      </c>
      <c r="BL56" s="331"/>
      <c r="BM56" s="344"/>
      <c r="BN56" s="234"/>
      <c r="BO56" s="234"/>
      <c r="BP56" s="345"/>
      <c r="BQ56" s="238"/>
      <c r="BR56" s="238"/>
      <c r="BS56" s="238"/>
      <c r="BT56" s="238"/>
      <c r="BU56" s="238"/>
      <c r="BV56" s="238"/>
      <c r="BW56" s="238"/>
      <c r="BX56" s="238"/>
      <c r="BY56" s="238"/>
      <c r="BZ56" s="238"/>
      <c r="CA56" s="238"/>
      <c r="CB56" s="238"/>
      <c r="CC56" s="238"/>
      <c r="CD56" s="238"/>
      <c r="CE56" s="238"/>
      <c r="CF56" s="238"/>
      <c r="CG56" s="238"/>
      <c r="CH56" s="238"/>
      <c r="CI56" s="340"/>
      <c r="CJ56" s="341"/>
      <c r="CK56" s="234"/>
      <c r="CL56" s="340"/>
      <c r="CM56" s="238"/>
      <c r="CN56" s="238"/>
      <c r="CO56" s="431"/>
      <c r="CP56" s="377" t="s">
        <v>615</v>
      </c>
    </row>
    <row r="57" spans="1:94" ht="24" customHeight="1" x14ac:dyDescent="0.25">
      <c r="A57" s="377" t="s">
        <v>1667</v>
      </c>
      <c r="B57" s="377">
        <v>61</v>
      </c>
      <c r="C57" s="337">
        <v>4</v>
      </c>
      <c r="D57" s="302" t="s">
        <v>487</v>
      </c>
      <c r="E57" s="391" t="s">
        <v>1896</v>
      </c>
      <c r="F57" s="394">
        <v>0.08</v>
      </c>
      <c r="G57" s="391" t="s">
        <v>1897</v>
      </c>
      <c r="H57" s="391" t="s">
        <v>492</v>
      </c>
      <c r="I57" s="133"/>
      <c r="J57" s="133" t="s">
        <v>1899</v>
      </c>
      <c r="K57" s="298"/>
      <c r="L57" s="338"/>
      <c r="M57" s="298"/>
      <c r="N57" s="299"/>
      <c r="O57" s="298"/>
      <c r="P57" s="299"/>
      <c r="Q57" s="299"/>
      <c r="R57" s="299"/>
      <c r="S57" s="299"/>
      <c r="T57" s="299"/>
      <c r="U57" s="299"/>
      <c r="V57" s="299"/>
      <c r="W57" s="299"/>
      <c r="X57" s="299"/>
      <c r="Y57" s="299"/>
      <c r="Z57" s="299"/>
      <c r="AA57" s="299"/>
      <c r="AB57" s="299"/>
      <c r="AC57" s="299"/>
      <c r="AD57" s="299"/>
      <c r="AE57" s="299"/>
      <c r="AF57" s="299"/>
      <c r="AG57" s="299"/>
      <c r="AH57" s="299"/>
      <c r="AI57" s="299"/>
      <c r="AJ57" s="299"/>
      <c r="AK57" s="298"/>
      <c r="AL57" s="299"/>
      <c r="AM57" s="298"/>
      <c r="AN57" s="298"/>
      <c r="AO57" s="299"/>
      <c r="AP57" s="298"/>
      <c r="AQ57" s="299"/>
      <c r="AR57" s="299"/>
      <c r="AS57" s="299"/>
      <c r="AT57" s="299"/>
      <c r="AU57" s="299"/>
      <c r="AV57" s="299"/>
      <c r="AW57" s="299"/>
      <c r="AX57" s="299"/>
      <c r="AY57" s="299"/>
      <c r="AZ57" s="299"/>
      <c r="BA57" s="299"/>
      <c r="BB57" s="299"/>
      <c r="BC57" s="299"/>
      <c r="BD57" s="298"/>
      <c r="BE57" s="298"/>
      <c r="BF57" s="298"/>
      <c r="BG57" s="298"/>
      <c r="BH57" s="298"/>
      <c r="BI57" s="298"/>
      <c r="BJ57" s="298"/>
      <c r="BK57" s="391" t="s">
        <v>507</v>
      </c>
      <c r="BL57" s="340" t="s">
        <v>1096</v>
      </c>
      <c r="BM57" s="340" t="s">
        <v>1096</v>
      </c>
      <c r="BN57" s="238" t="s">
        <v>413</v>
      </c>
      <c r="BO57" s="340" t="s">
        <v>1097</v>
      </c>
      <c r="BP57" s="238" t="s">
        <v>372</v>
      </c>
      <c r="BQ57" s="238">
        <v>350</v>
      </c>
      <c r="BR57" s="238"/>
      <c r="BS57" s="238"/>
      <c r="BT57" s="238"/>
      <c r="BU57" s="238">
        <v>50</v>
      </c>
      <c r="BV57" s="238">
        <v>100</v>
      </c>
      <c r="BW57" s="238">
        <v>100</v>
      </c>
      <c r="BX57" s="238">
        <v>100</v>
      </c>
      <c r="BY57" s="238"/>
      <c r="BZ57" s="340"/>
      <c r="CA57" s="340"/>
      <c r="CB57" s="340"/>
      <c r="CC57" s="340"/>
      <c r="CD57" s="340" t="s">
        <v>499</v>
      </c>
      <c r="CE57" s="340"/>
      <c r="CF57" s="340" t="s">
        <v>1903</v>
      </c>
      <c r="CG57" s="340"/>
      <c r="CH57" s="340" t="s">
        <v>499</v>
      </c>
      <c r="CI57" s="340" t="s">
        <v>772</v>
      </c>
      <c r="CJ57" s="342" t="s">
        <v>1093</v>
      </c>
      <c r="CK57" s="340" t="s">
        <v>1094</v>
      </c>
      <c r="CL57" s="340" t="s">
        <v>1095</v>
      </c>
      <c r="CM57" s="238" t="s">
        <v>1904</v>
      </c>
      <c r="CN57" s="340"/>
      <c r="CO57" s="432"/>
      <c r="CP57" s="377" t="s">
        <v>615</v>
      </c>
    </row>
    <row r="58" spans="1:94" ht="24" customHeight="1" x14ac:dyDescent="0.25">
      <c r="A58" s="377" t="s">
        <v>1667</v>
      </c>
      <c r="B58" s="377">
        <v>62</v>
      </c>
      <c r="C58" s="337">
        <v>4</v>
      </c>
      <c r="D58" s="302" t="s">
        <v>487</v>
      </c>
      <c r="E58" s="391" t="s">
        <v>1896</v>
      </c>
      <c r="F58" s="394">
        <v>0.08</v>
      </c>
      <c r="G58" s="391" t="s">
        <v>1897</v>
      </c>
      <c r="H58" s="391" t="s">
        <v>492</v>
      </c>
      <c r="I58" s="133"/>
      <c r="J58" s="133" t="s">
        <v>1899</v>
      </c>
      <c r="K58" s="298"/>
      <c r="L58" s="338"/>
      <c r="M58" s="298"/>
      <c r="N58" s="299"/>
      <c r="O58" s="298"/>
      <c r="P58" s="299"/>
      <c r="Q58" s="299"/>
      <c r="R58" s="299"/>
      <c r="S58" s="299"/>
      <c r="T58" s="299"/>
      <c r="U58" s="299"/>
      <c r="V58" s="299"/>
      <c r="W58" s="299"/>
      <c r="X58" s="299"/>
      <c r="Y58" s="299"/>
      <c r="Z58" s="299"/>
      <c r="AA58" s="299"/>
      <c r="AB58" s="299"/>
      <c r="AC58" s="299"/>
      <c r="AD58" s="299"/>
      <c r="AE58" s="299"/>
      <c r="AF58" s="299"/>
      <c r="AG58" s="299"/>
      <c r="AH58" s="299"/>
      <c r="AI58" s="299"/>
      <c r="AJ58" s="299"/>
      <c r="AK58" s="298"/>
      <c r="AL58" s="299"/>
      <c r="AM58" s="298"/>
      <c r="AN58" s="298"/>
      <c r="AO58" s="299"/>
      <c r="AP58" s="298"/>
      <c r="AQ58" s="299"/>
      <c r="AR58" s="299"/>
      <c r="AS58" s="299"/>
      <c r="AT58" s="299"/>
      <c r="AU58" s="299"/>
      <c r="AV58" s="299"/>
      <c r="AW58" s="299"/>
      <c r="AX58" s="299"/>
      <c r="AY58" s="299"/>
      <c r="AZ58" s="299"/>
      <c r="BA58" s="299"/>
      <c r="BB58" s="299"/>
      <c r="BC58" s="299"/>
      <c r="BD58" s="298"/>
      <c r="BE58" s="298"/>
      <c r="BF58" s="298"/>
      <c r="BG58" s="298"/>
      <c r="BH58" s="298"/>
      <c r="BI58" s="298"/>
      <c r="BJ58" s="298"/>
      <c r="BK58" s="391" t="s">
        <v>510</v>
      </c>
      <c r="BL58" s="340" t="s">
        <v>1098</v>
      </c>
      <c r="BM58" s="340" t="s">
        <v>1100</v>
      </c>
      <c r="BN58" s="238" t="s">
        <v>1845</v>
      </c>
      <c r="BO58" s="238" t="s">
        <v>1100</v>
      </c>
      <c r="BP58" s="238" t="s">
        <v>372</v>
      </c>
      <c r="BQ58" s="238">
        <v>1</v>
      </c>
      <c r="BR58" s="238"/>
      <c r="BS58" s="238">
        <v>1</v>
      </c>
      <c r="BT58" s="238"/>
      <c r="BU58" s="238"/>
      <c r="BV58" s="238"/>
      <c r="BW58" s="238"/>
      <c r="BX58" s="238"/>
      <c r="BY58" s="238"/>
      <c r="BZ58" s="340"/>
      <c r="CA58" s="340"/>
      <c r="CB58" s="340"/>
      <c r="CC58" s="340"/>
      <c r="CD58" s="340" t="s">
        <v>499</v>
      </c>
      <c r="CE58" s="340"/>
      <c r="CF58" s="238" t="s">
        <v>1129</v>
      </c>
      <c r="CG58" s="340"/>
      <c r="CH58" s="340" t="s">
        <v>499</v>
      </c>
      <c r="CI58" s="340" t="s">
        <v>772</v>
      </c>
      <c r="CJ58" s="342" t="s">
        <v>1093</v>
      </c>
      <c r="CK58" s="340" t="s">
        <v>1094</v>
      </c>
      <c r="CL58" s="340" t="s">
        <v>1095</v>
      </c>
      <c r="CM58" s="238" t="s">
        <v>1904</v>
      </c>
      <c r="CN58" s="340"/>
      <c r="CO58" s="432"/>
      <c r="CP58" s="377" t="s">
        <v>615</v>
      </c>
    </row>
    <row r="59" spans="1:94" ht="24" customHeight="1" x14ac:dyDescent="0.25">
      <c r="A59" s="377"/>
      <c r="B59" s="377"/>
      <c r="C59" s="337"/>
      <c r="D59" s="302"/>
      <c r="E59" s="391"/>
      <c r="F59" s="394"/>
      <c r="G59" s="391"/>
      <c r="H59" s="391"/>
      <c r="I59" s="133"/>
      <c r="J59" s="485" t="s">
        <v>1907</v>
      </c>
      <c r="K59" s="473" t="s">
        <v>1102</v>
      </c>
      <c r="L59" s="486">
        <v>443760577</v>
      </c>
      <c r="M59" s="473" t="s">
        <v>1103</v>
      </c>
      <c r="N59" s="474" t="s">
        <v>413</v>
      </c>
      <c r="O59" s="473" t="s">
        <v>1908</v>
      </c>
      <c r="P59" s="474" t="s">
        <v>1042</v>
      </c>
      <c r="Q59" s="474">
        <v>1</v>
      </c>
      <c r="R59" s="474">
        <v>1</v>
      </c>
      <c r="S59" s="474">
        <v>1</v>
      </c>
      <c r="T59" s="474">
        <v>1</v>
      </c>
      <c r="U59" s="474" t="s">
        <v>754</v>
      </c>
      <c r="V59" s="474">
        <v>1</v>
      </c>
      <c r="W59" s="474" t="s">
        <v>17</v>
      </c>
      <c r="X59" s="474"/>
      <c r="Y59" s="474"/>
      <c r="Z59" s="474"/>
      <c r="AA59" s="474"/>
      <c r="AB59" s="474"/>
      <c r="AC59" s="474"/>
      <c r="AD59" s="474">
        <v>1</v>
      </c>
      <c r="AE59" s="474"/>
      <c r="AF59" s="474"/>
      <c r="AG59" s="474"/>
      <c r="AH59" s="474"/>
      <c r="AI59" s="474"/>
      <c r="AJ59" s="474"/>
      <c r="AK59" s="473" t="s">
        <v>499</v>
      </c>
      <c r="AL59" s="299"/>
      <c r="AM59" s="298"/>
      <c r="AN59" s="298"/>
      <c r="AO59" s="299"/>
      <c r="AP59" s="298"/>
      <c r="AQ59" s="299"/>
      <c r="AR59" s="299"/>
      <c r="AS59" s="299"/>
      <c r="AT59" s="299"/>
      <c r="AU59" s="299"/>
      <c r="AV59" s="299"/>
      <c r="AW59" s="299"/>
      <c r="AX59" s="299"/>
      <c r="AY59" s="299"/>
      <c r="AZ59" s="299"/>
      <c r="BA59" s="299"/>
      <c r="BB59" s="299"/>
      <c r="BC59" s="299"/>
      <c r="BD59" s="298"/>
      <c r="BE59" s="298"/>
      <c r="BF59" s="298"/>
      <c r="BG59" s="298"/>
      <c r="BH59" s="298"/>
      <c r="BI59" s="298"/>
      <c r="BJ59" s="298"/>
      <c r="BK59" s="391"/>
      <c r="BL59" s="467" t="str">
        <f>K59</f>
        <v>Portafolio de contenidos especializados con enfoque de negocio y comercial diseñado</v>
      </c>
      <c r="BM59" s="467" t="str">
        <f>M59</f>
        <v xml:space="preserve">Portafolio de contenidos especializados diseñado </v>
      </c>
      <c r="BN59" s="467"/>
      <c r="BO59" s="467"/>
      <c r="BP59" s="468"/>
      <c r="BQ59" s="468">
        <f>R59</f>
        <v>1</v>
      </c>
      <c r="BR59" s="468">
        <f>Y59</f>
        <v>0</v>
      </c>
      <c r="BS59" s="468">
        <f t="shared" ref="BS59" si="24">Z59</f>
        <v>0</v>
      </c>
      <c r="BT59" s="468">
        <f t="shared" ref="BT59" si="25">AA59</f>
        <v>0</v>
      </c>
      <c r="BU59" s="468">
        <f t="shared" ref="BU59" si="26">AB59</f>
        <v>0</v>
      </c>
      <c r="BV59" s="468">
        <f t="shared" ref="BV59" si="27">AC59</f>
        <v>0</v>
      </c>
      <c r="BW59" s="468">
        <f t="shared" ref="BW59" si="28">AD59</f>
        <v>1</v>
      </c>
      <c r="BX59" s="468">
        <f t="shared" ref="BX59" si="29">AE59</f>
        <v>0</v>
      </c>
      <c r="BY59" s="468">
        <f t="shared" ref="BY59" si="30">AF59</f>
        <v>0</v>
      </c>
      <c r="BZ59" s="468">
        <f t="shared" ref="BZ59" si="31">AG59</f>
        <v>0</v>
      </c>
      <c r="CA59" s="468">
        <f t="shared" ref="CA59" si="32">AH59</f>
        <v>0</v>
      </c>
      <c r="CB59" s="468">
        <f t="shared" ref="CB59" si="33">AI59</f>
        <v>0</v>
      </c>
      <c r="CC59" s="468">
        <f t="shared" ref="CC59" si="34">AJ59</f>
        <v>0</v>
      </c>
      <c r="CD59" s="340"/>
      <c r="CE59" s="340"/>
      <c r="CF59" s="238"/>
      <c r="CG59" s="340"/>
      <c r="CH59" s="340"/>
      <c r="CI59" s="340"/>
      <c r="CJ59" s="342"/>
      <c r="CK59" s="340"/>
      <c r="CL59" s="340"/>
      <c r="CM59" s="238"/>
      <c r="CN59" s="340"/>
      <c r="CO59" s="432"/>
      <c r="CP59" s="377"/>
    </row>
    <row r="60" spans="1:94" ht="24" customHeight="1" x14ac:dyDescent="0.25">
      <c r="A60" s="377" t="s">
        <v>1667</v>
      </c>
      <c r="B60" s="377">
        <v>63</v>
      </c>
      <c r="C60" s="337">
        <v>4</v>
      </c>
      <c r="D60" s="302" t="s">
        <v>487</v>
      </c>
      <c r="E60" s="391" t="s">
        <v>1896</v>
      </c>
      <c r="F60" s="394">
        <v>0.08</v>
      </c>
      <c r="G60" s="391" t="s">
        <v>1897</v>
      </c>
      <c r="H60" s="391" t="s">
        <v>492</v>
      </c>
      <c r="I60" s="133"/>
      <c r="J60" s="133"/>
      <c r="K60" s="440"/>
      <c r="L60" s="458"/>
      <c r="M60" s="440"/>
      <c r="N60" s="448"/>
      <c r="O60" s="440"/>
      <c r="P60" s="299"/>
      <c r="Q60" s="299"/>
      <c r="R60" s="299"/>
      <c r="S60" s="299"/>
      <c r="T60" s="299"/>
      <c r="U60" s="299"/>
      <c r="V60" s="299"/>
      <c r="W60" s="299"/>
      <c r="X60" s="299"/>
      <c r="Y60" s="299"/>
      <c r="Z60" s="299"/>
      <c r="AA60" s="299"/>
      <c r="AB60" s="299"/>
      <c r="AC60" s="299"/>
      <c r="AD60" s="299"/>
      <c r="AE60" s="299"/>
      <c r="AF60" s="299"/>
      <c r="AG60" s="299"/>
      <c r="AH60" s="299"/>
      <c r="AI60" s="299"/>
      <c r="AJ60" s="299"/>
      <c r="AK60" s="298" t="s">
        <v>499</v>
      </c>
      <c r="AL60" s="299"/>
      <c r="AM60" s="298" t="s">
        <v>1900</v>
      </c>
      <c r="AN60" s="298" t="s">
        <v>1901</v>
      </c>
      <c r="AO60" s="299"/>
      <c r="AP60" s="298" t="s">
        <v>499</v>
      </c>
      <c r="AQ60" s="299" t="s">
        <v>17</v>
      </c>
      <c r="AR60" s="299" t="s">
        <v>17</v>
      </c>
      <c r="AS60" s="299" t="s">
        <v>17</v>
      </c>
      <c r="AT60" s="299" t="s">
        <v>17</v>
      </c>
      <c r="AU60" s="299" t="s">
        <v>8</v>
      </c>
      <c r="AV60" s="299" t="s">
        <v>8</v>
      </c>
      <c r="AW60" s="299" t="s">
        <v>8</v>
      </c>
      <c r="AX60" s="299" t="s">
        <v>8</v>
      </c>
      <c r="AY60" s="299" t="s">
        <v>8</v>
      </c>
      <c r="AZ60" s="299" t="s">
        <v>8</v>
      </c>
      <c r="BA60" s="298" t="s">
        <v>503</v>
      </c>
      <c r="BB60" s="299" t="s">
        <v>32</v>
      </c>
      <c r="BC60" s="299" t="s">
        <v>59</v>
      </c>
      <c r="BD60" s="298" t="s">
        <v>41</v>
      </c>
      <c r="BE60" s="298" t="s">
        <v>12</v>
      </c>
      <c r="BF60" s="298" t="s">
        <v>1088</v>
      </c>
      <c r="BG60" s="298" t="s">
        <v>1909</v>
      </c>
      <c r="BH60" s="298" t="s">
        <v>1910</v>
      </c>
      <c r="BI60" s="298"/>
      <c r="BJ60" s="298" t="s">
        <v>114</v>
      </c>
      <c r="BK60" s="391" t="s">
        <v>513</v>
      </c>
      <c r="BL60" s="343" t="s">
        <v>1911</v>
      </c>
      <c r="BM60" s="344" t="s">
        <v>1912</v>
      </c>
      <c r="BN60" s="238" t="s">
        <v>1845</v>
      </c>
      <c r="BO60" s="234" t="s">
        <v>816</v>
      </c>
      <c r="BP60" s="345" t="s">
        <v>372</v>
      </c>
      <c r="BQ60" s="238">
        <v>14</v>
      </c>
      <c r="BR60" s="238"/>
      <c r="BS60" s="238"/>
      <c r="BT60" s="238">
        <v>7</v>
      </c>
      <c r="BU60" s="238">
        <v>7</v>
      </c>
      <c r="BV60" s="238"/>
      <c r="BW60" s="238"/>
      <c r="BX60" s="238"/>
      <c r="BY60" s="238"/>
      <c r="BZ60" s="238"/>
      <c r="CA60" s="238"/>
      <c r="CB60" s="238"/>
      <c r="CC60" s="238"/>
      <c r="CD60" s="340" t="s">
        <v>499</v>
      </c>
      <c r="CE60" s="238"/>
      <c r="CF60" s="238" t="s">
        <v>1913</v>
      </c>
      <c r="CG60" s="238"/>
      <c r="CH60" s="340" t="s">
        <v>499</v>
      </c>
      <c r="CI60" s="340" t="s">
        <v>772</v>
      </c>
      <c r="CJ60" s="342" t="s">
        <v>1093</v>
      </c>
      <c r="CK60" s="340" t="s">
        <v>1094</v>
      </c>
      <c r="CL60" s="340" t="s">
        <v>1095</v>
      </c>
      <c r="CM60" s="340" t="s">
        <v>1904</v>
      </c>
      <c r="CN60" s="238"/>
      <c r="CO60" s="431"/>
      <c r="CP60" s="377" t="s">
        <v>615</v>
      </c>
    </row>
    <row r="61" spans="1:94" ht="24" customHeight="1" x14ac:dyDescent="0.25">
      <c r="A61" s="377" t="s">
        <v>1667</v>
      </c>
      <c r="B61" s="377">
        <v>64</v>
      </c>
      <c r="C61" s="337">
        <v>4</v>
      </c>
      <c r="D61" s="302" t="s">
        <v>487</v>
      </c>
      <c r="E61" s="391" t="s">
        <v>1896</v>
      </c>
      <c r="F61" s="394">
        <v>0.08</v>
      </c>
      <c r="G61" s="391" t="s">
        <v>1897</v>
      </c>
      <c r="H61" s="391" t="s">
        <v>492</v>
      </c>
      <c r="I61" s="133"/>
      <c r="J61" s="133"/>
      <c r="K61" s="298"/>
      <c r="L61" s="338"/>
      <c r="M61" s="298"/>
      <c r="N61" s="299"/>
      <c r="O61" s="298"/>
      <c r="P61" s="299"/>
      <c r="Q61" s="299"/>
      <c r="R61" s="299"/>
      <c r="S61" s="299"/>
      <c r="T61" s="299"/>
      <c r="U61" s="299"/>
      <c r="V61" s="299"/>
      <c r="W61" s="299"/>
      <c r="X61" s="299"/>
      <c r="Y61" s="299"/>
      <c r="Z61" s="299"/>
      <c r="AA61" s="299"/>
      <c r="AB61" s="299"/>
      <c r="AC61" s="299"/>
      <c r="AD61" s="299"/>
      <c r="AE61" s="299"/>
      <c r="AF61" s="299"/>
      <c r="AG61" s="299"/>
      <c r="AH61" s="299"/>
      <c r="AI61" s="299"/>
      <c r="AJ61" s="299"/>
      <c r="AK61" s="298"/>
      <c r="AL61" s="299"/>
      <c r="AM61" s="298"/>
      <c r="AN61" s="298"/>
      <c r="AO61" s="299"/>
      <c r="AP61" s="298"/>
      <c r="AQ61" s="299"/>
      <c r="AR61" s="299"/>
      <c r="AS61" s="299"/>
      <c r="AT61" s="299"/>
      <c r="AU61" s="299"/>
      <c r="AV61" s="299"/>
      <c r="AW61" s="299"/>
      <c r="AX61" s="299"/>
      <c r="AY61" s="299"/>
      <c r="AZ61" s="299"/>
      <c r="BA61" s="298"/>
      <c r="BB61" s="299"/>
      <c r="BC61" s="299"/>
      <c r="BD61" s="298"/>
      <c r="BE61" s="298"/>
      <c r="BF61" s="298"/>
      <c r="BG61" s="298"/>
      <c r="BH61" s="298"/>
      <c r="BI61" s="298"/>
      <c r="BJ61" s="298"/>
      <c r="BK61" s="391" t="s">
        <v>516</v>
      </c>
      <c r="BL61" s="343" t="s">
        <v>1914</v>
      </c>
      <c r="BM61" s="344" t="s">
        <v>1915</v>
      </c>
      <c r="BN61" s="238" t="s">
        <v>1845</v>
      </c>
      <c r="BO61" s="234" t="s">
        <v>1916</v>
      </c>
      <c r="BP61" s="345" t="s">
        <v>372</v>
      </c>
      <c r="BQ61" s="238">
        <v>2</v>
      </c>
      <c r="BR61" s="238"/>
      <c r="BS61" s="238"/>
      <c r="BT61" s="238"/>
      <c r="BU61" s="238"/>
      <c r="BV61" s="238"/>
      <c r="BW61" s="238"/>
      <c r="BX61" s="238"/>
      <c r="BY61" s="238"/>
      <c r="BZ61" s="238"/>
      <c r="CA61" s="238">
        <v>2</v>
      </c>
      <c r="CB61" s="238"/>
      <c r="CC61" s="238"/>
      <c r="CD61" s="340" t="s">
        <v>499</v>
      </c>
      <c r="CE61" s="238"/>
      <c r="CF61" s="238" t="s">
        <v>1913</v>
      </c>
      <c r="CG61" s="238"/>
      <c r="CH61" s="340" t="s">
        <v>499</v>
      </c>
      <c r="CI61" s="340" t="s">
        <v>772</v>
      </c>
      <c r="CJ61" s="342" t="s">
        <v>1093</v>
      </c>
      <c r="CK61" s="340" t="s">
        <v>1094</v>
      </c>
      <c r="CL61" s="340" t="s">
        <v>1095</v>
      </c>
      <c r="CM61" s="340" t="s">
        <v>1904</v>
      </c>
      <c r="CN61" s="238"/>
      <c r="CO61" s="431"/>
      <c r="CP61" s="377" t="s">
        <v>615</v>
      </c>
    </row>
    <row r="62" spans="1:94" ht="24" customHeight="1" x14ac:dyDescent="0.25">
      <c r="A62" s="377"/>
      <c r="B62" s="377"/>
      <c r="C62" s="337"/>
      <c r="D62" s="302"/>
      <c r="E62" s="391"/>
      <c r="F62" s="394"/>
      <c r="G62" s="391"/>
      <c r="H62" s="391"/>
      <c r="I62" s="133"/>
      <c r="J62" s="485" t="s">
        <v>1917</v>
      </c>
      <c r="K62" s="473" t="s">
        <v>1106</v>
      </c>
      <c r="L62" s="488">
        <v>443760577</v>
      </c>
      <c r="M62" s="489" t="s">
        <v>1106</v>
      </c>
      <c r="N62" s="490" t="s">
        <v>413</v>
      </c>
      <c r="O62" s="489" t="s">
        <v>1918</v>
      </c>
      <c r="P62" s="490" t="s">
        <v>1042</v>
      </c>
      <c r="Q62" s="490">
        <v>1</v>
      </c>
      <c r="R62" s="490">
        <v>1</v>
      </c>
      <c r="S62" s="490">
        <v>1</v>
      </c>
      <c r="T62" s="490">
        <v>1</v>
      </c>
      <c r="U62" s="490" t="s">
        <v>754</v>
      </c>
      <c r="V62" s="490">
        <v>1</v>
      </c>
      <c r="W62" s="490" t="s">
        <v>17</v>
      </c>
      <c r="X62" s="490"/>
      <c r="Y62" s="490"/>
      <c r="Z62" s="490"/>
      <c r="AA62" s="490"/>
      <c r="AB62" s="490"/>
      <c r="AC62" s="490">
        <v>1</v>
      </c>
      <c r="AD62" s="490"/>
      <c r="AE62" s="490"/>
      <c r="AF62" s="490"/>
      <c r="AG62" s="490"/>
      <c r="AH62" s="490"/>
      <c r="AI62" s="490"/>
      <c r="AJ62" s="490"/>
      <c r="AK62" s="489" t="s">
        <v>499</v>
      </c>
      <c r="AL62" s="299"/>
      <c r="AM62" s="298"/>
      <c r="AN62" s="298"/>
      <c r="AO62" s="299"/>
      <c r="AP62" s="298"/>
      <c r="AQ62" s="299"/>
      <c r="AR62" s="299"/>
      <c r="AS62" s="299"/>
      <c r="AT62" s="299"/>
      <c r="AU62" s="299"/>
      <c r="AV62" s="299"/>
      <c r="AW62" s="299"/>
      <c r="AX62" s="299"/>
      <c r="AY62" s="299"/>
      <c r="AZ62" s="299"/>
      <c r="BA62" s="298"/>
      <c r="BB62" s="299"/>
      <c r="BC62" s="299"/>
      <c r="BD62" s="298"/>
      <c r="BE62" s="298"/>
      <c r="BF62" s="298"/>
      <c r="BG62" s="298"/>
      <c r="BH62" s="298"/>
      <c r="BI62" s="298"/>
      <c r="BJ62" s="298"/>
      <c r="BK62" s="391"/>
      <c r="BL62" s="467" t="str">
        <f>K62</f>
        <v>Base de información de mercados consolidada</v>
      </c>
      <c r="BM62" s="467" t="str">
        <f>M62</f>
        <v>Base de información de mercados consolidada</v>
      </c>
      <c r="BN62" s="467"/>
      <c r="BO62" s="467"/>
      <c r="BP62" s="468"/>
      <c r="BQ62" s="468">
        <f>R62</f>
        <v>1</v>
      </c>
      <c r="BR62" s="468">
        <f>Y62</f>
        <v>0</v>
      </c>
      <c r="BS62" s="468">
        <f t="shared" ref="BS62" si="35">Z62</f>
        <v>0</v>
      </c>
      <c r="BT62" s="468">
        <f t="shared" ref="BT62" si="36">AA62</f>
        <v>0</v>
      </c>
      <c r="BU62" s="468">
        <f t="shared" ref="BU62" si="37">AB62</f>
        <v>0</v>
      </c>
      <c r="BV62" s="468">
        <f t="shared" ref="BV62" si="38">AC62</f>
        <v>1</v>
      </c>
      <c r="BW62" s="468">
        <f t="shared" ref="BW62" si="39">AD62</f>
        <v>0</v>
      </c>
      <c r="BX62" s="468">
        <f t="shared" ref="BX62" si="40">AE62</f>
        <v>0</v>
      </c>
      <c r="BY62" s="468">
        <f t="shared" ref="BY62" si="41">AF62</f>
        <v>0</v>
      </c>
      <c r="BZ62" s="468">
        <f t="shared" ref="BZ62" si="42">AG62</f>
        <v>0</v>
      </c>
      <c r="CA62" s="468">
        <f t="shared" ref="CA62" si="43">AH62</f>
        <v>0</v>
      </c>
      <c r="CB62" s="468">
        <f t="shared" ref="CB62" si="44">AI62</f>
        <v>0</v>
      </c>
      <c r="CC62" s="468">
        <f t="shared" ref="CC62" si="45">AJ62</f>
        <v>0</v>
      </c>
      <c r="CD62" s="340"/>
      <c r="CE62" s="238"/>
      <c r="CF62" s="238"/>
      <c r="CG62" s="238"/>
      <c r="CH62" s="340"/>
      <c r="CI62" s="340"/>
      <c r="CJ62" s="342"/>
      <c r="CK62" s="340"/>
      <c r="CL62" s="340"/>
      <c r="CM62" s="340"/>
      <c r="CN62" s="238"/>
      <c r="CO62" s="431"/>
      <c r="CP62" s="377"/>
    </row>
    <row r="63" spans="1:94" ht="24" customHeight="1" x14ac:dyDescent="0.25">
      <c r="A63" s="377" t="s">
        <v>1667</v>
      </c>
      <c r="B63" s="377">
        <v>65</v>
      </c>
      <c r="C63" s="337">
        <v>4</v>
      </c>
      <c r="D63" s="302" t="s">
        <v>487</v>
      </c>
      <c r="E63" s="391" t="s">
        <v>1896</v>
      </c>
      <c r="F63" s="394">
        <v>0.08</v>
      </c>
      <c r="G63" s="391" t="s">
        <v>1897</v>
      </c>
      <c r="H63" s="391" t="s">
        <v>492</v>
      </c>
      <c r="I63" s="133"/>
      <c r="J63" s="133"/>
      <c r="K63" s="440"/>
      <c r="L63" s="459"/>
      <c r="M63" s="460"/>
      <c r="N63" s="461"/>
      <c r="O63" s="460"/>
      <c r="P63" s="255"/>
      <c r="Q63" s="255"/>
      <c r="R63" s="255"/>
      <c r="S63" s="255"/>
      <c r="T63" s="255"/>
      <c r="U63" s="255"/>
      <c r="V63" s="255"/>
      <c r="W63" s="255"/>
      <c r="X63" s="255"/>
      <c r="Y63" s="255"/>
      <c r="Z63" s="255"/>
      <c r="AA63" s="255"/>
      <c r="AB63" s="255"/>
      <c r="AC63" s="255"/>
      <c r="AD63" s="255"/>
      <c r="AE63" s="255"/>
      <c r="AF63" s="255"/>
      <c r="AG63" s="255"/>
      <c r="AH63" s="255"/>
      <c r="AI63" s="255"/>
      <c r="AJ63" s="255"/>
      <c r="AK63" s="295" t="s">
        <v>499</v>
      </c>
      <c r="AL63" s="255"/>
      <c r="AM63" s="295" t="s">
        <v>1919</v>
      </c>
      <c r="AN63" s="295"/>
      <c r="AO63" s="255"/>
      <c r="AP63" s="295" t="s">
        <v>499</v>
      </c>
      <c r="AQ63" s="255" t="s">
        <v>17</v>
      </c>
      <c r="AR63" s="255" t="s">
        <v>17</v>
      </c>
      <c r="AS63" s="255" t="s">
        <v>17</v>
      </c>
      <c r="AT63" s="255" t="s">
        <v>17</v>
      </c>
      <c r="AU63" s="255" t="s">
        <v>8</v>
      </c>
      <c r="AV63" s="255" t="s">
        <v>8</v>
      </c>
      <c r="AW63" s="255" t="s">
        <v>8</v>
      </c>
      <c r="AX63" s="255" t="s">
        <v>8</v>
      </c>
      <c r="AY63" s="255" t="s">
        <v>8</v>
      </c>
      <c r="AZ63" s="255" t="s">
        <v>8</v>
      </c>
      <c r="BA63" s="295" t="s">
        <v>503</v>
      </c>
      <c r="BB63" s="255" t="s">
        <v>32</v>
      </c>
      <c r="BC63" s="255" t="s">
        <v>59</v>
      </c>
      <c r="BD63" s="295" t="s">
        <v>41</v>
      </c>
      <c r="BE63" s="295" t="s">
        <v>12</v>
      </c>
      <c r="BF63" s="295" t="s">
        <v>1088</v>
      </c>
      <c r="BG63" s="295" t="s">
        <v>1909</v>
      </c>
      <c r="BH63" s="295" t="s">
        <v>1910</v>
      </c>
      <c r="BI63" s="295"/>
      <c r="BJ63" s="295" t="s">
        <v>114</v>
      </c>
      <c r="BK63" s="391" t="s">
        <v>518</v>
      </c>
      <c r="BL63" s="312" t="s">
        <v>1920</v>
      </c>
      <c r="BM63" s="462" t="s">
        <v>1921</v>
      </c>
      <c r="BN63" s="463" t="s">
        <v>1845</v>
      </c>
      <c r="BO63" s="315" t="s">
        <v>1107</v>
      </c>
      <c r="BP63" s="464" t="s">
        <v>372</v>
      </c>
      <c r="BQ63" s="463"/>
      <c r="BR63" s="463"/>
      <c r="BS63" s="463">
        <v>1</v>
      </c>
      <c r="BT63" s="463">
        <v>1</v>
      </c>
      <c r="BU63" s="463">
        <v>1</v>
      </c>
      <c r="BV63" s="463">
        <v>1</v>
      </c>
      <c r="BW63" s="463">
        <v>1</v>
      </c>
      <c r="BX63" s="463">
        <v>1</v>
      </c>
      <c r="BY63" s="463">
        <v>1</v>
      </c>
      <c r="BZ63" s="463">
        <v>1</v>
      </c>
      <c r="CA63" s="463">
        <v>1</v>
      </c>
      <c r="CB63" s="463">
        <v>1</v>
      </c>
      <c r="CC63" s="463">
        <v>1</v>
      </c>
      <c r="CD63" s="340" t="s">
        <v>499</v>
      </c>
      <c r="CE63" s="238"/>
      <c r="CF63" s="238" t="s">
        <v>1913</v>
      </c>
      <c r="CG63" s="238"/>
      <c r="CH63" s="340" t="s">
        <v>499</v>
      </c>
      <c r="CI63" s="340" t="s">
        <v>772</v>
      </c>
      <c r="CJ63" s="342" t="s">
        <v>1093</v>
      </c>
      <c r="CK63" s="340" t="s">
        <v>1094</v>
      </c>
      <c r="CL63" s="340" t="s">
        <v>1095</v>
      </c>
      <c r="CM63" s="340" t="s">
        <v>1904</v>
      </c>
      <c r="CN63" s="238"/>
      <c r="CO63" s="431"/>
      <c r="CP63" s="377" t="s">
        <v>615</v>
      </c>
    </row>
    <row r="64" spans="1:94" ht="24" customHeight="1" x14ac:dyDescent="0.25">
      <c r="A64" s="377" t="s">
        <v>1667</v>
      </c>
      <c r="B64" s="377">
        <v>66</v>
      </c>
      <c r="C64" s="337">
        <v>4</v>
      </c>
      <c r="D64" s="302" t="s">
        <v>487</v>
      </c>
      <c r="E64" s="391" t="s">
        <v>1896</v>
      </c>
      <c r="F64" s="394">
        <v>0.08</v>
      </c>
      <c r="G64" s="391" t="s">
        <v>1897</v>
      </c>
      <c r="H64" s="391" t="s">
        <v>492</v>
      </c>
      <c r="I64" s="133"/>
      <c r="J64" s="133" t="s">
        <v>1922</v>
      </c>
      <c r="K64" s="298" t="s">
        <v>1109</v>
      </c>
      <c r="L64" s="338">
        <v>536588569</v>
      </c>
      <c r="M64" s="298" t="s">
        <v>1110</v>
      </c>
      <c r="N64" s="299" t="s">
        <v>413</v>
      </c>
      <c r="O64" s="298" t="s">
        <v>1111</v>
      </c>
      <c r="P64" s="299" t="s">
        <v>372</v>
      </c>
      <c r="Q64" s="299">
        <v>1200</v>
      </c>
      <c r="R64" s="346">
        <v>500</v>
      </c>
      <c r="S64" s="299">
        <v>500</v>
      </c>
      <c r="T64" s="299">
        <v>500</v>
      </c>
      <c r="U64" s="299" t="s">
        <v>914</v>
      </c>
      <c r="V64" s="299">
        <v>2000</v>
      </c>
      <c r="W64" s="299" t="s">
        <v>8</v>
      </c>
      <c r="X64" s="339">
        <v>0.1</v>
      </c>
      <c r="Y64" s="299"/>
      <c r="Z64" s="299"/>
      <c r="AA64" s="299">
        <v>50</v>
      </c>
      <c r="AB64" s="299">
        <v>50</v>
      </c>
      <c r="AC64" s="299">
        <v>50</v>
      </c>
      <c r="AD64" s="299">
        <v>50</v>
      </c>
      <c r="AE64" s="299">
        <v>50</v>
      </c>
      <c r="AF64" s="299">
        <v>50</v>
      </c>
      <c r="AG64" s="299">
        <v>50</v>
      </c>
      <c r="AH64" s="299">
        <v>50</v>
      </c>
      <c r="AI64" s="299">
        <v>50</v>
      </c>
      <c r="AJ64" s="299">
        <v>50</v>
      </c>
      <c r="AK64" s="298" t="s">
        <v>499</v>
      </c>
      <c r="AL64" s="299"/>
      <c r="AM64" s="298" t="s">
        <v>1923</v>
      </c>
      <c r="AN64" s="299" t="s">
        <v>1113</v>
      </c>
      <c r="AO64" s="299"/>
      <c r="AP64" s="298" t="s">
        <v>499</v>
      </c>
      <c r="AQ64" s="299" t="s">
        <v>17</v>
      </c>
      <c r="AR64" s="299" t="s">
        <v>17</v>
      </c>
      <c r="AS64" s="299" t="s">
        <v>17</v>
      </c>
      <c r="AT64" s="299" t="s">
        <v>17</v>
      </c>
      <c r="AU64" s="299" t="s">
        <v>8</v>
      </c>
      <c r="AV64" s="299" t="s">
        <v>8</v>
      </c>
      <c r="AW64" s="299" t="s">
        <v>8</v>
      </c>
      <c r="AX64" s="299" t="s">
        <v>8</v>
      </c>
      <c r="AY64" s="299" t="s">
        <v>8</v>
      </c>
      <c r="AZ64" s="299" t="s">
        <v>8</v>
      </c>
      <c r="BA64" s="298" t="s">
        <v>503</v>
      </c>
      <c r="BB64" s="299" t="s">
        <v>32</v>
      </c>
      <c r="BC64" s="299" t="s">
        <v>59</v>
      </c>
      <c r="BD64" s="298" t="s">
        <v>41</v>
      </c>
      <c r="BE64" s="298" t="s">
        <v>12</v>
      </c>
      <c r="BF64" s="141" t="s">
        <v>1902</v>
      </c>
      <c r="BG64" s="298" t="s">
        <v>402</v>
      </c>
      <c r="BH64" s="298" t="s">
        <v>505</v>
      </c>
      <c r="BI64" s="298"/>
      <c r="BJ64" s="298" t="s">
        <v>114</v>
      </c>
      <c r="BK64" s="391" t="s">
        <v>1127</v>
      </c>
      <c r="BL64" s="463" t="s">
        <v>1924</v>
      </c>
      <c r="BM64" s="463" t="s">
        <v>1118</v>
      </c>
      <c r="BN64" s="238" t="s">
        <v>413</v>
      </c>
      <c r="BO64" s="234" t="s">
        <v>1119</v>
      </c>
      <c r="BP64" s="345" t="s">
        <v>372</v>
      </c>
      <c r="BQ64" s="238">
        <v>500</v>
      </c>
      <c r="BR64" s="238"/>
      <c r="BS64" s="238"/>
      <c r="BT64" s="238">
        <v>50</v>
      </c>
      <c r="BU64" s="238">
        <v>50</v>
      </c>
      <c r="BV64" s="238">
        <v>50</v>
      </c>
      <c r="BW64" s="238">
        <v>50</v>
      </c>
      <c r="BX64" s="238">
        <v>50</v>
      </c>
      <c r="BY64" s="238">
        <v>50</v>
      </c>
      <c r="BZ64" s="238">
        <v>50</v>
      </c>
      <c r="CA64" s="238">
        <v>50</v>
      </c>
      <c r="CB64" s="238">
        <v>50</v>
      </c>
      <c r="CC64" s="238">
        <v>50</v>
      </c>
      <c r="CD64" s="238" t="s">
        <v>499</v>
      </c>
      <c r="CE64" s="238"/>
      <c r="CF64" s="238" t="s">
        <v>1113</v>
      </c>
      <c r="CG64" s="238"/>
      <c r="CH64" s="238" t="s">
        <v>499</v>
      </c>
      <c r="CI64" s="238" t="s">
        <v>772</v>
      </c>
      <c r="CJ64" s="341" t="s">
        <v>1093</v>
      </c>
      <c r="CK64" s="340" t="s">
        <v>1094</v>
      </c>
      <c r="CL64" s="340" t="s">
        <v>1095</v>
      </c>
      <c r="CM64" s="238" t="s">
        <v>1904</v>
      </c>
      <c r="CN64" s="238"/>
      <c r="CO64" s="431"/>
      <c r="CP64" s="377" t="s">
        <v>615</v>
      </c>
    </row>
    <row r="65" spans="1:94" ht="24" customHeight="1" x14ac:dyDescent="0.25">
      <c r="A65" s="377" t="s">
        <v>1667</v>
      </c>
      <c r="B65" s="377">
        <v>67</v>
      </c>
      <c r="C65" s="337">
        <v>4</v>
      </c>
      <c r="D65" s="302" t="s">
        <v>487</v>
      </c>
      <c r="E65" s="391" t="s">
        <v>1896</v>
      </c>
      <c r="F65" s="394">
        <v>0.08</v>
      </c>
      <c r="G65" s="391" t="s">
        <v>1897</v>
      </c>
      <c r="H65" s="391" t="s">
        <v>492</v>
      </c>
      <c r="I65" s="133"/>
      <c r="J65" s="133" t="s">
        <v>1922</v>
      </c>
      <c r="K65" s="298"/>
      <c r="L65" s="338"/>
      <c r="M65" s="298"/>
      <c r="N65" s="299"/>
      <c r="O65" s="298"/>
      <c r="P65" s="299"/>
      <c r="Q65" s="299"/>
      <c r="R65" s="346"/>
      <c r="S65" s="299"/>
      <c r="T65" s="299"/>
      <c r="U65" s="299"/>
      <c r="V65" s="299"/>
      <c r="W65" s="299"/>
      <c r="X65" s="299"/>
      <c r="Y65" s="299"/>
      <c r="Z65" s="299"/>
      <c r="AA65" s="299"/>
      <c r="AB65" s="299"/>
      <c r="AC65" s="299"/>
      <c r="AD65" s="299"/>
      <c r="AE65" s="299"/>
      <c r="AF65" s="299"/>
      <c r="AG65" s="299"/>
      <c r="AH65" s="299"/>
      <c r="AI65" s="299"/>
      <c r="AJ65" s="299"/>
      <c r="AK65" s="298"/>
      <c r="AL65" s="299"/>
      <c r="AM65" s="298"/>
      <c r="AN65" s="299"/>
      <c r="AO65" s="299"/>
      <c r="AP65" s="298"/>
      <c r="AQ65" s="299"/>
      <c r="AR65" s="299"/>
      <c r="AS65" s="299"/>
      <c r="AT65" s="299"/>
      <c r="AU65" s="299"/>
      <c r="AV65" s="299"/>
      <c r="AW65" s="299"/>
      <c r="AX65" s="299"/>
      <c r="AY65" s="299"/>
      <c r="AZ65" s="299"/>
      <c r="BA65" s="299"/>
      <c r="BB65" s="299"/>
      <c r="BC65" s="299"/>
      <c r="BD65" s="298"/>
      <c r="BE65" s="298"/>
      <c r="BF65" s="298"/>
      <c r="BG65" s="298"/>
      <c r="BH65" s="298"/>
      <c r="BI65" s="298"/>
      <c r="BJ65" s="298"/>
      <c r="BK65" s="391" t="s">
        <v>1131</v>
      </c>
      <c r="BL65" s="340" t="s">
        <v>1925</v>
      </c>
      <c r="BM65" s="340" t="s">
        <v>1118</v>
      </c>
      <c r="BN65" s="340" t="s">
        <v>413</v>
      </c>
      <c r="BO65" s="340" t="s">
        <v>1119</v>
      </c>
      <c r="BP65" s="409" t="s">
        <v>372</v>
      </c>
      <c r="BQ65" s="340">
        <v>100</v>
      </c>
      <c r="BR65" s="340"/>
      <c r="BS65" s="340"/>
      <c r="BT65" s="340"/>
      <c r="BU65" s="340">
        <v>50</v>
      </c>
      <c r="BV65" s="340">
        <v>50</v>
      </c>
      <c r="BW65" s="340"/>
      <c r="BX65" s="340"/>
      <c r="BY65" s="340"/>
      <c r="BZ65" s="340"/>
      <c r="CA65" s="340"/>
      <c r="CB65" s="340"/>
      <c r="CC65" s="340"/>
      <c r="CD65" s="340" t="s">
        <v>499</v>
      </c>
      <c r="CE65" s="340"/>
      <c r="CF65" s="340" t="s">
        <v>1113</v>
      </c>
      <c r="CG65" s="340"/>
      <c r="CH65" s="340" t="s">
        <v>499</v>
      </c>
      <c r="CI65" s="340" t="s">
        <v>1130</v>
      </c>
      <c r="CJ65" s="342" t="s">
        <v>1093</v>
      </c>
      <c r="CK65" s="340" t="s">
        <v>1094</v>
      </c>
      <c r="CL65" s="340" t="s">
        <v>1095</v>
      </c>
      <c r="CM65" s="340" t="s">
        <v>1904</v>
      </c>
      <c r="CN65" s="340"/>
      <c r="CO65" s="433"/>
      <c r="CP65" s="377" t="s">
        <v>615</v>
      </c>
    </row>
    <row r="66" spans="1:94" ht="24" customHeight="1" x14ac:dyDescent="0.25">
      <c r="A66" s="377" t="s">
        <v>1667</v>
      </c>
      <c r="B66" s="377">
        <v>68</v>
      </c>
      <c r="C66" s="337">
        <v>4</v>
      </c>
      <c r="D66" s="302" t="s">
        <v>487</v>
      </c>
      <c r="E66" s="391" t="s">
        <v>1896</v>
      </c>
      <c r="F66" s="394">
        <v>0.08</v>
      </c>
      <c r="G66" s="391" t="s">
        <v>1897</v>
      </c>
      <c r="H66" s="391" t="s">
        <v>492</v>
      </c>
      <c r="I66" s="133"/>
      <c r="J66" s="485" t="s">
        <v>1926</v>
      </c>
      <c r="K66" s="473" t="s">
        <v>1132</v>
      </c>
      <c r="L66" s="488">
        <v>443760577</v>
      </c>
      <c r="M66" s="489" t="s">
        <v>1133</v>
      </c>
      <c r="N66" s="490" t="s">
        <v>413</v>
      </c>
      <c r="O66" s="489" t="s">
        <v>1927</v>
      </c>
      <c r="P66" s="490" t="s">
        <v>1042</v>
      </c>
      <c r="Q66" s="490" t="s">
        <v>1928</v>
      </c>
      <c r="R66" s="491">
        <v>1</v>
      </c>
      <c r="S66" s="490">
        <v>1</v>
      </c>
      <c r="T66" s="490">
        <v>1</v>
      </c>
      <c r="U66" s="490" t="s">
        <v>754</v>
      </c>
      <c r="V66" s="490">
        <v>1</v>
      </c>
      <c r="W66" s="490" t="s">
        <v>17</v>
      </c>
      <c r="X66" s="490"/>
      <c r="Y66" s="490"/>
      <c r="Z66" s="490"/>
      <c r="AA66" s="490"/>
      <c r="AB66" s="490"/>
      <c r="AC66" s="490">
        <v>1</v>
      </c>
      <c r="AD66" s="490"/>
      <c r="AE66" s="490"/>
      <c r="AF66" s="490"/>
      <c r="AG66" s="490"/>
      <c r="AH66" s="490"/>
      <c r="AI66" s="490"/>
      <c r="AJ66" s="490"/>
      <c r="AK66" s="295" t="s">
        <v>499</v>
      </c>
      <c r="AL66" s="255"/>
      <c r="AM66" s="295" t="s">
        <v>1124</v>
      </c>
      <c r="AN66" s="295" t="s">
        <v>1125</v>
      </c>
      <c r="AO66" s="255"/>
      <c r="AP66" s="295" t="s">
        <v>499</v>
      </c>
      <c r="AQ66" s="255" t="s">
        <v>17</v>
      </c>
      <c r="AR66" s="255" t="s">
        <v>17</v>
      </c>
      <c r="AS66" s="255" t="s">
        <v>17</v>
      </c>
      <c r="AT66" s="255" t="s">
        <v>17</v>
      </c>
      <c r="AU66" s="255" t="s">
        <v>8</v>
      </c>
      <c r="AV66" s="255" t="s">
        <v>8</v>
      </c>
      <c r="AW66" s="255" t="s">
        <v>8</v>
      </c>
      <c r="AX66" s="255" t="s">
        <v>8</v>
      </c>
      <c r="AY66" s="255" t="s">
        <v>8</v>
      </c>
      <c r="AZ66" s="255" t="s">
        <v>8</v>
      </c>
      <c r="BA66" s="295" t="s">
        <v>503</v>
      </c>
      <c r="BB66" s="255" t="s">
        <v>32</v>
      </c>
      <c r="BC66" s="255" t="s">
        <v>59</v>
      </c>
      <c r="BD66" s="295" t="s">
        <v>41</v>
      </c>
      <c r="BE66" s="295" t="s">
        <v>12</v>
      </c>
      <c r="BF66" s="295" t="s">
        <v>1088</v>
      </c>
      <c r="BG66" s="295" t="s">
        <v>1909</v>
      </c>
      <c r="BH66" s="295" t="s">
        <v>1910</v>
      </c>
      <c r="BI66" s="295"/>
      <c r="BJ66" s="295" t="s">
        <v>114</v>
      </c>
      <c r="BK66" s="391" t="s">
        <v>1929</v>
      </c>
      <c r="BL66" s="467" t="str">
        <f>K66</f>
        <v>Estrategia de articulación y  fortalecimiento técnico de los territorios elaborada</v>
      </c>
      <c r="BM66" s="467" t="str">
        <f>M66</f>
        <v>Estrategia elaborada</v>
      </c>
      <c r="BN66" s="467"/>
      <c r="BO66" s="467"/>
      <c r="BP66" s="468"/>
      <c r="BQ66" s="468">
        <f>R66</f>
        <v>1</v>
      </c>
      <c r="BR66" s="468">
        <f>Y66</f>
        <v>0</v>
      </c>
      <c r="BS66" s="468">
        <f t="shared" ref="BS66" si="46">Z66</f>
        <v>0</v>
      </c>
      <c r="BT66" s="468">
        <f t="shared" ref="BT66" si="47">AA66</f>
        <v>0</v>
      </c>
      <c r="BU66" s="468">
        <f t="shared" ref="BU66" si="48">AB66</f>
        <v>0</v>
      </c>
      <c r="BV66" s="468">
        <f t="shared" ref="BV66" si="49">AC66</f>
        <v>1</v>
      </c>
      <c r="BW66" s="468">
        <f t="shared" ref="BW66" si="50">AD66</f>
        <v>0</v>
      </c>
      <c r="BX66" s="468">
        <f t="shared" ref="BX66" si="51">AE66</f>
        <v>0</v>
      </c>
      <c r="BY66" s="468">
        <f t="shared" ref="BY66" si="52">AF66</f>
        <v>0</v>
      </c>
      <c r="BZ66" s="468">
        <f t="shared" ref="BZ66" si="53">AG66</f>
        <v>0</v>
      </c>
      <c r="CA66" s="468">
        <f t="shared" ref="CA66" si="54">AH66</f>
        <v>0</v>
      </c>
      <c r="CB66" s="468">
        <f t="shared" ref="CB66" si="55">AI66</f>
        <v>0</v>
      </c>
      <c r="CC66" s="468">
        <f t="shared" ref="CC66" si="56">AJ66</f>
        <v>0</v>
      </c>
      <c r="CD66" s="238"/>
      <c r="CE66" s="238"/>
      <c r="CF66" s="238"/>
      <c r="CG66" s="238"/>
      <c r="CH66" s="238"/>
      <c r="CI66" s="340"/>
      <c r="CJ66" s="341"/>
      <c r="CK66" s="234"/>
      <c r="CL66" s="340"/>
      <c r="CM66" s="238"/>
      <c r="CN66" s="238"/>
      <c r="CO66" s="431"/>
      <c r="CP66" s="377" t="s">
        <v>615</v>
      </c>
    </row>
    <row r="67" spans="1:94" ht="24" customHeight="1" x14ac:dyDescent="0.25">
      <c r="A67" s="377" t="s">
        <v>1667</v>
      </c>
      <c r="B67" s="377">
        <v>70</v>
      </c>
      <c r="C67" s="337">
        <v>4</v>
      </c>
      <c r="D67" s="302" t="s">
        <v>487</v>
      </c>
      <c r="E67" s="391" t="s">
        <v>1896</v>
      </c>
      <c r="F67" s="394">
        <v>0.08</v>
      </c>
      <c r="G67" s="391" t="s">
        <v>1897</v>
      </c>
      <c r="H67" s="391" t="s">
        <v>1136</v>
      </c>
      <c r="I67" s="133" t="s">
        <v>1930</v>
      </c>
      <c r="J67" s="133" t="s">
        <v>1138</v>
      </c>
      <c r="K67" s="298" t="s">
        <v>1139</v>
      </c>
      <c r="L67" s="338">
        <v>4590168351</v>
      </c>
      <c r="M67" s="298" t="s">
        <v>1140</v>
      </c>
      <c r="N67" s="299" t="s">
        <v>413</v>
      </c>
      <c r="O67" s="298" t="s">
        <v>1123</v>
      </c>
      <c r="P67" s="299" t="s">
        <v>372</v>
      </c>
      <c r="Q67" s="299">
        <v>138</v>
      </c>
      <c r="R67" s="346">
        <v>90</v>
      </c>
      <c r="S67" s="299">
        <v>85</v>
      </c>
      <c r="T67" s="299">
        <v>90</v>
      </c>
      <c r="U67" s="299" t="s">
        <v>914</v>
      </c>
      <c r="V67" s="299">
        <v>350</v>
      </c>
      <c r="W67" s="299" t="s">
        <v>949</v>
      </c>
      <c r="X67" s="339">
        <v>0.05</v>
      </c>
      <c r="Y67" s="299"/>
      <c r="Z67" s="299"/>
      <c r="AA67" s="299"/>
      <c r="AB67" s="299">
        <v>5</v>
      </c>
      <c r="AC67" s="299">
        <v>5</v>
      </c>
      <c r="AD67" s="299">
        <v>20</v>
      </c>
      <c r="AE67" s="299">
        <v>20</v>
      </c>
      <c r="AF67" s="299">
        <v>20</v>
      </c>
      <c r="AG67" s="299">
        <v>5</v>
      </c>
      <c r="AH67" s="299">
        <v>5</v>
      </c>
      <c r="AI67" s="299">
        <v>5</v>
      </c>
      <c r="AJ67" s="299">
        <v>5</v>
      </c>
      <c r="AK67" s="298" t="s">
        <v>499</v>
      </c>
      <c r="AL67" s="299"/>
      <c r="AM67" s="298" t="s">
        <v>1142</v>
      </c>
      <c r="AN67" s="298" t="s">
        <v>1129</v>
      </c>
      <c r="AO67" s="299"/>
      <c r="AP67" s="298" t="s">
        <v>499</v>
      </c>
      <c r="AQ67" s="299" t="s">
        <v>17</v>
      </c>
      <c r="AR67" s="299" t="s">
        <v>17</v>
      </c>
      <c r="AS67" s="299" t="s">
        <v>17</v>
      </c>
      <c r="AT67" s="299" t="s">
        <v>17</v>
      </c>
      <c r="AU67" s="299" t="s">
        <v>8</v>
      </c>
      <c r="AV67" s="299" t="s">
        <v>8</v>
      </c>
      <c r="AW67" s="299" t="s">
        <v>8</v>
      </c>
      <c r="AX67" s="299" t="s">
        <v>8</v>
      </c>
      <c r="AY67" s="299" t="s">
        <v>8</v>
      </c>
      <c r="AZ67" s="299" t="s">
        <v>8</v>
      </c>
      <c r="BA67" s="298" t="s">
        <v>503</v>
      </c>
      <c r="BB67" s="299" t="s">
        <v>32</v>
      </c>
      <c r="BC67" s="299" t="s">
        <v>59</v>
      </c>
      <c r="BD67" s="298" t="s">
        <v>41</v>
      </c>
      <c r="BE67" s="298" t="s">
        <v>12</v>
      </c>
      <c r="BF67" s="298" t="s">
        <v>1088</v>
      </c>
      <c r="BG67" s="298" t="s">
        <v>1909</v>
      </c>
      <c r="BH67" s="298" t="s">
        <v>1910</v>
      </c>
      <c r="BI67" s="298"/>
      <c r="BJ67" s="298" t="s">
        <v>114</v>
      </c>
      <c r="BK67" s="391" t="s">
        <v>1146</v>
      </c>
      <c r="BL67" s="234" t="s">
        <v>1931</v>
      </c>
      <c r="BM67" s="234" t="s">
        <v>1932</v>
      </c>
      <c r="BN67" s="234" t="s">
        <v>413</v>
      </c>
      <c r="BO67" s="234" t="s">
        <v>1933</v>
      </c>
      <c r="BP67" s="238" t="s">
        <v>1042</v>
      </c>
      <c r="BQ67" s="238">
        <v>1</v>
      </c>
      <c r="BR67" s="238"/>
      <c r="BS67" s="238"/>
      <c r="BT67" s="238">
        <v>1</v>
      </c>
      <c r="BU67" s="238"/>
      <c r="BV67" s="238"/>
      <c r="BW67" s="238"/>
      <c r="BX67" s="238"/>
      <c r="BY67" s="238"/>
      <c r="BZ67" s="238"/>
      <c r="CA67" s="238"/>
      <c r="CB67" s="238"/>
      <c r="CC67" s="238"/>
      <c r="CD67" s="238" t="s">
        <v>1150</v>
      </c>
      <c r="CE67" s="238"/>
      <c r="CF67" s="238" t="s">
        <v>1129</v>
      </c>
      <c r="CG67" s="238"/>
      <c r="CH67" s="238" t="s">
        <v>1150</v>
      </c>
      <c r="CI67" s="340" t="s">
        <v>772</v>
      </c>
      <c r="CJ67" s="348" t="s">
        <v>1093</v>
      </c>
      <c r="CK67" s="310" t="s">
        <v>1094</v>
      </c>
      <c r="CL67" s="310" t="s">
        <v>1095</v>
      </c>
      <c r="CM67" s="309" t="s">
        <v>1904</v>
      </c>
      <c r="CN67" s="238"/>
      <c r="CO67" s="431"/>
      <c r="CP67" s="377" t="s">
        <v>615</v>
      </c>
    </row>
    <row r="68" spans="1:94" ht="24" customHeight="1" x14ac:dyDescent="0.25">
      <c r="A68" s="377" t="s">
        <v>1667</v>
      </c>
      <c r="B68" s="377">
        <v>79</v>
      </c>
      <c r="C68" s="337">
        <v>4</v>
      </c>
      <c r="D68" s="302" t="s">
        <v>487</v>
      </c>
      <c r="E68" s="391" t="s">
        <v>1896</v>
      </c>
      <c r="F68" s="394">
        <v>0.08</v>
      </c>
      <c r="G68" s="391" t="s">
        <v>1897</v>
      </c>
      <c r="H68" s="391" t="s">
        <v>1136</v>
      </c>
      <c r="I68" s="133"/>
      <c r="J68" s="133" t="s">
        <v>1934</v>
      </c>
      <c r="K68" s="298" t="s">
        <v>1935</v>
      </c>
      <c r="L68" s="338"/>
      <c r="M68" s="295" t="s">
        <v>1179</v>
      </c>
      <c r="N68" s="255" t="s">
        <v>413</v>
      </c>
      <c r="O68" s="295" t="s">
        <v>1180</v>
      </c>
      <c r="P68" s="255" t="s">
        <v>372</v>
      </c>
      <c r="Q68" s="255">
        <v>108</v>
      </c>
      <c r="R68" s="347">
        <v>50</v>
      </c>
      <c r="S68" s="255">
        <v>50</v>
      </c>
      <c r="T68" s="255">
        <v>50</v>
      </c>
      <c r="U68" s="255" t="s">
        <v>914</v>
      </c>
      <c r="V68" s="255">
        <v>290</v>
      </c>
      <c r="W68" s="255" t="s">
        <v>17</v>
      </c>
      <c r="X68" s="255"/>
      <c r="Y68" s="255"/>
      <c r="Z68" s="255"/>
      <c r="AA68" s="255">
        <v>6</v>
      </c>
      <c r="AB68" s="255">
        <v>6</v>
      </c>
      <c r="AC68" s="255">
        <v>6</v>
      </c>
      <c r="AD68" s="255">
        <v>6</v>
      </c>
      <c r="AE68" s="255">
        <v>6</v>
      </c>
      <c r="AF68" s="255">
        <v>6</v>
      </c>
      <c r="AG68" s="255">
        <v>6</v>
      </c>
      <c r="AH68" s="255">
        <v>4</v>
      </c>
      <c r="AI68" s="255">
        <v>4</v>
      </c>
      <c r="AJ68" s="255"/>
      <c r="AK68" s="295" t="s">
        <v>499</v>
      </c>
      <c r="AL68" s="255"/>
      <c r="AM68" s="295" t="s">
        <v>1181</v>
      </c>
      <c r="AN68" s="295" t="s">
        <v>1182</v>
      </c>
      <c r="AO68" s="255"/>
      <c r="AP68" s="295" t="s">
        <v>499</v>
      </c>
      <c r="AQ68" s="255" t="s">
        <v>17</v>
      </c>
      <c r="AR68" s="255" t="s">
        <v>17</v>
      </c>
      <c r="AS68" s="255" t="s">
        <v>17</v>
      </c>
      <c r="AT68" s="255" t="s">
        <v>17</v>
      </c>
      <c r="AU68" s="255" t="s">
        <v>8</v>
      </c>
      <c r="AV68" s="255" t="s">
        <v>8</v>
      </c>
      <c r="AW68" s="255" t="s">
        <v>8</v>
      </c>
      <c r="AX68" s="255" t="s">
        <v>8</v>
      </c>
      <c r="AY68" s="255" t="s">
        <v>8</v>
      </c>
      <c r="AZ68" s="255" t="s">
        <v>8</v>
      </c>
      <c r="BA68" s="295" t="s">
        <v>503</v>
      </c>
      <c r="BB68" s="255" t="s">
        <v>32</v>
      </c>
      <c r="BC68" s="255" t="s">
        <v>59</v>
      </c>
      <c r="BD68" s="295" t="s">
        <v>41</v>
      </c>
      <c r="BE68" s="295" t="s">
        <v>12</v>
      </c>
      <c r="BF68" s="295" t="s">
        <v>1088</v>
      </c>
      <c r="BG68" s="295" t="s">
        <v>1936</v>
      </c>
      <c r="BH68" s="295" t="s">
        <v>1937</v>
      </c>
      <c r="BI68" s="295"/>
      <c r="BJ68" s="295" t="s">
        <v>114</v>
      </c>
      <c r="BK68" s="391" t="s">
        <v>1938</v>
      </c>
      <c r="BL68" s="234"/>
      <c r="BM68" s="234"/>
      <c r="BN68" s="234"/>
      <c r="BO68" s="234"/>
      <c r="BP68" s="238"/>
      <c r="BQ68" s="238"/>
      <c r="BR68" s="238"/>
      <c r="BS68" s="238"/>
      <c r="BT68" s="238"/>
      <c r="BU68" s="238"/>
      <c r="BV68" s="238"/>
      <c r="BW68" s="238"/>
      <c r="BX68" s="238"/>
      <c r="BY68" s="238"/>
      <c r="BZ68" s="238"/>
      <c r="CA68" s="238"/>
      <c r="CB68" s="238"/>
      <c r="CC68" s="238"/>
      <c r="CD68" s="238"/>
      <c r="CE68" s="238"/>
      <c r="CF68" s="238"/>
      <c r="CG68" s="238"/>
      <c r="CH68" s="238"/>
      <c r="CI68" s="340"/>
      <c r="CJ68" s="341"/>
      <c r="CK68" s="234"/>
      <c r="CL68" s="340"/>
      <c r="CM68" s="238"/>
      <c r="CN68" s="238"/>
      <c r="CO68" s="434"/>
      <c r="CP68" s="377" t="s">
        <v>615</v>
      </c>
    </row>
    <row r="69" spans="1:94" ht="24" customHeight="1" x14ac:dyDescent="0.25">
      <c r="A69" s="377" t="s">
        <v>1667</v>
      </c>
      <c r="B69" s="377">
        <v>71</v>
      </c>
      <c r="C69" s="337">
        <v>4</v>
      </c>
      <c r="D69" s="302" t="s">
        <v>487</v>
      </c>
      <c r="E69" s="391" t="s">
        <v>1896</v>
      </c>
      <c r="F69" s="394">
        <v>0.08</v>
      </c>
      <c r="G69" s="391" t="s">
        <v>1897</v>
      </c>
      <c r="H69" s="391" t="s">
        <v>1136</v>
      </c>
      <c r="I69" s="133"/>
      <c r="J69" s="133" t="s">
        <v>1138</v>
      </c>
      <c r="K69" s="298"/>
      <c r="L69" s="338"/>
      <c r="M69" s="298"/>
      <c r="N69" s="299"/>
      <c r="O69" s="298"/>
      <c r="P69" s="299"/>
      <c r="Q69" s="299"/>
      <c r="R69" s="346"/>
      <c r="S69" s="299"/>
      <c r="T69" s="299"/>
      <c r="U69" s="299"/>
      <c r="V69" s="299"/>
      <c r="W69" s="299"/>
      <c r="X69" s="339"/>
      <c r="Y69" s="299"/>
      <c r="Z69" s="299"/>
      <c r="AA69" s="299"/>
      <c r="AB69" s="299"/>
      <c r="AC69" s="299"/>
      <c r="AD69" s="299"/>
      <c r="AE69" s="299"/>
      <c r="AF69" s="299"/>
      <c r="AG69" s="299"/>
      <c r="AH69" s="299"/>
      <c r="AI69" s="299"/>
      <c r="AJ69" s="299"/>
      <c r="AK69" s="298"/>
      <c r="AL69" s="299"/>
      <c r="AM69" s="298"/>
      <c r="AN69" s="298"/>
      <c r="AO69" s="299"/>
      <c r="AP69" s="298"/>
      <c r="AQ69" s="299"/>
      <c r="AR69" s="299"/>
      <c r="AS69" s="299"/>
      <c r="AT69" s="299"/>
      <c r="AU69" s="299"/>
      <c r="AV69" s="299"/>
      <c r="AW69" s="299"/>
      <c r="AX69" s="299"/>
      <c r="AY69" s="299"/>
      <c r="AZ69" s="299"/>
      <c r="BA69" s="298"/>
      <c r="BB69" s="299"/>
      <c r="BC69" s="299"/>
      <c r="BD69" s="298"/>
      <c r="BE69" s="298"/>
      <c r="BF69" s="298"/>
      <c r="BG69" s="298"/>
      <c r="BH69" s="298"/>
      <c r="BI69" s="298"/>
      <c r="BJ69" s="298"/>
      <c r="BK69" s="391" t="s">
        <v>1151</v>
      </c>
      <c r="BL69" s="234" t="s">
        <v>1939</v>
      </c>
      <c r="BM69" s="234" t="s">
        <v>1940</v>
      </c>
      <c r="BN69" s="234" t="s">
        <v>413</v>
      </c>
      <c r="BO69" s="234" t="s">
        <v>1941</v>
      </c>
      <c r="BP69" s="238" t="s">
        <v>1042</v>
      </c>
      <c r="BQ69" s="238">
        <v>1</v>
      </c>
      <c r="BR69" s="238"/>
      <c r="BS69" s="238"/>
      <c r="BT69" s="238">
        <v>1</v>
      </c>
      <c r="BU69" s="238"/>
      <c r="BV69" s="238"/>
      <c r="BW69" s="238"/>
      <c r="BX69" s="238"/>
      <c r="BY69" s="238"/>
      <c r="BZ69" s="238"/>
      <c r="CA69" s="238"/>
      <c r="CB69" s="238"/>
      <c r="CC69" s="238"/>
      <c r="CD69" s="238" t="s">
        <v>1150</v>
      </c>
      <c r="CE69" s="238"/>
      <c r="CF69" s="238" t="s">
        <v>1129</v>
      </c>
      <c r="CG69" s="238"/>
      <c r="CH69" s="238" t="s">
        <v>1150</v>
      </c>
      <c r="CI69" s="340" t="s">
        <v>772</v>
      </c>
      <c r="CJ69" s="348" t="s">
        <v>1093</v>
      </c>
      <c r="CK69" s="310" t="s">
        <v>1094</v>
      </c>
      <c r="CL69" s="310" t="s">
        <v>1095</v>
      </c>
      <c r="CM69" s="309" t="s">
        <v>1904</v>
      </c>
      <c r="CN69" s="238"/>
      <c r="CO69" s="431"/>
      <c r="CP69" s="377" t="s">
        <v>615</v>
      </c>
    </row>
    <row r="70" spans="1:94" ht="24" customHeight="1" x14ac:dyDescent="0.25">
      <c r="A70" s="377" t="s">
        <v>1667</v>
      </c>
      <c r="B70" s="377">
        <v>72</v>
      </c>
      <c r="C70" s="337">
        <v>4</v>
      </c>
      <c r="D70" s="302" t="s">
        <v>487</v>
      </c>
      <c r="E70" s="391" t="s">
        <v>1896</v>
      </c>
      <c r="F70" s="394">
        <v>0.08</v>
      </c>
      <c r="G70" s="391" t="s">
        <v>1897</v>
      </c>
      <c r="H70" s="391" t="s">
        <v>1136</v>
      </c>
      <c r="I70" s="133"/>
      <c r="J70" s="133" t="s">
        <v>1138</v>
      </c>
      <c r="K70" s="298"/>
      <c r="L70" s="338"/>
      <c r="M70" s="298"/>
      <c r="N70" s="299"/>
      <c r="O70" s="298"/>
      <c r="P70" s="299"/>
      <c r="Q70" s="299"/>
      <c r="R70" s="346"/>
      <c r="S70" s="299"/>
      <c r="T70" s="299"/>
      <c r="U70" s="299"/>
      <c r="V70" s="299"/>
      <c r="W70" s="299"/>
      <c r="X70" s="339"/>
      <c r="Y70" s="299"/>
      <c r="Z70" s="299"/>
      <c r="AA70" s="299"/>
      <c r="AB70" s="299"/>
      <c r="AC70" s="299"/>
      <c r="AD70" s="299"/>
      <c r="AE70" s="299"/>
      <c r="AF70" s="299"/>
      <c r="AG70" s="299"/>
      <c r="AH70" s="299"/>
      <c r="AI70" s="299"/>
      <c r="AJ70" s="299"/>
      <c r="AK70" s="298"/>
      <c r="AL70" s="299"/>
      <c r="AM70" s="298"/>
      <c r="AN70" s="298"/>
      <c r="AO70" s="299"/>
      <c r="AP70" s="298"/>
      <c r="AQ70" s="299"/>
      <c r="AR70" s="299"/>
      <c r="AS70" s="299"/>
      <c r="AT70" s="299"/>
      <c r="AU70" s="299"/>
      <c r="AV70" s="299"/>
      <c r="AW70" s="299"/>
      <c r="AX70" s="299"/>
      <c r="AY70" s="299"/>
      <c r="AZ70" s="299"/>
      <c r="BA70" s="298"/>
      <c r="BB70" s="299"/>
      <c r="BC70" s="299"/>
      <c r="BD70" s="298"/>
      <c r="BE70" s="298"/>
      <c r="BF70" s="298"/>
      <c r="BG70" s="298"/>
      <c r="BH70" s="298"/>
      <c r="BI70" s="298"/>
      <c r="BJ70" s="298"/>
      <c r="BK70" s="391" t="s">
        <v>1154</v>
      </c>
      <c r="BL70" s="234" t="s">
        <v>1147</v>
      </c>
      <c r="BM70" s="234" t="s">
        <v>1148</v>
      </c>
      <c r="BN70" s="234" t="s">
        <v>413</v>
      </c>
      <c r="BO70" s="234" t="s">
        <v>1149</v>
      </c>
      <c r="BP70" s="345" t="s">
        <v>372</v>
      </c>
      <c r="BQ70" s="238">
        <v>58</v>
      </c>
      <c r="BR70" s="238"/>
      <c r="BS70" s="238"/>
      <c r="BT70" s="238"/>
      <c r="BU70" s="238">
        <v>3</v>
      </c>
      <c r="BV70" s="238">
        <v>3</v>
      </c>
      <c r="BW70" s="238">
        <v>10</v>
      </c>
      <c r="BX70" s="238">
        <v>10</v>
      </c>
      <c r="BY70" s="238">
        <v>8</v>
      </c>
      <c r="BZ70" s="238">
        <v>8</v>
      </c>
      <c r="CA70" s="238">
        <v>8</v>
      </c>
      <c r="CB70" s="238">
        <v>6</v>
      </c>
      <c r="CC70" s="238">
        <v>2</v>
      </c>
      <c r="CD70" s="238" t="s">
        <v>1150</v>
      </c>
      <c r="CE70" s="238"/>
      <c r="CF70" s="238" t="s">
        <v>1942</v>
      </c>
      <c r="CG70" s="238"/>
      <c r="CH70" s="238" t="s">
        <v>1150</v>
      </c>
      <c r="CI70" s="340" t="s">
        <v>1130</v>
      </c>
      <c r="CJ70" s="341" t="s">
        <v>1093</v>
      </c>
      <c r="CK70" s="340" t="s">
        <v>1094</v>
      </c>
      <c r="CL70" s="340" t="s">
        <v>1095</v>
      </c>
      <c r="CM70" s="238" t="s">
        <v>1904</v>
      </c>
      <c r="CN70" s="238"/>
      <c r="CO70" s="431"/>
      <c r="CP70" s="377" t="s">
        <v>615</v>
      </c>
    </row>
    <row r="71" spans="1:94" ht="24" customHeight="1" x14ac:dyDescent="0.25">
      <c r="A71" s="377" t="s">
        <v>1667</v>
      </c>
      <c r="B71" s="377">
        <v>73</v>
      </c>
      <c r="C71" s="337">
        <v>4</v>
      </c>
      <c r="D71" s="302" t="s">
        <v>487</v>
      </c>
      <c r="E71" s="391" t="s">
        <v>1896</v>
      </c>
      <c r="F71" s="394">
        <v>0.08</v>
      </c>
      <c r="G71" s="391" t="s">
        <v>1897</v>
      </c>
      <c r="H71" s="391" t="s">
        <v>1136</v>
      </c>
      <c r="I71" s="133"/>
      <c r="J71" s="133" t="s">
        <v>1138</v>
      </c>
      <c r="K71" s="298"/>
      <c r="L71" s="338"/>
      <c r="M71" s="298"/>
      <c r="N71" s="299"/>
      <c r="O71" s="298"/>
      <c r="P71" s="299"/>
      <c r="Q71" s="299"/>
      <c r="R71" s="346"/>
      <c r="S71" s="299"/>
      <c r="T71" s="299"/>
      <c r="U71" s="299"/>
      <c r="V71" s="299"/>
      <c r="W71" s="299"/>
      <c r="X71" s="339"/>
      <c r="Y71" s="299"/>
      <c r="Z71" s="299"/>
      <c r="AA71" s="299"/>
      <c r="AB71" s="299"/>
      <c r="AC71" s="299"/>
      <c r="AD71" s="299"/>
      <c r="AE71" s="299"/>
      <c r="AF71" s="299"/>
      <c r="AG71" s="299"/>
      <c r="AH71" s="299"/>
      <c r="AI71" s="299"/>
      <c r="AJ71" s="299"/>
      <c r="AK71" s="298"/>
      <c r="AL71" s="299"/>
      <c r="AM71" s="298"/>
      <c r="AN71" s="298"/>
      <c r="AO71" s="299"/>
      <c r="AP71" s="298"/>
      <c r="AQ71" s="299"/>
      <c r="AR71" s="299"/>
      <c r="AS71" s="299"/>
      <c r="AT71" s="299"/>
      <c r="AU71" s="299"/>
      <c r="AV71" s="299"/>
      <c r="AW71" s="299"/>
      <c r="AX71" s="299"/>
      <c r="AY71" s="299"/>
      <c r="AZ71" s="299"/>
      <c r="BA71" s="298"/>
      <c r="BB71" s="299"/>
      <c r="BC71" s="299"/>
      <c r="BD71" s="298"/>
      <c r="BE71" s="298"/>
      <c r="BF71" s="298"/>
      <c r="BG71" s="298"/>
      <c r="BH71" s="298"/>
      <c r="BI71" s="298"/>
      <c r="BJ71" s="298"/>
      <c r="BK71" s="391" t="s">
        <v>1156</v>
      </c>
      <c r="BL71" s="234" t="s">
        <v>1943</v>
      </c>
      <c r="BM71" s="234" t="s">
        <v>1944</v>
      </c>
      <c r="BN71" s="234" t="s">
        <v>413</v>
      </c>
      <c r="BO71" s="234" t="s">
        <v>1149</v>
      </c>
      <c r="BP71" s="345" t="s">
        <v>372</v>
      </c>
      <c r="BQ71" s="238">
        <v>10</v>
      </c>
      <c r="BR71" s="238"/>
      <c r="BS71" s="238"/>
      <c r="BT71" s="238"/>
      <c r="BU71" s="238"/>
      <c r="BV71" s="238">
        <v>1</v>
      </c>
      <c r="BW71" s="238">
        <v>2</v>
      </c>
      <c r="BX71" s="238">
        <v>2</v>
      </c>
      <c r="BY71" s="238">
        <v>2</v>
      </c>
      <c r="BZ71" s="238">
        <v>2</v>
      </c>
      <c r="CA71" s="238">
        <v>1</v>
      </c>
      <c r="CB71" s="238"/>
      <c r="CC71" s="238"/>
      <c r="CD71" s="238" t="s">
        <v>1150</v>
      </c>
      <c r="CE71" s="238"/>
      <c r="CF71" s="238" t="s">
        <v>1945</v>
      </c>
      <c r="CG71" s="238"/>
      <c r="CH71" s="238" t="s">
        <v>1150</v>
      </c>
      <c r="CI71" s="340" t="s">
        <v>1130</v>
      </c>
      <c r="CJ71" s="341" t="s">
        <v>1093</v>
      </c>
      <c r="CK71" s="340" t="s">
        <v>1094</v>
      </c>
      <c r="CL71" s="340" t="s">
        <v>1095</v>
      </c>
      <c r="CM71" s="238" t="s">
        <v>1904</v>
      </c>
      <c r="CN71" s="238"/>
      <c r="CO71" s="431"/>
      <c r="CP71" s="377" t="s">
        <v>615</v>
      </c>
    </row>
    <row r="72" spans="1:94" ht="24" customHeight="1" x14ac:dyDescent="0.25">
      <c r="A72" s="377" t="s">
        <v>1667</v>
      </c>
      <c r="B72" s="377">
        <v>74</v>
      </c>
      <c r="C72" s="337">
        <v>4</v>
      </c>
      <c r="D72" s="302" t="s">
        <v>487</v>
      </c>
      <c r="E72" s="391" t="s">
        <v>1896</v>
      </c>
      <c r="F72" s="394">
        <v>0.08</v>
      </c>
      <c r="G72" s="391" t="s">
        <v>1897</v>
      </c>
      <c r="H72" s="391" t="s">
        <v>1136</v>
      </c>
      <c r="I72" s="133"/>
      <c r="J72" s="133" t="s">
        <v>1138</v>
      </c>
      <c r="K72" s="298"/>
      <c r="L72" s="338"/>
      <c r="M72" s="298"/>
      <c r="N72" s="299"/>
      <c r="O72" s="298"/>
      <c r="P72" s="299"/>
      <c r="Q72" s="299"/>
      <c r="R72" s="346"/>
      <c r="S72" s="299"/>
      <c r="T72" s="299"/>
      <c r="U72" s="299"/>
      <c r="V72" s="299"/>
      <c r="W72" s="299"/>
      <c r="X72" s="339"/>
      <c r="Y72" s="299"/>
      <c r="Z72" s="299"/>
      <c r="AA72" s="299"/>
      <c r="AB72" s="299"/>
      <c r="AC72" s="299"/>
      <c r="AD72" s="299"/>
      <c r="AE72" s="299"/>
      <c r="AF72" s="299"/>
      <c r="AG72" s="299"/>
      <c r="AH72" s="299"/>
      <c r="AI72" s="299"/>
      <c r="AJ72" s="299"/>
      <c r="AK72" s="298"/>
      <c r="AL72" s="299"/>
      <c r="AM72" s="298"/>
      <c r="AN72" s="298"/>
      <c r="AO72" s="299"/>
      <c r="AP72" s="298"/>
      <c r="AQ72" s="299"/>
      <c r="AR72" s="299"/>
      <c r="AS72" s="299"/>
      <c r="AT72" s="299"/>
      <c r="AU72" s="299"/>
      <c r="AV72" s="299"/>
      <c r="AW72" s="299"/>
      <c r="AX72" s="299"/>
      <c r="AY72" s="299"/>
      <c r="AZ72" s="299"/>
      <c r="BA72" s="298"/>
      <c r="BB72" s="299"/>
      <c r="BC72" s="299"/>
      <c r="BD72" s="298"/>
      <c r="BE72" s="298"/>
      <c r="BF72" s="298"/>
      <c r="BG72" s="298"/>
      <c r="BH72" s="298"/>
      <c r="BI72" s="298"/>
      <c r="BJ72" s="298"/>
      <c r="BK72" s="391" t="s">
        <v>1160</v>
      </c>
      <c r="BL72" s="234" t="s">
        <v>1155</v>
      </c>
      <c r="BM72" s="234" t="s">
        <v>1155</v>
      </c>
      <c r="BN72" s="234" t="s">
        <v>413</v>
      </c>
      <c r="BO72" s="234" t="s">
        <v>1149</v>
      </c>
      <c r="BP72" s="345" t="s">
        <v>372</v>
      </c>
      <c r="BQ72" s="238">
        <v>2</v>
      </c>
      <c r="BR72" s="238"/>
      <c r="BS72" s="238"/>
      <c r="BT72" s="238"/>
      <c r="BU72" s="238"/>
      <c r="BV72" s="238"/>
      <c r="BW72" s="238">
        <v>1</v>
      </c>
      <c r="BX72" s="238"/>
      <c r="BY72" s="238"/>
      <c r="BZ72" s="238"/>
      <c r="CA72" s="238">
        <v>1</v>
      </c>
      <c r="CB72" s="238"/>
      <c r="CC72" s="238"/>
      <c r="CD72" s="238" t="s">
        <v>1150</v>
      </c>
      <c r="CE72" s="238"/>
      <c r="CF72" s="238" t="s">
        <v>1129</v>
      </c>
      <c r="CG72" s="238"/>
      <c r="CH72" s="238" t="s">
        <v>1150</v>
      </c>
      <c r="CI72" s="340" t="s">
        <v>1130</v>
      </c>
      <c r="CJ72" s="341" t="s">
        <v>1093</v>
      </c>
      <c r="CK72" s="340" t="s">
        <v>1094</v>
      </c>
      <c r="CL72" s="340" t="s">
        <v>1095</v>
      </c>
      <c r="CM72" s="238" t="s">
        <v>1904</v>
      </c>
      <c r="CN72" s="238"/>
      <c r="CO72" s="431"/>
      <c r="CP72" s="377" t="s">
        <v>615</v>
      </c>
    </row>
    <row r="73" spans="1:94" ht="24" customHeight="1" x14ac:dyDescent="0.25">
      <c r="A73" s="377" t="s">
        <v>1667</v>
      </c>
      <c r="B73" s="377">
        <v>75</v>
      </c>
      <c r="C73" s="337">
        <v>4</v>
      </c>
      <c r="D73" s="302" t="s">
        <v>487</v>
      </c>
      <c r="E73" s="391" t="s">
        <v>1896</v>
      </c>
      <c r="F73" s="394">
        <v>0.08</v>
      </c>
      <c r="G73" s="391" t="s">
        <v>1897</v>
      </c>
      <c r="H73" s="391" t="s">
        <v>1136</v>
      </c>
      <c r="I73" s="133"/>
      <c r="J73" s="133" t="s">
        <v>1138</v>
      </c>
      <c r="K73" s="298"/>
      <c r="L73" s="338"/>
      <c r="M73" s="298"/>
      <c r="N73" s="299"/>
      <c r="O73" s="298"/>
      <c r="P73" s="299"/>
      <c r="Q73" s="299"/>
      <c r="R73" s="346"/>
      <c r="S73" s="299"/>
      <c r="T73" s="299"/>
      <c r="U73" s="299"/>
      <c r="V73" s="299"/>
      <c r="W73" s="299"/>
      <c r="X73" s="339"/>
      <c r="Y73" s="299"/>
      <c r="Z73" s="299"/>
      <c r="AA73" s="299"/>
      <c r="AB73" s="299"/>
      <c r="AC73" s="299"/>
      <c r="AD73" s="299"/>
      <c r="AE73" s="299"/>
      <c r="AF73" s="299"/>
      <c r="AG73" s="299"/>
      <c r="AH73" s="299"/>
      <c r="AI73" s="299"/>
      <c r="AJ73" s="299"/>
      <c r="AK73" s="298"/>
      <c r="AL73" s="299"/>
      <c r="AM73" s="298"/>
      <c r="AN73" s="298"/>
      <c r="AO73" s="299"/>
      <c r="AP73" s="298"/>
      <c r="AQ73" s="299"/>
      <c r="AR73" s="299"/>
      <c r="AS73" s="299"/>
      <c r="AT73" s="299"/>
      <c r="AU73" s="299"/>
      <c r="AV73" s="299"/>
      <c r="AW73" s="299"/>
      <c r="AX73" s="299"/>
      <c r="AY73" s="299"/>
      <c r="AZ73" s="299"/>
      <c r="BA73" s="298"/>
      <c r="BB73" s="299"/>
      <c r="BC73" s="299"/>
      <c r="BD73" s="298"/>
      <c r="BE73" s="298"/>
      <c r="BF73" s="298"/>
      <c r="BG73" s="298"/>
      <c r="BH73" s="298"/>
      <c r="BI73" s="298"/>
      <c r="BJ73" s="298"/>
      <c r="BK73" s="391" t="s">
        <v>1946</v>
      </c>
      <c r="BL73" s="234" t="s">
        <v>1157</v>
      </c>
      <c r="BM73" s="234" t="s">
        <v>1157</v>
      </c>
      <c r="BN73" s="234" t="s">
        <v>413</v>
      </c>
      <c r="BO73" s="234" t="s">
        <v>1158</v>
      </c>
      <c r="BP73" s="345" t="s">
        <v>372</v>
      </c>
      <c r="BQ73" s="238">
        <v>20</v>
      </c>
      <c r="BR73" s="238"/>
      <c r="BS73" s="238"/>
      <c r="BT73" s="238"/>
      <c r="BU73" s="238">
        <v>1</v>
      </c>
      <c r="BV73" s="238">
        <v>3</v>
      </c>
      <c r="BW73" s="238">
        <v>4</v>
      </c>
      <c r="BX73" s="238">
        <v>4</v>
      </c>
      <c r="BY73" s="238">
        <v>3</v>
      </c>
      <c r="BZ73" s="238">
        <v>3</v>
      </c>
      <c r="CA73" s="238">
        <v>2</v>
      </c>
      <c r="CB73" s="238"/>
      <c r="CC73" s="238"/>
      <c r="CD73" s="238" t="s">
        <v>1150</v>
      </c>
      <c r="CE73" s="238"/>
      <c r="CF73" s="238" t="s">
        <v>1129</v>
      </c>
      <c r="CG73" s="238"/>
      <c r="CH73" s="238" t="s">
        <v>1150</v>
      </c>
      <c r="CI73" s="340" t="s">
        <v>772</v>
      </c>
      <c r="CJ73" s="341" t="s">
        <v>1093</v>
      </c>
      <c r="CK73" s="340" t="s">
        <v>1094</v>
      </c>
      <c r="CL73" s="340" t="s">
        <v>1095</v>
      </c>
      <c r="CM73" s="238" t="s">
        <v>1904</v>
      </c>
      <c r="CN73" s="238"/>
      <c r="CO73" s="431"/>
      <c r="CP73" s="377" t="s">
        <v>615</v>
      </c>
    </row>
    <row r="74" spans="1:94" ht="24" customHeight="1" x14ac:dyDescent="0.25">
      <c r="A74" s="377" t="s">
        <v>1667</v>
      </c>
      <c r="B74" s="377">
        <v>76</v>
      </c>
      <c r="C74" s="337">
        <v>4</v>
      </c>
      <c r="D74" s="302" t="s">
        <v>487</v>
      </c>
      <c r="E74" s="391" t="s">
        <v>1896</v>
      </c>
      <c r="F74" s="394">
        <v>0.08</v>
      </c>
      <c r="G74" s="391" t="s">
        <v>1897</v>
      </c>
      <c r="H74" s="391" t="s">
        <v>1136</v>
      </c>
      <c r="I74" s="133"/>
      <c r="J74" s="133" t="s">
        <v>1173</v>
      </c>
      <c r="K74" s="298" t="s">
        <v>1165</v>
      </c>
      <c r="L74" s="338"/>
      <c r="M74" s="295" t="s">
        <v>1166</v>
      </c>
      <c r="N74" s="255" t="s">
        <v>413</v>
      </c>
      <c r="O74" s="295" t="s">
        <v>1149</v>
      </c>
      <c r="P74" s="255" t="s">
        <v>1105</v>
      </c>
      <c r="Q74" s="255" t="s">
        <v>1928</v>
      </c>
      <c r="R74" s="347">
        <v>5</v>
      </c>
      <c r="S74" s="255"/>
      <c r="T74" s="255"/>
      <c r="U74" s="255" t="s">
        <v>914</v>
      </c>
      <c r="V74" s="255"/>
      <c r="W74" s="255" t="s">
        <v>949</v>
      </c>
      <c r="X74" s="349">
        <v>1</v>
      </c>
      <c r="Y74" s="255"/>
      <c r="Z74" s="255"/>
      <c r="AA74" s="255"/>
      <c r="AB74" s="255"/>
      <c r="AC74" s="255"/>
      <c r="AD74" s="255">
        <v>1</v>
      </c>
      <c r="AE74" s="255"/>
      <c r="AF74" s="255">
        <v>1</v>
      </c>
      <c r="AG74" s="255"/>
      <c r="AH74" s="255"/>
      <c r="AI74" s="255"/>
      <c r="AJ74" s="255"/>
      <c r="AK74" s="295" t="s">
        <v>499</v>
      </c>
      <c r="AL74" s="255"/>
      <c r="AM74" s="295" t="s">
        <v>1142</v>
      </c>
      <c r="AN74" s="295" t="s">
        <v>1129</v>
      </c>
      <c r="AO74" s="255"/>
      <c r="AP74" s="295" t="s">
        <v>499</v>
      </c>
      <c r="AQ74" s="255" t="s">
        <v>17</v>
      </c>
      <c r="AR74" s="255" t="s">
        <v>17</v>
      </c>
      <c r="AS74" s="255" t="s">
        <v>17</v>
      </c>
      <c r="AT74" s="255" t="s">
        <v>17</v>
      </c>
      <c r="AU74" s="255" t="s">
        <v>8</v>
      </c>
      <c r="AV74" s="255" t="s">
        <v>8</v>
      </c>
      <c r="AW74" s="255" t="s">
        <v>8</v>
      </c>
      <c r="AX74" s="255" t="s">
        <v>8</v>
      </c>
      <c r="AY74" s="255" t="s">
        <v>8</v>
      </c>
      <c r="AZ74" s="255" t="s">
        <v>8</v>
      </c>
      <c r="BA74" s="295" t="s">
        <v>503</v>
      </c>
      <c r="BB74" s="255" t="s">
        <v>32</v>
      </c>
      <c r="BC74" s="255" t="s">
        <v>59</v>
      </c>
      <c r="BD74" s="295" t="s">
        <v>41</v>
      </c>
      <c r="BE74" s="295" t="s">
        <v>12</v>
      </c>
      <c r="BF74" s="295" t="s">
        <v>1088</v>
      </c>
      <c r="BG74" s="295" t="s">
        <v>1936</v>
      </c>
      <c r="BH74" s="295" t="s">
        <v>1937</v>
      </c>
      <c r="BI74" s="295"/>
      <c r="BJ74" s="295" t="s">
        <v>114</v>
      </c>
      <c r="BK74" s="391" t="s">
        <v>1947</v>
      </c>
      <c r="BL74" s="344"/>
      <c r="BM74" s="344"/>
      <c r="BN74" s="234"/>
      <c r="BO74" s="234"/>
      <c r="BP74" s="345"/>
      <c r="BQ74" s="238"/>
      <c r="BR74" s="238"/>
      <c r="BS74" s="238"/>
      <c r="BT74" s="238"/>
      <c r="BU74" s="238"/>
      <c r="BV74" s="238"/>
      <c r="BW74" s="238"/>
      <c r="BX74" s="238"/>
      <c r="BY74" s="238"/>
      <c r="BZ74" s="238"/>
      <c r="CA74" s="238"/>
      <c r="CB74" s="238"/>
      <c r="CC74" s="238"/>
      <c r="CD74" s="238"/>
      <c r="CE74" s="238"/>
      <c r="CF74" s="238"/>
      <c r="CG74" s="238"/>
      <c r="CH74" s="238"/>
      <c r="CI74" s="340"/>
      <c r="CJ74" s="341"/>
      <c r="CK74" s="234"/>
      <c r="CL74" s="340"/>
      <c r="CM74" s="238"/>
      <c r="CN74" s="238"/>
      <c r="CO74" s="435" t="s">
        <v>1948</v>
      </c>
      <c r="CP74" s="377" t="s">
        <v>615</v>
      </c>
    </row>
    <row r="75" spans="1:94" ht="24" customHeight="1" x14ac:dyDescent="0.25">
      <c r="A75" s="377" t="s">
        <v>1667</v>
      </c>
      <c r="B75" s="377">
        <v>77</v>
      </c>
      <c r="C75" s="337">
        <v>4</v>
      </c>
      <c r="D75" s="302" t="s">
        <v>487</v>
      </c>
      <c r="E75" s="391" t="s">
        <v>1896</v>
      </c>
      <c r="F75" s="394">
        <v>0.08</v>
      </c>
      <c r="G75" s="391" t="s">
        <v>1897</v>
      </c>
      <c r="H75" s="391" t="s">
        <v>1136</v>
      </c>
      <c r="I75" s="133"/>
      <c r="J75" s="133" t="s">
        <v>1177</v>
      </c>
      <c r="K75" s="298" t="s">
        <v>517</v>
      </c>
      <c r="L75" s="338"/>
      <c r="M75" s="298" t="s">
        <v>1171</v>
      </c>
      <c r="N75" s="299" t="s">
        <v>413</v>
      </c>
      <c r="O75" s="298" t="s">
        <v>1149</v>
      </c>
      <c r="P75" s="299" t="s">
        <v>372</v>
      </c>
      <c r="Q75" s="299">
        <v>19</v>
      </c>
      <c r="R75" s="299">
        <v>12</v>
      </c>
      <c r="S75" s="299"/>
      <c r="T75" s="299"/>
      <c r="U75" s="299" t="s">
        <v>914</v>
      </c>
      <c r="V75" s="299"/>
      <c r="W75" s="299" t="s">
        <v>17</v>
      </c>
      <c r="X75" s="299"/>
      <c r="Y75" s="299"/>
      <c r="Z75" s="299"/>
      <c r="AA75" s="299"/>
      <c r="AB75" s="299"/>
      <c r="AC75" s="299">
        <v>2</v>
      </c>
      <c r="AD75" s="299">
        <v>2</v>
      </c>
      <c r="AE75" s="299">
        <v>2</v>
      </c>
      <c r="AF75" s="299">
        <v>2</v>
      </c>
      <c r="AG75" s="299">
        <v>2</v>
      </c>
      <c r="AH75" s="299">
        <v>2</v>
      </c>
      <c r="AI75" s="299"/>
      <c r="AJ75" s="299"/>
      <c r="AK75" s="298" t="s">
        <v>499</v>
      </c>
      <c r="AL75" s="299"/>
      <c r="AM75" s="298" t="s">
        <v>1142</v>
      </c>
      <c r="AN75" s="298" t="s">
        <v>1129</v>
      </c>
      <c r="AO75" s="299"/>
      <c r="AP75" s="298" t="s">
        <v>499</v>
      </c>
      <c r="AQ75" s="299" t="s">
        <v>8</v>
      </c>
      <c r="AR75" s="299" t="s">
        <v>8</v>
      </c>
      <c r="AS75" s="299" t="s">
        <v>8</v>
      </c>
      <c r="AT75" s="299" t="s">
        <v>8</v>
      </c>
      <c r="AU75" s="299" t="s">
        <v>8</v>
      </c>
      <c r="AV75" s="299" t="s">
        <v>8</v>
      </c>
      <c r="AW75" s="299" t="s">
        <v>8</v>
      </c>
      <c r="AX75" s="299" t="s">
        <v>8</v>
      </c>
      <c r="AY75" s="299" t="s">
        <v>8</v>
      </c>
      <c r="AZ75" s="299" t="s">
        <v>8</v>
      </c>
      <c r="BA75" s="298" t="s">
        <v>503</v>
      </c>
      <c r="BB75" s="299" t="s">
        <v>32</v>
      </c>
      <c r="BC75" s="299" t="s">
        <v>59</v>
      </c>
      <c r="BD75" s="298" t="s">
        <v>41</v>
      </c>
      <c r="BE75" s="298" t="s">
        <v>12</v>
      </c>
      <c r="BF75" s="298" t="s">
        <v>1088</v>
      </c>
      <c r="BG75" s="298" t="s">
        <v>1936</v>
      </c>
      <c r="BH75" s="298" t="s">
        <v>1937</v>
      </c>
      <c r="BI75" s="298"/>
      <c r="BJ75" s="298" t="s">
        <v>114</v>
      </c>
      <c r="BK75" s="391" t="s">
        <v>1949</v>
      </c>
      <c r="BL75" s="340"/>
      <c r="BM75" s="234"/>
      <c r="BN75" s="234"/>
      <c r="BO75" s="234"/>
      <c r="BP75" s="238"/>
      <c r="BQ75" s="238"/>
      <c r="BR75" s="238"/>
      <c r="BS75" s="238"/>
      <c r="BT75" s="238"/>
      <c r="BU75" s="238"/>
      <c r="BV75" s="238"/>
      <c r="BW75" s="238"/>
      <c r="BX75" s="238"/>
      <c r="BY75" s="238"/>
      <c r="BZ75" s="238"/>
      <c r="CA75" s="238"/>
      <c r="CB75" s="238"/>
      <c r="CC75" s="238"/>
      <c r="CD75" s="238"/>
      <c r="CE75" s="238"/>
      <c r="CF75" s="238"/>
      <c r="CG75" s="238"/>
      <c r="CH75" s="238"/>
      <c r="CI75" s="340"/>
      <c r="CJ75" s="341"/>
      <c r="CK75" s="234"/>
      <c r="CL75" s="340"/>
      <c r="CM75" s="238"/>
      <c r="CN75" s="238"/>
      <c r="CO75" s="435" t="s">
        <v>1950</v>
      </c>
      <c r="CP75" s="377" t="s">
        <v>615</v>
      </c>
    </row>
    <row r="76" spans="1:94" ht="24" customHeight="1" x14ac:dyDescent="0.25">
      <c r="A76" s="377" t="s">
        <v>1667</v>
      </c>
      <c r="B76" s="377">
        <v>78</v>
      </c>
      <c r="C76" s="337">
        <v>4</v>
      </c>
      <c r="D76" s="302" t="s">
        <v>487</v>
      </c>
      <c r="E76" s="391" t="s">
        <v>1896</v>
      </c>
      <c r="F76" s="394">
        <v>0.08</v>
      </c>
      <c r="G76" s="391" t="s">
        <v>1897</v>
      </c>
      <c r="H76" s="391" t="s">
        <v>1136</v>
      </c>
      <c r="I76" s="133"/>
      <c r="J76" s="133" t="s">
        <v>1951</v>
      </c>
      <c r="K76" s="298" t="s">
        <v>1174</v>
      </c>
      <c r="L76" s="338"/>
      <c r="M76" s="298" t="s">
        <v>1175</v>
      </c>
      <c r="N76" s="299" t="s">
        <v>413</v>
      </c>
      <c r="O76" s="298" t="s">
        <v>1149</v>
      </c>
      <c r="P76" s="299" t="s">
        <v>372</v>
      </c>
      <c r="Q76" s="299">
        <v>2333</v>
      </c>
      <c r="R76" s="299">
        <v>1600</v>
      </c>
      <c r="S76" s="299"/>
      <c r="T76" s="299"/>
      <c r="U76" s="299" t="s">
        <v>914</v>
      </c>
      <c r="V76" s="299"/>
      <c r="W76" s="299" t="s">
        <v>949</v>
      </c>
      <c r="X76" s="339">
        <v>0.02</v>
      </c>
      <c r="Y76" s="299"/>
      <c r="Z76" s="299"/>
      <c r="AA76" s="299"/>
      <c r="AB76" s="299">
        <v>50</v>
      </c>
      <c r="AC76" s="299">
        <v>100</v>
      </c>
      <c r="AD76" s="299">
        <v>250</v>
      </c>
      <c r="AE76" s="299">
        <v>250</v>
      </c>
      <c r="AF76" s="299">
        <v>250</v>
      </c>
      <c r="AG76" s="299">
        <v>200</v>
      </c>
      <c r="AH76" s="299">
        <v>200</v>
      </c>
      <c r="AI76" s="299">
        <v>200</v>
      </c>
      <c r="AJ76" s="299">
        <v>100</v>
      </c>
      <c r="AK76" s="298" t="s">
        <v>499</v>
      </c>
      <c r="AL76" s="299"/>
      <c r="AM76" s="298" t="s">
        <v>1142</v>
      </c>
      <c r="AN76" s="299" t="s">
        <v>1129</v>
      </c>
      <c r="AO76" s="299"/>
      <c r="AP76" s="298" t="s">
        <v>499</v>
      </c>
      <c r="AQ76" s="299" t="s">
        <v>17</v>
      </c>
      <c r="AR76" s="299" t="s">
        <v>17</v>
      </c>
      <c r="AS76" s="299" t="s">
        <v>17</v>
      </c>
      <c r="AT76" s="299" t="s">
        <v>17</v>
      </c>
      <c r="AU76" s="299" t="s">
        <v>8</v>
      </c>
      <c r="AV76" s="299" t="s">
        <v>8</v>
      </c>
      <c r="AW76" s="299" t="s">
        <v>8</v>
      </c>
      <c r="AX76" s="299" t="s">
        <v>8</v>
      </c>
      <c r="AY76" s="299" t="s">
        <v>8</v>
      </c>
      <c r="AZ76" s="299" t="s">
        <v>8</v>
      </c>
      <c r="BA76" s="298" t="s">
        <v>503</v>
      </c>
      <c r="BB76" s="299" t="s">
        <v>32</v>
      </c>
      <c r="BC76" s="299" t="s">
        <v>59</v>
      </c>
      <c r="BD76" s="298" t="s">
        <v>41</v>
      </c>
      <c r="BE76" s="298" t="s">
        <v>12</v>
      </c>
      <c r="BF76" s="298" t="s">
        <v>1088</v>
      </c>
      <c r="BG76" s="298" t="s">
        <v>1936</v>
      </c>
      <c r="BH76" s="298" t="s">
        <v>1937</v>
      </c>
      <c r="BI76" s="298"/>
      <c r="BJ76" s="298" t="s">
        <v>114</v>
      </c>
      <c r="BK76" s="391" t="s">
        <v>1952</v>
      </c>
      <c r="BL76" s="340"/>
      <c r="BM76" s="234"/>
      <c r="BN76" s="234"/>
      <c r="BO76" s="234"/>
      <c r="BP76" s="238"/>
      <c r="BQ76" s="238"/>
      <c r="BR76" s="238"/>
      <c r="BS76" s="238"/>
      <c r="BT76" s="238"/>
      <c r="BU76" s="238"/>
      <c r="BV76" s="238"/>
      <c r="BW76" s="238"/>
      <c r="BX76" s="238"/>
      <c r="BY76" s="238"/>
      <c r="BZ76" s="238"/>
      <c r="CA76" s="238"/>
      <c r="CB76" s="238"/>
      <c r="CC76" s="238"/>
      <c r="CD76" s="238"/>
      <c r="CE76" s="238"/>
      <c r="CF76" s="238"/>
      <c r="CG76" s="238"/>
      <c r="CH76" s="238"/>
      <c r="CI76" s="340"/>
      <c r="CJ76" s="341"/>
      <c r="CK76" s="234"/>
      <c r="CL76" s="340"/>
      <c r="CM76" s="238"/>
      <c r="CN76" s="238"/>
      <c r="CO76" s="435" t="s">
        <v>1953</v>
      </c>
      <c r="CP76" s="377" t="s">
        <v>615</v>
      </c>
    </row>
    <row r="77" spans="1:94" ht="24" customHeight="1" x14ac:dyDescent="0.25">
      <c r="A77" s="377" t="s">
        <v>1667</v>
      </c>
      <c r="B77" s="377">
        <v>80</v>
      </c>
      <c r="C77" s="337">
        <v>4</v>
      </c>
      <c r="D77" s="302" t="s">
        <v>487</v>
      </c>
      <c r="E77" s="391" t="s">
        <v>1896</v>
      </c>
      <c r="F77" s="394">
        <v>0.08</v>
      </c>
      <c r="G77" s="391" t="s">
        <v>1897</v>
      </c>
      <c r="H77" s="391" t="s">
        <v>1954</v>
      </c>
      <c r="I77" s="397" t="s">
        <v>1955</v>
      </c>
      <c r="J77" s="397" t="s">
        <v>1956</v>
      </c>
      <c r="K77" s="298" t="s">
        <v>1957</v>
      </c>
      <c r="L77" s="338">
        <v>5142178659</v>
      </c>
      <c r="M77" s="298" t="s">
        <v>1958</v>
      </c>
      <c r="N77" s="299" t="s">
        <v>413</v>
      </c>
      <c r="O77" s="298" t="s">
        <v>1959</v>
      </c>
      <c r="P77" s="299" t="s">
        <v>372</v>
      </c>
      <c r="Q77" s="299" t="s">
        <v>1928</v>
      </c>
      <c r="R77" s="346">
        <v>10</v>
      </c>
      <c r="S77" s="299"/>
      <c r="T77" s="299"/>
      <c r="U77" s="299" t="s">
        <v>914</v>
      </c>
      <c r="V77" s="299"/>
      <c r="W77" s="299" t="s">
        <v>8</v>
      </c>
      <c r="X77" s="339">
        <v>0.03</v>
      </c>
      <c r="Y77" s="299"/>
      <c r="Z77" s="299"/>
      <c r="AA77" s="299"/>
      <c r="AB77" s="299"/>
      <c r="AC77" s="299"/>
      <c r="AD77" s="299"/>
      <c r="AE77" s="299"/>
      <c r="AF77" s="299">
        <v>2</v>
      </c>
      <c r="AG77" s="299">
        <v>2</v>
      </c>
      <c r="AH77" s="299">
        <v>2</v>
      </c>
      <c r="AI77" s="299">
        <v>2</v>
      </c>
      <c r="AJ77" s="299">
        <v>2</v>
      </c>
      <c r="AK77" s="298" t="s">
        <v>499</v>
      </c>
      <c r="AL77" s="299"/>
      <c r="AM77" s="298" t="s">
        <v>1960</v>
      </c>
      <c r="AN77" s="299"/>
      <c r="AO77" s="299"/>
      <c r="AP77" s="298" t="s">
        <v>499</v>
      </c>
      <c r="AQ77" s="299" t="s">
        <v>17</v>
      </c>
      <c r="AR77" s="299" t="s">
        <v>17</v>
      </c>
      <c r="AS77" s="299" t="s">
        <v>17</v>
      </c>
      <c r="AT77" s="299" t="s">
        <v>17</v>
      </c>
      <c r="AU77" s="299" t="s">
        <v>8</v>
      </c>
      <c r="AV77" s="299" t="s">
        <v>8</v>
      </c>
      <c r="AW77" s="299" t="s">
        <v>8</v>
      </c>
      <c r="AX77" s="299" t="s">
        <v>8</v>
      </c>
      <c r="AY77" s="299" t="s">
        <v>8</v>
      </c>
      <c r="AZ77" s="299" t="s">
        <v>8</v>
      </c>
      <c r="BA77" s="298" t="s">
        <v>503</v>
      </c>
      <c r="BB77" s="298" t="s">
        <v>32</v>
      </c>
      <c r="BC77" s="299" t="s">
        <v>59</v>
      </c>
      <c r="BD77" s="298" t="s">
        <v>41</v>
      </c>
      <c r="BE77" s="298" t="s">
        <v>12</v>
      </c>
      <c r="BF77" s="298" t="s">
        <v>876</v>
      </c>
      <c r="BG77" s="298" t="s">
        <v>1909</v>
      </c>
      <c r="BH77" s="298" t="s">
        <v>1961</v>
      </c>
      <c r="BI77" s="298"/>
      <c r="BJ77" s="298" t="s">
        <v>114</v>
      </c>
      <c r="BK77" s="391" t="s">
        <v>1962</v>
      </c>
      <c r="BL77" s="234" t="s">
        <v>1963</v>
      </c>
      <c r="BM77" s="234" t="s">
        <v>1963</v>
      </c>
      <c r="BN77" s="234" t="s">
        <v>413</v>
      </c>
      <c r="BO77" s="234" t="s">
        <v>1964</v>
      </c>
      <c r="BP77" s="238" t="s">
        <v>1105</v>
      </c>
      <c r="BQ77" s="238"/>
      <c r="BR77" s="238"/>
      <c r="BS77" s="238"/>
      <c r="BT77" s="238">
        <v>1</v>
      </c>
      <c r="BU77" s="238"/>
      <c r="BV77" s="238"/>
      <c r="BW77" s="238"/>
      <c r="BX77" s="238"/>
      <c r="BY77" s="238"/>
      <c r="BZ77" s="238"/>
      <c r="CA77" s="238"/>
      <c r="CB77" s="238"/>
      <c r="CC77" s="238"/>
      <c r="CD77" s="238" t="s">
        <v>1150</v>
      </c>
      <c r="CE77" s="238"/>
      <c r="CF77" s="238"/>
      <c r="CG77" s="238"/>
      <c r="CH77" s="238" t="s">
        <v>1150</v>
      </c>
      <c r="CI77" s="340" t="s">
        <v>1965</v>
      </c>
      <c r="CJ77" s="341"/>
      <c r="CK77" s="340" t="s">
        <v>1094</v>
      </c>
      <c r="CL77" s="340" t="s">
        <v>1095</v>
      </c>
      <c r="CM77" s="238" t="s">
        <v>1904</v>
      </c>
      <c r="CN77" s="238"/>
      <c r="CO77" s="434"/>
      <c r="CP77" s="377" t="s">
        <v>615</v>
      </c>
    </row>
    <row r="78" spans="1:94" ht="24" customHeight="1" x14ac:dyDescent="0.25">
      <c r="A78" s="377" t="s">
        <v>1667</v>
      </c>
      <c r="B78" s="377">
        <v>81</v>
      </c>
      <c r="C78" s="337">
        <v>4</v>
      </c>
      <c r="D78" s="302" t="s">
        <v>487</v>
      </c>
      <c r="E78" s="391" t="s">
        <v>1896</v>
      </c>
      <c r="F78" s="394">
        <v>0.08</v>
      </c>
      <c r="G78" s="391" t="s">
        <v>1897</v>
      </c>
      <c r="H78" s="391" t="s">
        <v>1954</v>
      </c>
      <c r="I78" s="397"/>
      <c r="J78" s="397" t="s">
        <v>1956</v>
      </c>
      <c r="K78" s="298"/>
      <c r="L78" s="338"/>
      <c r="M78" s="298"/>
      <c r="N78" s="299"/>
      <c r="O78" s="298"/>
      <c r="P78" s="299"/>
      <c r="Q78" s="299"/>
      <c r="R78" s="346"/>
      <c r="S78" s="299"/>
      <c r="T78" s="299"/>
      <c r="U78" s="299"/>
      <c r="V78" s="299"/>
      <c r="W78" s="299"/>
      <c r="X78" s="339"/>
      <c r="Y78" s="299"/>
      <c r="Z78" s="299"/>
      <c r="AA78" s="299"/>
      <c r="AB78" s="299"/>
      <c r="AC78" s="299"/>
      <c r="AD78" s="299"/>
      <c r="AE78" s="299"/>
      <c r="AF78" s="299"/>
      <c r="AG78" s="299"/>
      <c r="AH78" s="299"/>
      <c r="AI78" s="299"/>
      <c r="AJ78" s="299"/>
      <c r="AK78" s="298"/>
      <c r="AL78" s="299"/>
      <c r="AM78" s="298"/>
      <c r="AN78" s="299"/>
      <c r="AO78" s="299"/>
      <c r="AP78" s="298"/>
      <c r="AQ78" s="299"/>
      <c r="AR78" s="299"/>
      <c r="AS78" s="299"/>
      <c r="AT78" s="299"/>
      <c r="AU78" s="299"/>
      <c r="AV78" s="299"/>
      <c r="AW78" s="299"/>
      <c r="AX78" s="299"/>
      <c r="AY78" s="299"/>
      <c r="AZ78" s="299"/>
      <c r="BA78" s="298"/>
      <c r="BB78" s="298"/>
      <c r="BC78" s="299"/>
      <c r="BD78" s="298"/>
      <c r="BE78" s="298"/>
      <c r="BF78" s="298"/>
      <c r="BG78" s="298"/>
      <c r="BH78" s="298"/>
      <c r="BI78" s="298"/>
      <c r="BJ78" s="298"/>
      <c r="BK78" s="391" t="s">
        <v>1966</v>
      </c>
      <c r="BL78" s="234" t="s">
        <v>1967</v>
      </c>
      <c r="BM78" s="234" t="s">
        <v>1968</v>
      </c>
      <c r="BN78" s="234" t="s">
        <v>413</v>
      </c>
      <c r="BO78" s="234" t="s">
        <v>1969</v>
      </c>
      <c r="BP78" s="238" t="s">
        <v>372</v>
      </c>
      <c r="BQ78" s="238"/>
      <c r="BR78" s="238"/>
      <c r="BS78" s="238"/>
      <c r="BT78" s="238"/>
      <c r="BU78" s="238">
        <v>5</v>
      </c>
      <c r="BV78" s="238">
        <v>5</v>
      </c>
      <c r="BW78" s="238"/>
      <c r="BX78" s="238"/>
      <c r="BY78" s="238"/>
      <c r="BZ78" s="238"/>
      <c r="CA78" s="238"/>
      <c r="CB78" s="238"/>
      <c r="CC78" s="238"/>
      <c r="CD78" s="238" t="s">
        <v>1150</v>
      </c>
      <c r="CE78" s="238"/>
      <c r="CF78" s="238"/>
      <c r="CG78" s="238"/>
      <c r="CH78" s="238" t="s">
        <v>1150</v>
      </c>
      <c r="CI78" s="340" t="s">
        <v>1965</v>
      </c>
      <c r="CJ78" s="341"/>
      <c r="CK78" s="340" t="s">
        <v>1094</v>
      </c>
      <c r="CL78" s="340" t="s">
        <v>1095</v>
      </c>
      <c r="CM78" s="238" t="s">
        <v>1904</v>
      </c>
      <c r="CN78" s="238"/>
      <c r="CO78" s="434"/>
      <c r="CP78" s="377" t="s">
        <v>615</v>
      </c>
    </row>
    <row r="79" spans="1:94" ht="24" customHeight="1" x14ac:dyDescent="0.25">
      <c r="A79" s="377" t="s">
        <v>1667</v>
      </c>
      <c r="B79" s="377">
        <v>82</v>
      </c>
      <c r="C79" s="337">
        <v>4</v>
      </c>
      <c r="D79" s="302" t="s">
        <v>487</v>
      </c>
      <c r="E79" s="391" t="s">
        <v>1896</v>
      </c>
      <c r="F79" s="394">
        <v>0.08</v>
      </c>
      <c r="G79" s="391" t="s">
        <v>1897</v>
      </c>
      <c r="H79" s="391" t="s">
        <v>1954</v>
      </c>
      <c r="I79" s="397"/>
      <c r="J79" s="397" t="s">
        <v>1956</v>
      </c>
      <c r="K79" s="298"/>
      <c r="L79" s="338"/>
      <c r="M79" s="298"/>
      <c r="N79" s="299"/>
      <c r="O79" s="298"/>
      <c r="P79" s="299"/>
      <c r="Q79" s="299"/>
      <c r="R79" s="346"/>
      <c r="S79" s="299"/>
      <c r="T79" s="299"/>
      <c r="U79" s="299"/>
      <c r="V79" s="299"/>
      <c r="W79" s="299"/>
      <c r="X79" s="339"/>
      <c r="Y79" s="299"/>
      <c r="Z79" s="299"/>
      <c r="AA79" s="299"/>
      <c r="AB79" s="299"/>
      <c r="AC79" s="299"/>
      <c r="AD79" s="299"/>
      <c r="AE79" s="299"/>
      <c r="AF79" s="299"/>
      <c r="AG79" s="299"/>
      <c r="AH79" s="299"/>
      <c r="AI79" s="299"/>
      <c r="AJ79" s="299"/>
      <c r="AK79" s="298"/>
      <c r="AL79" s="299"/>
      <c r="AM79" s="298"/>
      <c r="AN79" s="299"/>
      <c r="AO79" s="299"/>
      <c r="AP79" s="298"/>
      <c r="AQ79" s="299"/>
      <c r="AR79" s="299"/>
      <c r="AS79" s="299"/>
      <c r="AT79" s="299"/>
      <c r="AU79" s="299"/>
      <c r="AV79" s="299"/>
      <c r="AW79" s="299"/>
      <c r="AX79" s="299"/>
      <c r="AY79" s="299"/>
      <c r="AZ79" s="299"/>
      <c r="BA79" s="298"/>
      <c r="BB79" s="298"/>
      <c r="BC79" s="299"/>
      <c r="BD79" s="298"/>
      <c r="BE79" s="298"/>
      <c r="BF79" s="298"/>
      <c r="BG79" s="298"/>
      <c r="BH79" s="298"/>
      <c r="BI79" s="298"/>
      <c r="BJ79" s="298"/>
      <c r="BK79" s="391" t="s">
        <v>1970</v>
      </c>
      <c r="BL79" s="234" t="s">
        <v>1971</v>
      </c>
      <c r="BM79" s="234" t="s">
        <v>1972</v>
      </c>
      <c r="BN79" s="234" t="s">
        <v>413</v>
      </c>
      <c r="BO79" s="234" t="s">
        <v>1973</v>
      </c>
      <c r="BP79" s="238" t="s">
        <v>1105</v>
      </c>
      <c r="BQ79" s="238"/>
      <c r="BR79" s="238"/>
      <c r="BS79" s="238"/>
      <c r="BT79" s="238"/>
      <c r="BU79" s="238"/>
      <c r="BV79" s="238"/>
      <c r="BW79" s="238">
        <v>6</v>
      </c>
      <c r="BX79" s="238"/>
      <c r="BY79" s="238">
        <v>4</v>
      </c>
      <c r="BZ79" s="238"/>
      <c r="CA79" s="238"/>
      <c r="CB79" s="238"/>
      <c r="CC79" s="238"/>
      <c r="CD79" s="238" t="s">
        <v>1150</v>
      </c>
      <c r="CE79" s="238"/>
      <c r="CF79" s="238"/>
      <c r="CG79" s="238"/>
      <c r="CH79" s="238" t="s">
        <v>1150</v>
      </c>
      <c r="CI79" s="340" t="s">
        <v>1965</v>
      </c>
      <c r="CJ79" s="341"/>
      <c r="CK79" s="340" t="s">
        <v>1094</v>
      </c>
      <c r="CL79" s="340" t="s">
        <v>1095</v>
      </c>
      <c r="CM79" s="238" t="s">
        <v>1904</v>
      </c>
      <c r="CN79" s="238"/>
      <c r="CO79" s="434"/>
      <c r="CP79" s="377" t="s">
        <v>615</v>
      </c>
    </row>
    <row r="80" spans="1:94" ht="24" customHeight="1" x14ac:dyDescent="0.25">
      <c r="A80" s="377" t="s">
        <v>1667</v>
      </c>
      <c r="B80" s="377">
        <v>83</v>
      </c>
      <c r="C80" s="337">
        <v>4</v>
      </c>
      <c r="D80" s="302" t="s">
        <v>487</v>
      </c>
      <c r="E80" s="391" t="s">
        <v>1896</v>
      </c>
      <c r="F80" s="394">
        <v>0.08</v>
      </c>
      <c r="G80" s="391" t="s">
        <v>1897</v>
      </c>
      <c r="H80" s="391" t="s">
        <v>1954</v>
      </c>
      <c r="I80" s="397"/>
      <c r="J80" s="397" t="s">
        <v>1956</v>
      </c>
      <c r="K80" s="298"/>
      <c r="L80" s="338"/>
      <c r="M80" s="298"/>
      <c r="N80" s="299"/>
      <c r="O80" s="298"/>
      <c r="P80" s="299"/>
      <c r="Q80" s="299"/>
      <c r="R80" s="346"/>
      <c r="S80" s="299"/>
      <c r="T80" s="299"/>
      <c r="U80" s="299"/>
      <c r="V80" s="299"/>
      <c r="W80" s="299"/>
      <c r="X80" s="339"/>
      <c r="Y80" s="299"/>
      <c r="Z80" s="299"/>
      <c r="AA80" s="299"/>
      <c r="AB80" s="299"/>
      <c r="AC80" s="299"/>
      <c r="AD80" s="299"/>
      <c r="AE80" s="299"/>
      <c r="AF80" s="299"/>
      <c r="AG80" s="299"/>
      <c r="AH80" s="299"/>
      <c r="AI80" s="299"/>
      <c r="AJ80" s="299"/>
      <c r="AK80" s="298"/>
      <c r="AL80" s="299"/>
      <c r="AM80" s="298"/>
      <c r="AN80" s="299"/>
      <c r="AO80" s="299"/>
      <c r="AP80" s="298"/>
      <c r="AQ80" s="299"/>
      <c r="AR80" s="299"/>
      <c r="AS80" s="299"/>
      <c r="AT80" s="299"/>
      <c r="AU80" s="299"/>
      <c r="AV80" s="299"/>
      <c r="AW80" s="299"/>
      <c r="AX80" s="299"/>
      <c r="AY80" s="299"/>
      <c r="AZ80" s="299"/>
      <c r="BA80" s="298"/>
      <c r="BB80" s="298"/>
      <c r="BC80" s="299"/>
      <c r="BD80" s="298"/>
      <c r="BE80" s="298"/>
      <c r="BF80" s="298"/>
      <c r="BG80" s="298"/>
      <c r="BH80" s="298"/>
      <c r="BI80" s="298"/>
      <c r="BJ80" s="298"/>
      <c r="BK80" s="391" t="s">
        <v>1974</v>
      </c>
      <c r="BL80" s="234" t="s">
        <v>1975</v>
      </c>
      <c r="BM80" s="234" t="s">
        <v>1976</v>
      </c>
      <c r="BN80" s="234" t="s">
        <v>413</v>
      </c>
      <c r="BO80" s="234" t="s">
        <v>1973</v>
      </c>
      <c r="BP80" s="238" t="s">
        <v>372</v>
      </c>
      <c r="BQ80" s="238"/>
      <c r="BR80" s="238"/>
      <c r="BS80" s="238"/>
      <c r="BT80" s="238"/>
      <c r="BU80" s="238"/>
      <c r="BV80" s="238"/>
      <c r="BW80" s="238"/>
      <c r="BX80" s="238"/>
      <c r="BY80" s="238">
        <v>2</v>
      </c>
      <c r="BZ80" s="238">
        <v>2</v>
      </c>
      <c r="CA80" s="238">
        <v>2</v>
      </c>
      <c r="CB80" s="238">
        <v>2</v>
      </c>
      <c r="CC80" s="238">
        <v>2</v>
      </c>
      <c r="CD80" s="238" t="s">
        <v>1150</v>
      </c>
      <c r="CE80" s="238"/>
      <c r="CF80" s="238"/>
      <c r="CG80" s="238"/>
      <c r="CH80" s="238" t="s">
        <v>1150</v>
      </c>
      <c r="CI80" s="340" t="s">
        <v>1965</v>
      </c>
      <c r="CJ80" s="341"/>
      <c r="CK80" s="340" t="s">
        <v>1094</v>
      </c>
      <c r="CL80" s="340" t="s">
        <v>1095</v>
      </c>
      <c r="CM80" s="238" t="s">
        <v>1904</v>
      </c>
      <c r="CN80" s="238"/>
      <c r="CO80" s="434"/>
      <c r="CP80" s="377" t="s">
        <v>615</v>
      </c>
    </row>
    <row r="81" spans="1:94" ht="24" customHeight="1" x14ac:dyDescent="0.25">
      <c r="A81" s="377" t="s">
        <v>1667</v>
      </c>
      <c r="B81" s="377">
        <v>84</v>
      </c>
      <c r="C81" s="337">
        <v>4</v>
      </c>
      <c r="D81" s="302" t="s">
        <v>487</v>
      </c>
      <c r="E81" s="391" t="s">
        <v>1896</v>
      </c>
      <c r="F81" s="394">
        <v>0.08</v>
      </c>
      <c r="G81" s="391" t="s">
        <v>1897</v>
      </c>
      <c r="H81" s="391" t="s">
        <v>1954</v>
      </c>
      <c r="I81" s="397"/>
      <c r="J81" s="397" t="s">
        <v>1956</v>
      </c>
      <c r="K81" s="298"/>
      <c r="L81" s="338"/>
      <c r="M81" s="298"/>
      <c r="N81" s="299"/>
      <c r="O81" s="298"/>
      <c r="P81" s="299"/>
      <c r="Q81" s="299"/>
      <c r="R81" s="346"/>
      <c r="S81" s="299"/>
      <c r="T81" s="299"/>
      <c r="U81" s="299"/>
      <c r="V81" s="299"/>
      <c r="W81" s="299"/>
      <c r="X81" s="339"/>
      <c r="Y81" s="299"/>
      <c r="Z81" s="299"/>
      <c r="AA81" s="299"/>
      <c r="AB81" s="299"/>
      <c r="AC81" s="299"/>
      <c r="AD81" s="299"/>
      <c r="AE81" s="299"/>
      <c r="AF81" s="299"/>
      <c r="AG81" s="299"/>
      <c r="AH81" s="299"/>
      <c r="AI81" s="299"/>
      <c r="AJ81" s="299"/>
      <c r="AK81" s="298"/>
      <c r="AL81" s="299"/>
      <c r="AM81" s="298"/>
      <c r="AN81" s="299"/>
      <c r="AO81" s="299"/>
      <c r="AP81" s="298"/>
      <c r="AQ81" s="299"/>
      <c r="AR81" s="299"/>
      <c r="AS81" s="299"/>
      <c r="AT81" s="299"/>
      <c r="AU81" s="299"/>
      <c r="AV81" s="299"/>
      <c r="AW81" s="299"/>
      <c r="AX81" s="299"/>
      <c r="AY81" s="299"/>
      <c r="AZ81" s="299"/>
      <c r="BA81" s="298"/>
      <c r="BB81" s="298"/>
      <c r="BC81" s="299"/>
      <c r="BD81" s="298"/>
      <c r="BE81" s="298"/>
      <c r="BF81" s="298"/>
      <c r="BG81" s="298"/>
      <c r="BH81" s="298"/>
      <c r="BI81" s="298"/>
      <c r="BJ81" s="298"/>
      <c r="BK81" s="391" t="s">
        <v>1977</v>
      </c>
      <c r="BL81" s="234" t="s">
        <v>1978</v>
      </c>
      <c r="BM81" s="234" t="s">
        <v>1979</v>
      </c>
      <c r="BN81" s="234" t="s">
        <v>413</v>
      </c>
      <c r="BO81" s="234" t="s">
        <v>1980</v>
      </c>
      <c r="BP81" s="238" t="s">
        <v>1105</v>
      </c>
      <c r="BQ81" s="238"/>
      <c r="BR81" s="238"/>
      <c r="BS81" s="238"/>
      <c r="BT81" s="238"/>
      <c r="BU81" s="238"/>
      <c r="BV81" s="238"/>
      <c r="BW81" s="238"/>
      <c r="BX81" s="238"/>
      <c r="BY81" s="238"/>
      <c r="BZ81" s="238"/>
      <c r="CA81" s="238"/>
      <c r="CB81" s="238"/>
      <c r="CC81" s="238">
        <v>1</v>
      </c>
      <c r="CD81" s="238" t="s">
        <v>1981</v>
      </c>
      <c r="CE81" s="238"/>
      <c r="CF81" s="238"/>
      <c r="CG81" s="238"/>
      <c r="CH81" s="238" t="s">
        <v>499</v>
      </c>
      <c r="CI81" s="340" t="s">
        <v>1130</v>
      </c>
      <c r="CJ81" s="341" t="s">
        <v>1093</v>
      </c>
      <c r="CK81" s="340" t="s">
        <v>1094</v>
      </c>
      <c r="CL81" s="340" t="s">
        <v>1095</v>
      </c>
      <c r="CM81" s="238" t="s">
        <v>1904</v>
      </c>
      <c r="CN81" s="238"/>
      <c r="CO81" s="434"/>
      <c r="CP81" s="377" t="s">
        <v>615</v>
      </c>
    </row>
    <row r="82" spans="1:94" ht="24" customHeight="1" x14ac:dyDescent="0.25">
      <c r="A82" s="377" t="s">
        <v>1778</v>
      </c>
      <c r="B82" s="377">
        <v>16</v>
      </c>
      <c r="C82" s="375">
        <f>VLOOKUP(D82,[3]Sheet1!$G$5:$H$10,2,FALSE)</f>
        <v>5</v>
      </c>
      <c r="D82" s="392" t="s">
        <v>1650</v>
      </c>
      <c r="E82" s="392" t="s">
        <v>1982</v>
      </c>
      <c r="F82" s="392">
        <v>10000</v>
      </c>
      <c r="G82" s="392" t="s">
        <v>1983</v>
      </c>
      <c r="H82" s="392" t="s">
        <v>523</v>
      </c>
      <c r="I82" s="133" t="s">
        <v>1652</v>
      </c>
      <c r="J82" s="133" t="s">
        <v>1984</v>
      </c>
      <c r="K82" s="298" t="s">
        <v>525</v>
      </c>
      <c r="L82" s="330">
        <v>7636212505</v>
      </c>
      <c r="M82" s="298" t="s">
        <v>527</v>
      </c>
      <c r="N82" s="298" t="s">
        <v>413</v>
      </c>
      <c r="O82" s="298" t="s">
        <v>528</v>
      </c>
      <c r="P82" s="298" t="s">
        <v>372</v>
      </c>
      <c r="Q82" s="298" t="s">
        <v>126</v>
      </c>
      <c r="R82" s="298">
        <v>75</v>
      </c>
      <c r="S82" s="298" t="s">
        <v>1985</v>
      </c>
      <c r="T82" s="298" t="s">
        <v>1985</v>
      </c>
      <c r="U82" s="298"/>
      <c r="V82" s="298">
        <f>+R82</f>
        <v>75</v>
      </c>
      <c r="W82" s="298" t="s">
        <v>949</v>
      </c>
      <c r="X82" s="298" t="s">
        <v>1651</v>
      </c>
      <c r="Y82" s="298">
        <v>0</v>
      </c>
      <c r="Z82" s="298">
        <v>0</v>
      </c>
      <c r="AA82" s="298">
        <v>0</v>
      </c>
      <c r="AB82" s="298">
        <v>0</v>
      </c>
      <c r="AC82" s="298">
        <v>0</v>
      </c>
      <c r="AD82" s="298">
        <v>0</v>
      </c>
      <c r="AE82" s="295">
        <v>2</v>
      </c>
      <c r="AF82" s="295">
        <v>8</v>
      </c>
      <c r="AG82" s="295">
        <v>17</v>
      </c>
      <c r="AH82" s="295">
        <v>18</v>
      </c>
      <c r="AI82" s="295">
        <v>18</v>
      </c>
      <c r="AJ82" s="295">
        <v>12</v>
      </c>
      <c r="AK82" s="298" t="s">
        <v>1188</v>
      </c>
      <c r="AL82" s="298" t="s">
        <v>1188</v>
      </c>
      <c r="AM82" s="298" t="s">
        <v>916</v>
      </c>
      <c r="AN82" s="298" t="s">
        <v>1189</v>
      </c>
      <c r="AO82" s="319" t="s">
        <v>1190</v>
      </c>
      <c r="AP82" s="298" t="s">
        <v>1188</v>
      </c>
      <c r="AQ82" s="298" t="s">
        <v>8</v>
      </c>
      <c r="AR82" s="298" t="s">
        <v>8</v>
      </c>
      <c r="AS82" s="298" t="s">
        <v>8</v>
      </c>
      <c r="AT82" s="298" t="s">
        <v>8</v>
      </c>
      <c r="AU82" s="298" t="s">
        <v>8</v>
      </c>
      <c r="AV82" s="298" t="s">
        <v>17</v>
      </c>
      <c r="AW82" s="298" t="s">
        <v>17</v>
      </c>
      <c r="AX82" s="298" t="s">
        <v>8</v>
      </c>
      <c r="AY82" s="298" t="s">
        <v>17</v>
      </c>
      <c r="AZ82" s="298" t="s">
        <v>8</v>
      </c>
      <c r="BA82" s="298" t="s">
        <v>503</v>
      </c>
      <c r="BB82" s="298" t="s">
        <v>32</v>
      </c>
      <c r="BC82" s="298" t="s">
        <v>30</v>
      </c>
      <c r="BD82" s="298" t="s">
        <v>41</v>
      </c>
      <c r="BE82" s="298" t="s">
        <v>12</v>
      </c>
      <c r="BF82" s="298" t="s">
        <v>530</v>
      </c>
      <c r="BG82" s="298" t="s">
        <v>402</v>
      </c>
      <c r="BH82" s="298" t="s">
        <v>505</v>
      </c>
      <c r="BI82" s="298"/>
      <c r="BJ82" s="298" t="s">
        <v>122</v>
      </c>
      <c r="BK82" s="392" t="s">
        <v>524</v>
      </c>
      <c r="BL82" s="234" t="s">
        <v>1192</v>
      </c>
      <c r="BM82" s="234" t="s">
        <v>1193</v>
      </c>
      <c r="BN82" s="331"/>
      <c r="BO82" s="331" t="s">
        <v>1194</v>
      </c>
      <c r="BP82" s="324" t="s">
        <v>770</v>
      </c>
      <c r="BQ82" s="238">
        <v>345</v>
      </c>
      <c r="BR82" s="340">
        <v>0</v>
      </c>
      <c r="BS82" s="340">
        <v>0</v>
      </c>
      <c r="BT82" s="340">
        <v>0</v>
      </c>
      <c r="BU82" s="340">
        <v>0</v>
      </c>
      <c r="BV82" s="340">
        <v>10</v>
      </c>
      <c r="BW82" s="340">
        <v>36</v>
      </c>
      <c r="BX82" s="340">
        <v>45</v>
      </c>
      <c r="BY82" s="340">
        <v>65</v>
      </c>
      <c r="BZ82" s="340">
        <v>65</v>
      </c>
      <c r="CA82" s="340">
        <v>60</v>
      </c>
      <c r="CB82" s="340">
        <v>60</v>
      </c>
      <c r="CC82" s="340">
        <v>4</v>
      </c>
      <c r="CD82" s="340" t="s">
        <v>1188</v>
      </c>
      <c r="CE82" s="340"/>
      <c r="CF82" s="340" t="s">
        <v>1189</v>
      </c>
      <c r="CG82" s="376" t="s">
        <v>1190</v>
      </c>
      <c r="CH82" s="340" t="s">
        <v>1188</v>
      </c>
      <c r="CI82" s="340" t="s">
        <v>772</v>
      </c>
      <c r="CJ82" s="342" t="s">
        <v>1195</v>
      </c>
      <c r="CK82" s="234" t="s">
        <v>1094</v>
      </c>
      <c r="CL82" s="340" t="s">
        <v>1196</v>
      </c>
      <c r="CM82" s="413" t="s">
        <v>1786</v>
      </c>
      <c r="CN82" s="238">
        <v>1702</v>
      </c>
      <c r="CO82" s="436"/>
      <c r="CP82" s="377" t="s">
        <v>615</v>
      </c>
    </row>
    <row r="83" spans="1:94" ht="24" customHeight="1" x14ac:dyDescent="0.25">
      <c r="A83" s="377" t="s">
        <v>1778</v>
      </c>
      <c r="B83" s="377">
        <v>17</v>
      </c>
      <c r="C83" s="375">
        <f>VLOOKUP(D83,[3]Sheet1!$G$5:$H$10,2,FALSE)</f>
        <v>5</v>
      </c>
      <c r="D83" s="392" t="s">
        <v>1650</v>
      </c>
      <c r="E83" s="392" t="s">
        <v>1982</v>
      </c>
      <c r="F83" s="392">
        <v>10000</v>
      </c>
      <c r="G83" s="392" t="s">
        <v>1983</v>
      </c>
      <c r="H83" s="392" t="s">
        <v>523</v>
      </c>
      <c r="I83" s="133"/>
      <c r="J83" s="133" t="s">
        <v>1197</v>
      </c>
      <c r="K83" s="298" t="s">
        <v>533</v>
      </c>
      <c r="L83" s="330">
        <v>2294184153</v>
      </c>
      <c r="M83" s="298" t="s">
        <v>535</v>
      </c>
      <c r="N83" s="298" t="s">
        <v>413</v>
      </c>
      <c r="O83" s="298" t="s">
        <v>536</v>
      </c>
      <c r="P83" s="298" t="s">
        <v>372</v>
      </c>
      <c r="Q83" s="298">
        <v>138</v>
      </c>
      <c r="R83" s="298">
        <v>75</v>
      </c>
      <c r="S83" s="298" t="s">
        <v>1985</v>
      </c>
      <c r="T83" s="298" t="s">
        <v>1985</v>
      </c>
      <c r="U83" s="298"/>
      <c r="V83" s="298">
        <f>+R83</f>
        <v>75</v>
      </c>
      <c r="W83" s="298" t="s">
        <v>949</v>
      </c>
      <c r="X83" s="298" t="s">
        <v>1651</v>
      </c>
      <c r="Y83" s="298">
        <v>0</v>
      </c>
      <c r="Z83" s="298">
        <v>0</v>
      </c>
      <c r="AA83" s="298">
        <v>0</v>
      </c>
      <c r="AB83" s="298">
        <v>0</v>
      </c>
      <c r="AC83" s="298">
        <v>0</v>
      </c>
      <c r="AD83" s="298">
        <v>0</v>
      </c>
      <c r="AE83" s="298">
        <v>0</v>
      </c>
      <c r="AF83" s="298">
        <v>0</v>
      </c>
      <c r="AG83" s="298">
        <v>25</v>
      </c>
      <c r="AH83" s="298">
        <v>25</v>
      </c>
      <c r="AI83" s="298">
        <v>25</v>
      </c>
      <c r="AJ83" s="298">
        <v>0</v>
      </c>
      <c r="AK83" s="300" t="s">
        <v>1188</v>
      </c>
      <c r="AL83" s="300" t="s">
        <v>1188</v>
      </c>
      <c r="AM83" s="298" t="s">
        <v>916</v>
      </c>
      <c r="AN83" s="298" t="s">
        <v>1189</v>
      </c>
      <c r="AO83" s="319" t="s">
        <v>1190</v>
      </c>
      <c r="AP83" s="298" t="s">
        <v>1188</v>
      </c>
      <c r="AQ83" s="298" t="s">
        <v>8</v>
      </c>
      <c r="AR83" s="298" t="s">
        <v>8</v>
      </c>
      <c r="AS83" s="298" t="s">
        <v>8</v>
      </c>
      <c r="AT83" s="298" t="s">
        <v>8</v>
      </c>
      <c r="AU83" s="298" t="s">
        <v>8</v>
      </c>
      <c r="AV83" s="298" t="s">
        <v>17</v>
      </c>
      <c r="AW83" s="298" t="s">
        <v>17</v>
      </c>
      <c r="AX83" s="298" t="s">
        <v>8</v>
      </c>
      <c r="AY83" s="298" t="s">
        <v>17</v>
      </c>
      <c r="AZ83" s="298" t="s">
        <v>8</v>
      </c>
      <c r="BA83" s="298" t="s">
        <v>503</v>
      </c>
      <c r="BB83" s="298" t="s">
        <v>32</v>
      </c>
      <c r="BC83" s="298" t="s">
        <v>30</v>
      </c>
      <c r="BD83" s="298" t="s">
        <v>41</v>
      </c>
      <c r="BE83" s="298" t="s">
        <v>12</v>
      </c>
      <c r="BF83" s="298" t="s">
        <v>530</v>
      </c>
      <c r="BG83" s="298" t="s">
        <v>402</v>
      </c>
      <c r="BH83" s="298" t="s">
        <v>505</v>
      </c>
      <c r="BI83" s="298"/>
      <c r="BJ83" s="298" t="s">
        <v>122</v>
      </c>
      <c r="BK83" s="392" t="s">
        <v>532</v>
      </c>
      <c r="BL83" s="234" t="s">
        <v>1201</v>
      </c>
      <c r="BM83" s="234" t="s">
        <v>1202</v>
      </c>
      <c r="BN83" s="331"/>
      <c r="BO83" s="331" t="s">
        <v>1203</v>
      </c>
      <c r="BP83" s="324" t="s">
        <v>770</v>
      </c>
      <c r="BQ83" s="238">
        <v>166</v>
      </c>
      <c r="BR83" s="340">
        <v>0</v>
      </c>
      <c r="BS83" s="340">
        <v>0</v>
      </c>
      <c r="BT83" s="340">
        <v>0</v>
      </c>
      <c r="BU83" s="340">
        <v>0</v>
      </c>
      <c r="BV83" s="340">
        <v>10</v>
      </c>
      <c r="BW83" s="340">
        <v>25</v>
      </c>
      <c r="BX83" s="340">
        <v>30</v>
      </c>
      <c r="BY83" s="340">
        <v>30</v>
      </c>
      <c r="BZ83" s="340">
        <v>25</v>
      </c>
      <c r="CA83" s="340">
        <v>25</v>
      </c>
      <c r="CB83" s="340">
        <v>21</v>
      </c>
      <c r="CC83" s="340"/>
      <c r="CD83" s="340" t="s">
        <v>1188</v>
      </c>
      <c r="CE83" s="340"/>
      <c r="CF83" s="340" t="s">
        <v>1189</v>
      </c>
      <c r="CG83" s="376" t="s">
        <v>1190</v>
      </c>
      <c r="CH83" s="340" t="s">
        <v>1188</v>
      </c>
      <c r="CI83" s="340" t="s">
        <v>772</v>
      </c>
      <c r="CJ83" s="342" t="s">
        <v>1195</v>
      </c>
      <c r="CK83" s="234" t="s">
        <v>1094</v>
      </c>
      <c r="CL83" s="340" t="s">
        <v>1196</v>
      </c>
      <c r="CM83" s="413" t="s">
        <v>1786</v>
      </c>
      <c r="CN83" s="238">
        <v>1702</v>
      </c>
      <c r="CO83" s="437"/>
      <c r="CP83" s="377" t="s">
        <v>615</v>
      </c>
    </row>
    <row r="84" spans="1:94" ht="24" customHeight="1" x14ac:dyDescent="0.25">
      <c r="A84" s="377" t="s">
        <v>1778</v>
      </c>
      <c r="B84" s="377">
        <v>18</v>
      </c>
      <c r="C84" s="375">
        <f>VLOOKUP(D84,[3]Sheet1!$G$5:$H$10,2,FALSE)</f>
        <v>5</v>
      </c>
      <c r="D84" s="392" t="s">
        <v>1650</v>
      </c>
      <c r="E84" s="392" t="s">
        <v>1982</v>
      </c>
      <c r="F84" s="392">
        <v>10000</v>
      </c>
      <c r="G84" s="392" t="s">
        <v>1983</v>
      </c>
      <c r="H84" s="392" t="s">
        <v>523</v>
      </c>
      <c r="I84" s="133"/>
      <c r="J84" s="133" t="s">
        <v>1986</v>
      </c>
      <c r="K84" s="298" t="s">
        <v>539</v>
      </c>
      <c r="L84" s="330">
        <v>5408787746</v>
      </c>
      <c r="M84" s="298" t="s">
        <v>541</v>
      </c>
      <c r="N84" s="298" t="s">
        <v>413</v>
      </c>
      <c r="O84" s="298" t="s">
        <v>1209</v>
      </c>
      <c r="P84" s="298" t="s">
        <v>372</v>
      </c>
      <c r="Q84" s="298">
        <v>6767</v>
      </c>
      <c r="R84" s="298">
        <v>2280</v>
      </c>
      <c r="S84" s="298" t="s">
        <v>1985</v>
      </c>
      <c r="T84" s="298" t="s">
        <v>1985</v>
      </c>
      <c r="U84" s="298"/>
      <c r="V84" s="298">
        <f>+R84</f>
        <v>2280</v>
      </c>
      <c r="W84" s="298" t="s">
        <v>949</v>
      </c>
      <c r="X84" s="298" t="s">
        <v>1651</v>
      </c>
      <c r="Y84" s="298">
        <v>0</v>
      </c>
      <c r="Z84" s="298">
        <v>0</v>
      </c>
      <c r="AA84" s="298">
        <v>0</v>
      </c>
      <c r="AB84" s="298">
        <v>0</v>
      </c>
      <c r="AC84" s="298">
        <v>320</v>
      </c>
      <c r="AD84" s="298">
        <v>360</v>
      </c>
      <c r="AE84" s="298">
        <v>400</v>
      </c>
      <c r="AF84" s="298">
        <v>360</v>
      </c>
      <c r="AG84" s="298">
        <v>280</v>
      </c>
      <c r="AH84" s="298">
        <v>280</v>
      </c>
      <c r="AI84" s="298">
        <v>280</v>
      </c>
      <c r="AJ84" s="298">
        <v>0</v>
      </c>
      <c r="AK84" s="300" t="s">
        <v>1188</v>
      </c>
      <c r="AL84" s="300" t="s">
        <v>1188</v>
      </c>
      <c r="AM84" s="298" t="s">
        <v>916</v>
      </c>
      <c r="AN84" s="298" t="s">
        <v>1189</v>
      </c>
      <c r="AO84" s="319" t="s">
        <v>1190</v>
      </c>
      <c r="AP84" s="298" t="s">
        <v>1188</v>
      </c>
      <c r="AQ84" s="298" t="s">
        <v>8</v>
      </c>
      <c r="AR84" s="298" t="s">
        <v>8</v>
      </c>
      <c r="AS84" s="298" t="s">
        <v>8</v>
      </c>
      <c r="AT84" s="298" t="s">
        <v>8</v>
      </c>
      <c r="AU84" s="298" t="s">
        <v>8</v>
      </c>
      <c r="AV84" s="298" t="s">
        <v>17</v>
      </c>
      <c r="AW84" s="298" t="s">
        <v>17</v>
      </c>
      <c r="AX84" s="298" t="s">
        <v>8</v>
      </c>
      <c r="AY84" s="298" t="s">
        <v>17</v>
      </c>
      <c r="AZ84" s="298" t="s">
        <v>8</v>
      </c>
      <c r="BA84" s="298" t="s">
        <v>503</v>
      </c>
      <c r="BB84" s="298" t="s">
        <v>32</v>
      </c>
      <c r="BC84" s="298" t="s">
        <v>30</v>
      </c>
      <c r="BD84" s="298" t="s">
        <v>41</v>
      </c>
      <c r="BE84" s="298" t="s">
        <v>12</v>
      </c>
      <c r="BF84" s="298" t="s">
        <v>530</v>
      </c>
      <c r="BG84" s="298" t="s">
        <v>402</v>
      </c>
      <c r="BH84" s="298" t="s">
        <v>505</v>
      </c>
      <c r="BI84" s="298"/>
      <c r="BJ84" s="298" t="s">
        <v>122</v>
      </c>
      <c r="BK84" s="392" t="s">
        <v>538</v>
      </c>
      <c r="BL84" s="315" t="s">
        <v>1205</v>
      </c>
      <c r="BM84" s="315" t="s">
        <v>1206</v>
      </c>
      <c r="BN84" s="331"/>
      <c r="BO84" s="331" t="s">
        <v>1207</v>
      </c>
      <c r="BP84" s="324" t="s">
        <v>770</v>
      </c>
      <c r="BQ84" s="238">
        <v>75</v>
      </c>
      <c r="BR84" s="340">
        <v>0</v>
      </c>
      <c r="BS84" s="340">
        <v>0</v>
      </c>
      <c r="BT84" s="340">
        <v>0</v>
      </c>
      <c r="BU84" s="340">
        <v>0</v>
      </c>
      <c r="BV84" s="340">
        <v>3</v>
      </c>
      <c r="BW84" s="340">
        <v>6</v>
      </c>
      <c r="BX84" s="340">
        <v>14</v>
      </c>
      <c r="BY84" s="340">
        <v>14</v>
      </c>
      <c r="BZ84" s="340">
        <v>6</v>
      </c>
      <c r="CA84" s="340">
        <v>14</v>
      </c>
      <c r="CB84" s="340">
        <v>10</v>
      </c>
      <c r="CC84" s="340"/>
      <c r="CD84" s="340" t="s">
        <v>1188</v>
      </c>
      <c r="CE84" s="340"/>
      <c r="CF84" s="340" t="s">
        <v>1189</v>
      </c>
      <c r="CG84" s="376" t="s">
        <v>1190</v>
      </c>
      <c r="CH84" s="340" t="s">
        <v>1188</v>
      </c>
      <c r="CI84" s="340" t="s">
        <v>772</v>
      </c>
      <c r="CJ84" s="342" t="s">
        <v>1195</v>
      </c>
      <c r="CK84" s="234" t="s">
        <v>1094</v>
      </c>
      <c r="CL84" s="340" t="s">
        <v>1196</v>
      </c>
      <c r="CM84" s="413" t="s">
        <v>1786</v>
      </c>
      <c r="CN84" s="238">
        <v>1702</v>
      </c>
      <c r="CO84" s="437"/>
      <c r="CP84" s="377" t="s">
        <v>615</v>
      </c>
    </row>
    <row r="85" spans="1:94" ht="24" customHeight="1" x14ac:dyDescent="0.25">
      <c r="A85" s="377" t="s">
        <v>1987</v>
      </c>
      <c r="B85" s="377">
        <v>1</v>
      </c>
      <c r="C85" s="311">
        <f>VLOOKUP(D85,Sheet1!$G$5:$H$10,2,FALSE)</f>
        <v>6</v>
      </c>
      <c r="D85" s="389" t="s">
        <v>437</v>
      </c>
      <c r="E85" s="389" t="s">
        <v>1651</v>
      </c>
      <c r="F85" s="389" t="s">
        <v>1651</v>
      </c>
      <c r="G85" s="389" t="s">
        <v>1651</v>
      </c>
      <c r="H85" s="389" t="s">
        <v>611</v>
      </c>
      <c r="I85" s="312" t="s">
        <v>1988</v>
      </c>
      <c r="J85" s="312" t="s">
        <v>1212</v>
      </c>
      <c r="K85" s="298" t="s">
        <v>1989</v>
      </c>
      <c r="L85" s="400">
        <v>1007282131</v>
      </c>
      <c r="M85" s="401" t="s">
        <v>1990</v>
      </c>
      <c r="N85" s="401" t="s">
        <v>425</v>
      </c>
      <c r="O85" s="401" t="s">
        <v>1388</v>
      </c>
      <c r="P85" s="401" t="s">
        <v>372</v>
      </c>
      <c r="Q85" s="401">
        <v>0</v>
      </c>
      <c r="R85" s="401">
        <v>1</v>
      </c>
      <c r="S85" s="401" t="s">
        <v>586</v>
      </c>
      <c r="T85" s="401" t="s">
        <v>586</v>
      </c>
      <c r="U85" s="401" t="s">
        <v>586</v>
      </c>
      <c r="V85" s="401" t="s">
        <v>586</v>
      </c>
      <c r="W85" s="401" t="s">
        <v>586</v>
      </c>
      <c r="X85" s="401" t="s">
        <v>586</v>
      </c>
      <c r="Y85" s="401"/>
      <c r="Z85" s="401"/>
      <c r="AA85" s="403">
        <v>0.4</v>
      </c>
      <c r="AB85" s="401"/>
      <c r="AC85" s="401"/>
      <c r="AD85" s="403">
        <v>0.6</v>
      </c>
      <c r="AE85" s="401"/>
      <c r="AF85" s="401"/>
      <c r="AG85" s="403">
        <v>0.85</v>
      </c>
      <c r="AH85" s="401"/>
      <c r="AI85" s="401"/>
      <c r="AJ85" s="403">
        <v>1</v>
      </c>
      <c r="AK85" s="401" t="s">
        <v>1389</v>
      </c>
      <c r="AL85" s="401" t="s">
        <v>126</v>
      </c>
      <c r="AM85" s="401" t="s">
        <v>1390</v>
      </c>
      <c r="AN85" s="401" t="s">
        <v>1391</v>
      </c>
      <c r="AO85" s="401" t="s">
        <v>1392</v>
      </c>
      <c r="AP85" s="401" t="s">
        <v>1389</v>
      </c>
      <c r="AQ85" s="401" t="s">
        <v>17</v>
      </c>
      <c r="AR85" s="401" t="s">
        <v>17</v>
      </c>
      <c r="AS85" s="401" t="s">
        <v>17</v>
      </c>
      <c r="AT85" s="401" t="s">
        <v>17</v>
      </c>
      <c r="AU85" s="401" t="s">
        <v>17</v>
      </c>
      <c r="AV85" s="401" t="s">
        <v>8</v>
      </c>
      <c r="AW85" s="401" t="s">
        <v>17</v>
      </c>
      <c r="AX85" s="401" t="s">
        <v>17</v>
      </c>
      <c r="AY85" s="401" t="s">
        <v>17</v>
      </c>
      <c r="AZ85" s="401" t="s">
        <v>8</v>
      </c>
      <c r="BA85" s="401" t="s">
        <v>338</v>
      </c>
      <c r="BB85" s="401" t="s">
        <v>52</v>
      </c>
      <c r="BC85" s="401" t="s">
        <v>82</v>
      </c>
      <c r="BD85" s="401" t="s">
        <v>103</v>
      </c>
      <c r="BE85" s="401" t="s">
        <v>44</v>
      </c>
      <c r="BF85" s="401" t="s">
        <v>1393</v>
      </c>
      <c r="BG85" s="401" t="s">
        <v>1403</v>
      </c>
      <c r="BH85" s="401" t="s">
        <v>1404</v>
      </c>
      <c r="BI85" s="401" t="s">
        <v>18</v>
      </c>
      <c r="BJ85" s="401" t="s">
        <v>75</v>
      </c>
      <c r="BK85" s="401" t="s">
        <v>553</v>
      </c>
      <c r="BL85" s="241" t="s">
        <v>632</v>
      </c>
      <c r="BM85" s="241" t="s">
        <v>1991</v>
      </c>
      <c r="BN85" s="358" t="s">
        <v>413</v>
      </c>
      <c r="BO85" s="358" t="s">
        <v>1992</v>
      </c>
      <c r="BP85" s="228" t="s">
        <v>445</v>
      </c>
      <c r="BQ85" s="228">
        <v>18</v>
      </c>
      <c r="BR85" s="228"/>
      <c r="BS85" s="228"/>
      <c r="BT85" s="228">
        <v>8</v>
      </c>
      <c r="BU85" s="228"/>
      <c r="BV85" s="228"/>
      <c r="BW85" s="228">
        <v>3</v>
      </c>
      <c r="BX85" s="228"/>
      <c r="BY85" s="228"/>
      <c r="BZ85" s="228">
        <v>5</v>
      </c>
      <c r="CA85" s="230"/>
      <c r="CB85" s="230"/>
      <c r="CC85" s="228">
        <v>2</v>
      </c>
      <c r="CD85" s="228" t="s">
        <v>1389</v>
      </c>
      <c r="CE85" s="228" t="s">
        <v>126</v>
      </c>
      <c r="CF85" s="228" t="s">
        <v>1391</v>
      </c>
      <c r="CG85" s="359" t="s">
        <v>1392</v>
      </c>
      <c r="CH85" s="228" t="s">
        <v>1389</v>
      </c>
      <c r="CI85" s="230" t="s">
        <v>772</v>
      </c>
      <c r="CJ85" s="232" t="s">
        <v>1400</v>
      </c>
      <c r="CK85" s="234" t="s">
        <v>448</v>
      </c>
      <c r="CL85" s="229" t="s">
        <v>551</v>
      </c>
      <c r="CM85" s="228" t="s">
        <v>343</v>
      </c>
      <c r="CN85" s="228">
        <v>1799</v>
      </c>
      <c r="CO85" s="436" t="s">
        <v>1993</v>
      </c>
      <c r="CP85" s="377" t="s">
        <v>615</v>
      </c>
    </row>
    <row r="86" spans="1:94" ht="24" customHeight="1" x14ac:dyDescent="0.25">
      <c r="A86" s="377" t="s">
        <v>1987</v>
      </c>
      <c r="B86" s="377">
        <v>2</v>
      </c>
      <c r="C86" s="311">
        <f>VLOOKUP(D86,Sheet1!$G$5:$H$10,2,FALSE)</f>
        <v>6</v>
      </c>
      <c r="D86" s="389" t="s">
        <v>437</v>
      </c>
      <c r="E86" s="389" t="s">
        <v>1651</v>
      </c>
      <c r="F86" s="389" t="s">
        <v>1651</v>
      </c>
      <c r="G86" s="389" t="s">
        <v>1651</v>
      </c>
      <c r="H86" s="389" t="s">
        <v>611</v>
      </c>
      <c r="I86" s="312"/>
      <c r="J86" s="312" t="s">
        <v>1212</v>
      </c>
      <c r="K86" s="298"/>
      <c r="L86" s="400"/>
      <c r="M86" s="401"/>
      <c r="N86" s="401"/>
      <c r="O86" s="401"/>
      <c r="P86" s="401"/>
      <c r="Q86" s="401"/>
      <c r="R86" s="401"/>
      <c r="S86" s="401"/>
      <c r="T86" s="401"/>
      <c r="U86" s="401"/>
      <c r="V86" s="401"/>
      <c r="W86" s="401"/>
      <c r="X86" s="401"/>
      <c r="Y86" s="401"/>
      <c r="Z86" s="401"/>
      <c r="AA86" s="403"/>
      <c r="AB86" s="401"/>
      <c r="AC86" s="401"/>
      <c r="AD86" s="403"/>
      <c r="AE86" s="401"/>
      <c r="AF86" s="401"/>
      <c r="AG86" s="403"/>
      <c r="AH86" s="401"/>
      <c r="AI86" s="401"/>
      <c r="AJ86" s="403"/>
      <c r="AK86" s="401" t="s">
        <v>1389</v>
      </c>
      <c r="AL86" s="401" t="s">
        <v>1402</v>
      </c>
      <c r="AM86" s="401" t="s">
        <v>1390</v>
      </c>
      <c r="AN86" s="401" t="s">
        <v>1391</v>
      </c>
      <c r="AO86" s="401" t="s">
        <v>1392</v>
      </c>
      <c r="AP86" s="401" t="s">
        <v>1389</v>
      </c>
      <c r="AQ86" s="401" t="s">
        <v>17</v>
      </c>
      <c r="AR86" s="401" t="s">
        <v>17</v>
      </c>
      <c r="AS86" s="401" t="s">
        <v>17</v>
      </c>
      <c r="AT86" s="401" t="s">
        <v>17</v>
      </c>
      <c r="AU86" s="401" t="s">
        <v>17</v>
      </c>
      <c r="AV86" s="401" t="s">
        <v>8</v>
      </c>
      <c r="AW86" s="401" t="s">
        <v>17</v>
      </c>
      <c r="AX86" s="401" t="s">
        <v>17</v>
      </c>
      <c r="AY86" s="401" t="s">
        <v>17</v>
      </c>
      <c r="AZ86" s="401" t="s">
        <v>8</v>
      </c>
      <c r="BA86" s="401" t="s">
        <v>338</v>
      </c>
      <c r="BB86" s="401" t="s">
        <v>52</v>
      </c>
      <c r="BC86" s="401" t="s">
        <v>82</v>
      </c>
      <c r="BD86" s="401" t="s">
        <v>103</v>
      </c>
      <c r="BE86" s="401" t="s">
        <v>44</v>
      </c>
      <c r="BF86" s="401" t="s">
        <v>1393</v>
      </c>
      <c r="BG86" s="401" t="s">
        <v>1403</v>
      </c>
      <c r="BH86" s="401" t="s">
        <v>1404</v>
      </c>
      <c r="BI86" s="401" t="s">
        <v>18</v>
      </c>
      <c r="BJ86" s="401" t="s">
        <v>75</v>
      </c>
      <c r="BK86" s="401" t="s">
        <v>560</v>
      </c>
      <c r="BL86" s="241" t="s">
        <v>632</v>
      </c>
      <c r="BM86" s="241" t="s">
        <v>1994</v>
      </c>
      <c r="BN86" s="358" t="s">
        <v>413</v>
      </c>
      <c r="BO86" s="358" t="s">
        <v>807</v>
      </c>
      <c r="BP86" s="228" t="s">
        <v>1105</v>
      </c>
      <c r="BQ86" s="228">
        <v>2</v>
      </c>
      <c r="BR86" s="228"/>
      <c r="BS86" s="228"/>
      <c r="BT86" s="228"/>
      <c r="BU86" s="228"/>
      <c r="BV86" s="228"/>
      <c r="BW86" s="228">
        <v>1</v>
      </c>
      <c r="BX86" s="228"/>
      <c r="BY86" s="228"/>
      <c r="BZ86" s="228"/>
      <c r="CA86" s="230"/>
      <c r="CB86" s="230"/>
      <c r="CC86" s="228">
        <v>1</v>
      </c>
      <c r="CD86" s="228" t="s">
        <v>1389</v>
      </c>
      <c r="CE86" s="228" t="s">
        <v>1402</v>
      </c>
      <c r="CF86" s="228" t="s">
        <v>1391</v>
      </c>
      <c r="CG86" s="359" t="s">
        <v>1392</v>
      </c>
      <c r="CH86" s="228" t="s">
        <v>1389</v>
      </c>
      <c r="CI86" s="230" t="s">
        <v>772</v>
      </c>
      <c r="CJ86" s="232" t="s">
        <v>1400</v>
      </c>
      <c r="CK86" s="234" t="s">
        <v>448</v>
      </c>
      <c r="CL86" s="229" t="s">
        <v>551</v>
      </c>
      <c r="CM86" s="228" t="s">
        <v>343</v>
      </c>
      <c r="CN86" s="228">
        <v>1799</v>
      </c>
      <c r="CO86" s="436" t="s">
        <v>1408</v>
      </c>
      <c r="CP86" s="377" t="s">
        <v>615</v>
      </c>
    </row>
    <row r="87" spans="1:94" ht="24" customHeight="1" x14ac:dyDescent="0.25">
      <c r="A87" s="377" t="s">
        <v>1995</v>
      </c>
      <c r="B87" s="377">
        <v>3</v>
      </c>
      <c r="C87" s="311">
        <f>VLOOKUP(D87,Sheet1!$G$5:$H$10,2,FALSE)</f>
        <v>6</v>
      </c>
      <c r="D87" s="389" t="s">
        <v>437</v>
      </c>
      <c r="E87" s="389" t="s">
        <v>1651</v>
      </c>
      <c r="F87" s="389" t="s">
        <v>1651</v>
      </c>
      <c r="G87" s="389" t="s">
        <v>1651</v>
      </c>
      <c r="H87" s="389" t="s">
        <v>438</v>
      </c>
      <c r="I87" s="350" t="s">
        <v>1996</v>
      </c>
      <c r="J87" s="350" t="s">
        <v>1247</v>
      </c>
      <c r="K87" s="350" t="s">
        <v>1997</v>
      </c>
      <c r="L87" s="350">
        <v>3000000000</v>
      </c>
      <c r="M87" s="350" t="s">
        <v>1998</v>
      </c>
      <c r="N87" s="350" t="s">
        <v>1845</v>
      </c>
      <c r="O87" s="350" t="s">
        <v>1999</v>
      </c>
      <c r="P87" s="350" t="s">
        <v>1105</v>
      </c>
      <c r="Q87" s="350">
        <v>5</v>
      </c>
      <c r="R87" s="350">
        <v>3</v>
      </c>
      <c r="S87" s="350">
        <v>8</v>
      </c>
      <c r="T87" s="350">
        <v>8</v>
      </c>
      <c r="U87" s="350">
        <v>8</v>
      </c>
      <c r="V87" s="350">
        <v>8</v>
      </c>
      <c r="W87" s="350" t="s">
        <v>126</v>
      </c>
      <c r="X87" s="350" t="s">
        <v>126</v>
      </c>
      <c r="Y87" s="350"/>
      <c r="Z87" s="350"/>
      <c r="AA87" s="350"/>
      <c r="AB87" s="350"/>
      <c r="AC87" s="350"/>
      <c r="AD87" s="350">
        <v>3</v>
      </c>
      <c r="AE87" s="350"/>
      <c r="AF87" s="350"/>
      <c r="AG87" s="350"/>
      <c r="AH87" s="350"/>
      <c r="AI87" s="350"/>
      <c r="AJ87" s="350"/>
      <c r="AK87" s="350" t="s">
        <v>2000</v>
      </c>
      <c r="AL87" s="350" t="s">
        <v>26</v>
      </c>
      <c r="AM87" s="350" t="s">
        <v>2000</v>
      </c>
      <c r="AN87" s="350" t="s">
        <v>2001</v>
      </c>
      <c r="AO87" s="350" t="s">
        <v>1292</v>
      </c>
      <c r="AP87" s="350" t="s">
        <v>2000</v>
      </c>
      <c r="AQ87" s="350" t="s">
        <v>126</v>
      </c>
      <c r="AR87" s="350" t="s">
        <v>126</v>
      </c>
      <c r="AS87" s="350" t="s">
        <v>126</v>
      </c>
      <c r="AT87" s="350" t="s">
        <v>126</v>
      </c>
      <c r="AU87" s="350" t="s">
        <v>126</v>
      </c>
      <c r="AV87" s="350" t="s">
        <v>126</v>
      </c>
      <c r="AW87" s="350" t="s">
        <v>126</v>
      </c>
      <c r="AX87" s="350" t="s">
        <v>126</v>
      </c>
      <c r="AY87" s="350" t="s">
        <v>126</v>
      </c>
      <c r="AZ87" s="350" t="s">
        <v>126</v>
      </c>
      <c r="BA87" s="350" t="s">
        <v>126</v>
      </c>
      <c r="BB87" s="350" t="s">
        <v>126</v>
      </c>
      <c r="BC87" s="350" t="s">
        <v>126</v>
      </c>
      <c r="BD87" s="350" t="s">
        <v>126</v>
      </c>
      <c r="BE87" s="350" t="s">
        <v>44</v>
      </c>
      <c r="BF87" s="350" t="s">
        <v>2002</v>
      </c>
      <c r="BG87" s="350" t="s">
        <v>2003</v>
      </c>
      <c r="BH87" s="350" t="s">
        <v>1422</v>
      </c>
      <c r="BI87" s="350"/>
      <c r="BJ87" s="350" t="s">
        <v>26</v>
      </c>
      <c r="BK87" s="350" t="s">
        <v>546</v>
      </c>
      <c r="BL87" s="351" t="s">
        <v>2004</v>
      </c>
      <c r="BM87" s="360" t="s">
        <v>2004</v>
      </c>
      <c r="BN87" s="361" t="s">
        <v>2005</v>
      </c>
      <c r="BO87" s="351" t="s">
        <v>2004</v>
      </c>
      <c r="BP87" s="303" t="s">
        <v>2006</v>
      </c>
      <c r="BQ87" s="362">
        <v>3</v>
      </c>
      <c r="BR87" s="363"/>
      <c r="BS87" s="363"/>
      <c r="BT87" s="363"/>
      <c r="BU87" s="303"/>
      <c r="BV87" s="303"/>
      <c r="BW87" s="303">
        <v>3</v>
      </c>
      <c r="BX87" s="303"/>
      <c r="BY87" s="303"/>
      <c r="BZ87" s="303"/>
      <c r="CA87" s="363"/>
      <c r="CB87" s="303"/>
      <c r="CC87" s="303"/>
      <c r="CD87" s="350" t="s">
        <v>454</v>
      </c>
      <c r="CE87" s="350" t="s">
        <v>26</v>
      </c>
      <c r="CF87" s="350" t="s">
        <v>2001</v>
      </c>
      <c r="CG87" s="411" t="s">
        <v>1300</v>
      </c>
      <c r="CH87" s="350" t="s">
        <v>2000</v>
      </c>
      <c r="CI87" s="350" t="s">
        <v>1301</v>
      </c>
      <c r="CJ87" s="350" t="s">
        <v>126</v>
      </c>
      <c r="CK87" s="350" t="s">
        <v>126</v>
      </c>
      <c r="CL87" s="350" t="s">
        <v>126</v>
      </c>
      <c r="CM87" s="350" t="s">
        <v>1904</v>
      </c>
      <c r="CN87" s="350">
        <v>1799</v>
      </c>
      <c r="CO87" s="304"/>
      <c r="CP87" s="377" t="s">
        <v>615</v>
      </c>
    </row>
    <row r="88" spans="1:94" ht="24" customHeight="1" x14ac:dyDescent="0.25">
      <c r="A88" s="377" t="s">
        <v>1995</v>
      </c>
      <c r="B88" s="377">
        <v>4</v>
      </c>
      <c r="C88" s="311">
        <f>VLOOKUP(D88,Sheet1!$G$5:$H$10,2,FALSE)</f>
        <v>6</v>
      </c>
      <c r="D88" s="389" t="s">
        <v>437</v>
      </c>
      <c r="E88" s="389" t="s">
        <v>1651</v>
      </c>
      <c r="F88" s="389" t="s">
        <v>1651</v>
      </c>
      <c r="G88" s="389" t="s">
        <v>1651</v>
      </c>
      <c r="H88" s="389" t="s">
        <v>438</v>
      </c>
      <c r="I88" s="350"/>
      <c r="J88" s="350" t="s">
        <v>1247</v>
      </c>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0"/>
      <c r="AY88" s="350"/>
      <c r="AZ88" s="350"/>
      <c r="BA88" s="350"/>
      <c r="BB88" s="350"/>
      <c r="BC88" s="350"/>
      <c r="BD88" s="350"/>
      <c r="BE88" s="350"/>
      <c r="BF88" s="350"/>
      <c r="BG88" s="350"/>
      <c r="BH88" s="350"/>
      <c r="BI88" s="350"/>
      <c r="BJ88" s="350"/>
      <c r="BK88" s="350" t="s">
        <v>1259</v>
      </c>
      <c r="BL88" s="351" t="s">
        <v>2007</v>
      </c>
      <c r="BM88" s="360" t="s">
        <v>2007</v>
      </c>
      <c r="BN88" s="361" t="s">
        <v>2005</v>
      </c>
      <c r="BO88" s="351" t="s">
        <v>2007</v>
      </c>
      <c r="BP88" s="303" t="s">
        <v>1288</v>
      </c>
      <c r="BQ88" s="362">
        <v>7</v>
      </c>
      <c r="BR88" s="363"/>
      <c r="BS88" s="363"/>
      <c r="BT88" s="363"/>
      <c r="BU88" s="303">
        <v>2</v>
      </c>
      <c r="BV88" s="303"/>
      <c r="BW88" s="303"/>
      <c r="BX88" s="303"/>
      <c r="BY88" s="303">
        <v>2</v>
      </c>
      <c r="BZ88" s="303"/>
      <c r="CA88" s="363"/>
      <c r="CB88" s="303"/>
      <c r="CC88" s="303">
        <v>3</v>
      </c>
      <c r="CD88" s="350"/>
      <c r="CE88" s="350"/>
      <c r="CF88" s="350"/>
      <c r="CG88" s="411"/>
      <c r="CH88" s="350"/>
      <c r="CI88" s="350"/>
      <c r="CJ88" s="350"/>
      <c r="CK88" s="350"/>
      <c r="CL88" s="350"/>
      <c r="CM88" s="350"/>
      <c r="CN88" s="350"/>
      <c r="CO88" s="304"/>
      <c r="CP88" s="377" t="s">
        <v>615</v>
      </c>
    </row>
    <row r="89" spans="1:94" ht="24" customHeight="1" x14ac:dyDescent="0.25">
      <c r="A89" s="377" t="s">
        <v>1995</v>
      </c>
      <c r="B89" s="377">
        <v>5</v>
      </c>
      <c r="C89" s="311">
        <f>VLOOKUP(D89,Sheet1!$G$5:$H$10,2,FALSE)</f>
        <v>6</v>
      </c>
      <c r="D89" s="389" t="s">
        <v>437</v>
      </c>
      <c r="E89" s="389" t="s">
        <v>1651</v>
      </c>
      <c r="F89" s="389" t="s">
        <v>1651</v>
      </c>
      <c r="G89" s="389" t="s">
        <v>1651</v>
      </c>
      <c r="H89" s="389" t="s">
        <v>438</v>
      </c>
      <c r="I89" s="350"/>
      <c r="J89" s="350" t="s">
        <v>1247</v>
      </c>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350"/>
      <c r="BJ89" s="350"/>
      <c r="BK89" s="350" t="s">
        <v>440</v>
      </c>
      <c r="BL89" s="351" t="s">
        <v>2008</v>
      </c>
      <c r="BM89" s="360" t="s">
        <v>2008</v>
      </c>
      <c r="BN89" s="361" t="s">
        <v>2005</v>
      </c>
      <c r="BO89" s="351" t="s">
        <v>2008</v>
      </c>
      <c r="BP89" s="303" t="s">
        <v>1288</v>
      </c>
      <c r="BQ89" s="362">
        <v>4</v>
      </c>
      <c r="BR89" s="363"/>
      <c r="BS89" s="363"/>
      <c r="BT89" s="363"/>
      <c r="BU89" s="303">
        <v>1</v>
      </c>
      <c r="BV89" s="303"/>
      <c r="BW89" s="303"/>
      <c r="BX89" s="303"/>
      <c r="BY89" s="303">
        <v>2</v>
      </c>
      <c r="BZ89" s="303"/>
      <c r="CA89" s="363"/>
      <c r="CB89" s="303"/>
      <c r="CC89" s="303">
        <v>1</v>
      </c>
      <c r="CD89" s="350"/>
      <c r="CE89" s="350"/>
      <c r="CF89" s="350"/>
      <c r="CG89" s="411"/>
      <c r="CH89" s="350"/>
      <c r="CI89" s="350"/>
      <c r="CJ89" s="350"/>
      <c r="CK89" s="350"/>
      <c r="CL89" s="350"/>
      <c r="CM89" s="350"/>
      <c r="CN89" s="350"/>
      <c r="CO89" s="304"/>
      <c r="CP89" s="377" t="s">
        <v>615</v>
      </c>
    </row>
    <row r="90" spans="1:94" ht="24" customHeight="1" x14ac:dyDescent="0.25">
      <c r="A90" s="377" t="s">
        <v>1995</v>
      </c>
      <c r="B90" s="377">
        <v>6</v>
      </c>
      <c r="C90" s="311">
        <f>VLOOKUP(D90,Sheet1!$G$5:$H$10,2,FALSE)</f>
        <v>6</v>
      </c>
      <c r="D90" s="389" t="s">
        <v>437</v>
      </c>
      <c r="E90" s="389" t="s">
        <v>1651</v>
      </c>
      <c r="F90" s="389" t="s">
        <v>1651</v>
      </c>
      <c r="G90" s="389" t="s">
        <v>1651</v>
      </c>
      <c r="H90" s="389" t="s">
        <v>564</v>
      </c>
      <c r="I90" s="351" t="s">
        <v>1302</v>
      </c>
      <c r="J90" s="351" t="s">
        <v>1284</v>
      </c>
      <c r="K90" s="395" t="s">
        <v>555</v>
      </c>
      <c r="L90" s="395"/>
      <c r="M90" s="395" t="s">
        <v>1304</v>
      </c>
      <c r="N90" s="395" t="s">
        <v>425</v>
      </c>
      <c r="O90" s="395" t="s">
        <v>1305</v>
      </c>
      <c r="P90" s="395" t="s">
        <v>445</v>
      </c>
      <c r="Q90" s="395">
        <v>1</v>
      </c>
      <c r="R90" s="395">
        <v>1</v>
      </c>
      <c r="S90" s="395">
        <v>1</v>
      </c>
      <c r="T90" s="395">
        <v>1</v>
      </c>
      <c r="U90" s="395">
        <v>1</v>
      </c>
      <c r="V90" s="395">
        <v>4</v>
      </c>
      <c r="W90" s="395" t="s">
        <v>126</v>
      </c>
      <c r="X90" s="395" t="s">
        <v>126</v>
      </c>
      <c r="Y90" s="395"/>
      <c r="Z90" s="395"/>
      <c r="AA90" s="402">
        <v>0.13</v>
      </c>
      <c r="AB90" s="402"/>
      <c r="AC90" s="402"/>
      <c r="AD90" s="402">
        <v>0.37</v>
      </c>
      <c r="AE90" s="402"/>
      <c r="AF90" s="402"/>
      <c r="AG90" s="402">
        <v>0.87</v>
      </c>
      <c r="AH90" s="402"/>
      <c r="AI90" s="402"/>
      <c r="AJ90" s="402">
        <v>1</v>
      </c>
      <c r="AK90" s="395" t="s">
        <v>1307</v>
      </c>
      <c r="AL90" s="395" t="s">
        <v>162</v>
      </c>
      <c r="AM90" s="395" t="s">
        <v>1308</v>
      </c>
      <c r="AN90" s="395" t="s">
        <v>1309</v>
      </c>
      <c r="AO90" s="395" t="s">
        <v>1310</v>
      </c>
      <c r="AP90" s="395" t="s">
        <v>162</v>
      </c>
      <c r="AQ90" s="395"/>
      <c r="AR90" s="395"/>
      <c r="AS90" s="395"/>
      <c r="AT90" s="395"/>
      <c r="AU90" s="395"/>
      <c r="AV90" s="395"/>
      <c r="AW90" s="395"/>
      <c r="AX90" s="395"/>
      <c r="AY90" s="395"/>
      <c r="AZ90" s="395"/>
      <c r="BA90" s="395"/>
      <c r="BB90" s="395"/>
      <c r="BC90" s="395"/>
      <c r="BD90" s="395"/>
      <c r="BE90" s="395" t="s">
        <v>44</v>
      </c>
      <c r="BF90" s="395" t="s">
        <v>1311</v>
      </c>
      <c r="BG90" s="395" t="s">
        <v>1312</v>
      </c>
      <c r="BH90" s="395" t="s">
        <v>2009</v>
      </c>
      <c r="BI90" s="395"/>
      <c r="BJ90" s="395" t="s">
        <v>46</v>
      </c>
      <c r="BK90" s="395" t="s">
        <v>566</v>
      </c>
      <c r="BL90" s="423" t="s">
        <v>1316</v>
      </c>
      <c r="BM90" s="305" t="s">
        <v>2010</v>
      </c>
      <c r="BN90" s="305" t="s">
        <v>413</v>
      </c>
      <c r="BO90" s="107" t="s">
        <v>444</v>
      </c>
      <c r="BP90" s="107" t="s">
        <v>770</v>
      </c>
      <c r="BQ90" s="107">
        <v>430</v>
      </c>
      <c r="BR90" s="107"/>
      <c r="BS90" s="107">
        <v>39</v>
      </c>
      <c r="BT90" s="107">
        <v>39</v>
      </c>
      <c r="BU90" s="107">
        <v>39</v>
      </c>
      <c r="BV90" s="107">
        <v>39</v>
      </c>
      <c r="BW90" s="107">
        <v>39</v>
      </c>
      <c r="BX90" s="107">
        <v>39</v>
      </c>
      <c r="BY90" s="107">
        <v>40</v>
      </c>
      <c r="BZ90" s="107">
        <v>39</v>
      </c>
      <c r="CA90" s="107">
        <v>39</v>
      </c>
      <c r="CB90" s="107">
        <v>39</v>
      </c>
      <c r="CC90" s="107">
        <v>39</v>
      </c>
      <c r="CD90" s="107" t="s">
        <v>454</v>
      </c>
      <c r="CE90" s="107" t="s">
        <v>162</v>
      </c>
      <c r="CF90" s="107" t="s">
        <v>1309</v>
      </c>
      <c r="CG90" s="364" t="s">
        <v>1310</v>
      </c>
      <c r="CH90" s="107" t="s">
        <v>162</v>
      </c>
      <c r="CI90" s="106"/>
      <c r="CJ90" s="107" t="s">
        <v>556</v>
      </c>
      <c r="CK90" s="107" t="s">
        <v>557</v>
      </c>
      <c r="CL90" s="107" t="s">
        <v>563</v>
      </c>
      <c r="CM90" s="107" t="s">
        <v>1904</v>
      </c>
      <c r="CN90" s="107">
        <v>1799</v>
      </c>
      <c r="CO90" s="306"/>
      <c r="CP90" s="377" t="s">
        <v>615</v>
      </c>
    </row>
    <row r="91" spans="1:94" ht="57.75" customHeight="1" x14ac:dyDescent="0.25">
      <c r="A91" s="377" t="s">
        <v>569</v>
      </c>
      <c r="B91" s="377">
        <v>8</v>
      </c>
      <c r="C91" s="311">
        <f>VLOOKUP(D91,Sheet1!$G$5:$H$10,2,FALSE)</f>
        <v>6</v>
      </c>
      <c r="D91" s="389" t="s">
        <v>437</v>
      </c>
      <c r="E91" s="389" t="s">
        <v>1651</v>
      </c>
      <c r="F91" s="389" t="s">
        <v>1651</v>
      </c>
      <c r="G91" s="389" t="s">
        <v>1651</v>
      </c>
      <c r="H91" s="389" t="s">
        <v>581</v>
      </c>
      <c r="I91" s="312" t="s">
        <v>2011</v>
      </c>
      <c r="J91" s="398" t="s">
        <v>1303</v>
      </c>
      <c r="K91" s="398" t="s">
        <v>1352</v>
      </c>
      <c r="L91" s="398">
        <v>13237078950</v>
      </c>
      <c r="M91" s="398" t="s">
        <v>2012</v>
      </c>
      <c r="N91" s="398" t="s">
        <v>425</v>
      </c>
      <c r="O91" s="398" t="s">
        <v>2013</v>
      </c>
      <c r="P91" s="398" t="s">
        <v>2014</v>
      </c>
      <c r="Q91" s="398"/>
      <c r="R91" s="398">
        <v>1</v>
      </c>
      <c r="S91" s="398">
        <v>1</v>
      </c>
      <c r="T91" s="398">
        <v>1</v>
      </c>
      <c r="U91" s="398" t="s">
        <v>2015</v>
      </c>
      <c r="V91" s="398" t="s">
        <v>2015</v>
      </c>
      <c r="W91" s="398" t="s">
        <v>1360</v>
      </c>
      <c r="X91" s="398" t="s">
        <v>1360</v>
      </c>
      <c r="Y91" s="398"/>
      <c r="Z91" s="398"/>
      <c r="AA91" s="398"/>
      <c r="AB91" s="398"/>
      <c r="AC91" s="398"/>
      <c r="AD91" s="398"/>
      <c r="AE91" s="398"/>
      <c r="AF91" s="398"/>
      <c r="AG91" s="398"/>
      <c r="AH91" s="398"/>
      <c r="AI91" s="398"/>
      <c r="AJ91" s="398"/>
      <c r="AK91" s="398" t="s">
        <v>569</v>
      </c>
      <c r="AL91" s="398" t="s">
        <v>1355</v>
      </c>
      <c r="AM91" s="398" t="s">
        <v>2016</v>
      </c>
      <c r="AN91" s="398" t="s">
        <v>1357</v>
      </c>
      <c r="AO91" s="398" t="s">
        <v>2017</v>
      </c>
      <c r="AP91" s="398" t="s">
        <v>569</v>
      </c>
      <c r="AQ91" s="398" t="s">
        <v>1360</v>
      </c>
      <c r="AR91" s="398" t="s">
        <v>1360</v>
      </c>
      <c r="AS91" s="398" t="s">
        <v>1360</v>
      </c>
      <c r="AT91" s="398" t="s">
        <v>1360</v>
      </c>
      <c r="AU91" s="398" t="s">
        <v>1360</v>
      </c>
      <c r="AV91" s="398" t="s">
        <v>8</v>
      </c>
      <c r="AW91" s="398" t="s">
        <v>17</v>
      </c>
      <c r="AX91" s="398" t="s">
        <v>1360</v>
      </c>
      <c r="AY91" s="398" t="s">
        <v>17</v>
      </c>
      <c r="AZ91" s="398" t="s">
        <v>8</v>
      </c>
      <c r="BA91" s="398" t="s">
        <v>1359</v>
      </c>
      <c r="BB91" s="398"/>
      <c r="BC91" s="398"/>
      <c r="BD91" s="398"/>
      <c r="BE91" s="398" t="s">
        <v>12</v>
      </c>
      <c r="BF91" s="398" t="s">
        <v>1360</v>
      </c>
      <c r="BG91" s="398"/>
      <c r="BH91" s="398" t="s">
        <v>2018</v>
      </c>
      <c r="BI91" s="398"/>
      <c r="BJ91" s="398" t="s">
        <v>1363</v>
      </c>
      <c r="BK91" s="398" t="s">
        <v>583</v>
      </c>
      <c r="BL91" s="367" t="s">
        <v>1365</v>
      </c>
      <c r="BM91" s="367" t="s">
        <v>1366</v>
      </c>
      <c r="BN91" s="367" t="s">
        <v>1845</v>
      </c>
      <c r="BO91" s="367" t="s">
        <v>1367</v>
      </c>
      <c r="BP91" s="368" t="s">
        <v>1042</v>
      </c>
      <c r="BQ91" s="368">
        <v>4</v>
      </c>
      <c r="BR91" s="368"/>
      <c r="BS91" s="368">
        <v>2</v>
      </c>
      <c r="BT91" s="368">
        <v>1</v>
      </c>
      <c r="BU91" s="368"/>
      <c r="BV91" s="368" t="s">
        <v>2019</v>
      </c>
      <c r="BW91" s="368"/>
      <c r="BX91" s="368"/>
      <c r="BY91" s="368"/>
      <c r="BZ91" s="368"/>
      <c r="CA91" s="368"/>
      <c r="CB91" s="368"/>
      <c r="CC91" s="368" t="s">
        <v>2019</v>
      </c>
      <c r="CD91" s="368" t="s">
        <v>569</v>
      </c>
      <c r="CE91" s="368"/>
      <c r="CF91" s="365" t="s">
        <v>1357</v>
      </c>
      <c r="CG91" s="366" t="s">
        <v>2020</v>
      </c>
      <c r="CH91" s="368" t="s">
        <v>569</v>
      </c>
      <c r="CI91" s="365" t="s">
        <v>586</v>
      </c>
      <c r="CJ91" s="412" t="s">
        <v>1370</v>
      </c>
      <c r="CK91" s="365" t="s">
        <v>571</v>
      </c>
      <c r="CL91" s="365" t="s">
        <v>2021</v>
      </c>
      <c r="CM91" s="368" t="s">
        <v>2022</v>
      </c>
      <c r="CN91" s="414">
        <v>202300000000210</v>
      </c>
      <c r="CO91" s="438"/>
      <c r="CP91" s="377" t="s">
        <v>615</v>
      </c>
    </row>
    <row r="92" spans="1:94" ht="24" customHeight="1" x14ac:dyDescent="0.25">
      <c r="A92" s="377" t="s">
        <v>569</v>
      </c>
      <c r="B92" s="377">
        <v>10</v>
      </c>
      <c r="C92" s="311">
        <f>VLOOKUP(D92,Sheet1!$G$5:$H$10,2,FALSE)</f>
        <v>6</v>
      </c>
      <c r="D92" s="389" t="s">
        <v>437</v>
      </c>
      <c r="E92" s="389" t="s">
        <v>1651</v>
      </c>
      <c r="F92" s="389" t="s">
        <v>1651</v>
      </c>
      <c r="G92" s="389" t="s">
        <v>1651</v>
      </c>
      <c r="H92" s="389" t="s">
        <v>581</v>
      </c>
      <c r="I92" s="398"/>
      <c r="J92" s="398" t="s">
        <v>1303</v>
      </c>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398"/>
      <c r="AO92" s="398"/>
      <c r="AP92" s="398"/>
      <c r="AQ92" s="398"/>
      <c r="AR92" s="398"/>
      <c r="AS92" s="398"/>
      <c r="AT92" s="398"/>
      <c r="AU92" s="398"/>
      <c r="AV92" s="398"/>
      <c r="AW92" s="398"/>
      <c r="AX92" s="398"/>
      <c r="AY92" s="398"/>
      <c r="AZ92" s="398"/>
      <c r="BA92" s="398"/>
      <c r="BB92" s="398"/>
      <c r="BC92" s="398"/>
      <c r="BD92" s="398"/>
      <c r="BE92" s="398"/>
      <c r="BF92" s="398"/>
      <c r="BG92" s="398"/>
      <c r="BH92" s="398"/>
      <c r="BI92" s="398"/>
      <c r="BJ92" s="398"/>
      <c r="BK92" s="389" t="s">
        <v>583</v>
      </c>
      <c r="BL92" s="407" t="s">
        <v>580</v>
      </c>
      <c r="BM92" s="367" t="s">
        <v>2023</v>
      </c>
      <c r="BN92" s="367" t="s">
        <v>1845</v>
      </c>
      <c r="BO92" s="367" t="s">
        <v>2024</v>
      </c>
      <c r="BP92" s="368" t="s">
        <v>1042</v>
      </c>
      <c r="BQ92" s="368">
        <v>2</v>
      </c>
      <c r="BR92" s="368"/>
      <c r="BS92" s="368"/>
      <c r="BT92" s="368"/>
      <c r="BU92" s="368"/>
      <c r="BV92" s="368"/>
      <c r="BW92" s="368"/>
      <c r="BX92" s="368"/>
      <c r="BY92" s="368"/>
      <c r="BZ92" s="368"/>
      <c r="CA92" s="368"/>
      <c r="CB92" s="368">
        <v>2</v>
      </c>
      <c r="CC92" s="368"/>
      <c r="CD92" s="368" t="s">
        <v>569</v>
      </c>
      <c r="CE92" s="368" t="s">
        <v>2025</v>
      </c>
      <c r="CF92" s="365"/>
      <c r="CG92" s="365"/>
      <c r="CH92" s="368" t="s">
        <v>569</v>
      </c>
      <c r="CI92" s="365" t="s">
        <v>586</v>
      </c>
      <c r="CJ92" s="412"/>
      <c r="CK92" s="365"/>
      <c r="CL92" s="365"/>
      <c r="CM92" s="368" t="s">
        <v>2022</v>
      </c>
      <c r="CN92" s="414"/>
      <c r="CO92" s="438"/>
      <c r="CP92" s="377" t="s">
        <v>615</v>
      </c>
    </row>
    <row r="93" spans="1:94" ht="24" customHeight="1" x14ac:dyDescent="0.25">
      <c r="A93" s="377" t="s">
        <v>569</v>
      </c>
      <c r="B93" s="377">
        <v>9</v>
      </c>
      <c r="C93" s="311">
        <f>VLOOKUP(D93,Sheet1!$G$5:$H$10,2,FALSE)</f>
        <v>6</v>
      </c>
      <c r="D93" s="389" t="s">
        <v>437</v>
      </c>
      <c r="E93" s="389" t="s">
        <v>1651</v>
      </c>
      <c r="F93" s="389" t="s">
        <v>1651</v>
      </c>
      <c r="G93" s="389" t="s">
        <v>1651</v>
      </c>
      <c r="H93" s="389" t="s">
        <v>581</v>
      </c>
      <c r="I93" s="398"/>
      <c r="J93" s="398" t="s">
        <v>1303</v>
      </c>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8"/>
      <c r="AY93" s="398"/>
      <c r="AZ93" s="398"/>
      <c r="BA93" s="398"/>
      <c r="BB93" s="398"/>
      <c r="BC93" s="398"/>
      <c r="BD93" s="398"/>
      <c r="BE93" s="398"/>
      <c r="BF93" s="398"/>
      <c r="BG93" s="398"/>
      <c r="BH93" s="398"/>
      <c r="BI93" s="398"/>
      <c r="BJ93" s="398"/>
      <c r="BK93" s="398" t="s">
        <v>592</v>
      </c>
      <c r="BL93" s="367" t="s">
        <v>576</v>
      </c>
      <c r="BM93" s="367" t="s">
        <v>576</v>
      </c>
      <c r="BN93" s="367" t="s">
        <v>425</v>
      </c>
      <c r="BO93" s="367" t="s">
        <v>1379</v>
      </c>
      <c r="BP93" s="368" t="s">
        <v>1042</v>
      </c>
      <c r="BQ93" s="368">
        <v>100</v>
      </c>
      <c r="BR93" s="368">
        <v>8</v>
      </c>
      <c r="BS93" s="368">
        <v>8</v>
      </c>
      <c r="BT93" s="368">
        <v>8</v>
      </c>
      <c r="BU93" s="368">
        <v>8</v>
      </c>
      <c r="BV93" s="368">
        <v>8</v>
      </c>
      <c r="BW93" s="368">
        <v>8</v>
      </c>
      <c r="BX93" s="368">
        <v>8</v>
      </c>
      <c r="BY93" s="368">
        <v>8</v>
      </c>
      <c r="BZ93" s="368">
        <v>8</v>
      </c>
      <c r="CA93" s="368">
        <v>8</v>
      </c>
      <c r="CB93" s="368">
        <v>8</v>
      </c>
      <c r="CC93" s="368">
        <v>12</v>
      </c>
      <c r="CD93" s="368" t="s">
        <v>569</v>
      </c>
      <c r="CE93" s="368" t="s">
        <v>2026</v>
      </c>
      <c r="CF93" s="365"/>
      <c r="CG93" s="365"/>
      <c r="CH93" s="368" t="s">
        <v>569</v>
      </c>
      <c r="CI93" s="365" t="s">
        <v>586</v>
      </c>
      <c r="CJ93" s="412"/>
      <c r="CK93" s="365"/>
      <c r="CL93" s="365" t="s">
        <v>577</v>
      </c>
      <c r="CM93" s="368" t="s">
        <v>2022</v>
      </c>
      <c r="CN93" s="414"/>
      <c r="CO93" s="307" t="s">
        <v>2027</v>
      </c>
      <c r="CP93" s="377" t="s">
        <v>615</v>
      </c>
    </row>
    <row r="94" spans="1:94" ht="24" customHeight="1" x14ac:dyDescent="0.25">
      <c r="A94" s="377" t="s">
        <v>1416</v>
      </c>
      <c r="B94" s="377">
        <v>11</v>
      </c>
      <c r="C94" s="311">
        <f>VLOOKUP(D94,Sheet1!$G$5:$H$10,2,FALSE)</f>
        <v>6</v>
      </c>
      <c r="D94" s="389" t="s">
        <v>437</v>
      </c>
      <c r="E94" s="389" t="s">
        <v>1651</v>
      </c>
      <c r="F94" s="389" t="s">
        <v>1651</v>
      </c>
      <c r="G94" s="389" t="s">
        <v>1651</v>
      </c>
      <c r="H94" s="389" t="s">
        <v>1328</v>
      </c>
      <c r="I94" s="466" t="s">
        <v>2028</v>
      </c>
      <c r="J94" s="390"/>
      <c r="K94" s="390"/>
      <c r="L94" s="141"/>
      <c r="M94" s="390"/>
      <c r="N94" s="296"/>
      <c r="O94" s="133"/>
      <c r="P94" s="133"/>
      <c r="Q94" s="369"/>
      <c r="R94" s="369"/>
      <c r="S94" s="369"/>
      <c r="T94" s="369"/>
      <c r="U94" s="133"/>
      <c r="V94" s="133"/>
      <c r="W94" s="133"/>
      <c r="X94" s="133"/>
      <c r="Y94" s="369"/>
      <c r="Z94" s="369"/>
      <c r="AA94" s="369"/>
      <c r="AB94" s="369"/>
      <c r="AC94" s="369"/>
      <c r="AD94" s="369"/>
      <c r="AE94" s="369"/>
      <c r="AF94" s="369"/>
      <c r="AG94" s="369"/>
      <c r="AH94" s="369"/>
      <c r="AI94" s="369"/>
      <c r="AJ94" s="369"/>
      <c r="AK94" s="133" t="s">
        <v>1416</v>
      </c>
      <c r="AL94" s="133" t="s">
        <v>2029</v>
      </c>
      <c r="AM94" s="133" t="s">
        <v>1418</v>
      </c>
      <c r="AN94" s="133" t="s">
        <v>1419</v>
      </c>
      <c r="AO94" s="370" t="s">
        <v>1420</v>
      </c>
      <c r="AP94" s="133" t="s">
        <v>1416</v>
      </c>
      <c r="AQ94" s="141" t="s">
        <v>1360</v>
      </c>
      <c r="AR94" s="141" t="s">
        <v>1360</v>
      </c>
      <c r="AS94" s="141" t="s">
        <v>1360</v>
      </c>
      <c r="AT94" s="141" t="s">
        <v>1360</v>
      </c>
      <c r="AU94" s="141" t="s">
        <v>1360</v>
      </c>
      <c r="AV94" s="141" t="s">
        <v>17</v>
      </c>
      <c r="AW94" s="141" t="s">
        <v>17</v>
      </c>
      <c r="AX94" s="141" t="s">
        <v>17</v>
      </c>
      <c r="AY94" s="141" t="s">
        <v>17</v>
      </c>
      <c r="AZ94" s="141" t="s">
        <v>17</v>
      </c>
      <c r="BA94" s="297" t="s">
        <v>17</v>
      </c>
      <c r="BB94" s="297" t="s">
        <v>17</v>
      </c>
      <c r="BC94" s="297" t="s">
        <v>17</v>
      </c>
      <c r="BD94" s="297" t="s">
        <v>17</v>
      </c>
      <c r="BE94" s="297" t="s">
        <v>17</v>
      </c>
      <c r="BF94" s="297" t="s">
        <v>17</v>
      </c>
      <c r="BG94" s="141" t="s">
        <v>2030</v>
      </c>
      <c r="BH94" s="141" t="s">
        <v>2031</v>
      </c>
      <c r="BI94" s="141" t="s">
        <v>2032</v>
      </c>
      <c r="BJ94" s="141" t="s">
        <v>36</v>
      </c>
      <c r="BK94" s="389" t="s">
        <v>1325</v>
      </c>
      <c r="BL94" s="158" t="s">
        <v>1424</v>
      </c>
      <c r="BM94" s="158" t="s">
        <v>2033</v>
      </c>
      <c r="BN94" s="101" t="s">
        <v>425</v>
      </c>
      <c r="BO94" s="86" t="s">
        <v>2034</v>
      </c>
      <c r="BP94" s="73" t="s">
        <v>372</v>
      </c>
      <c r="BQ94" s="371">
        <v>0.9</v>
      </c>
      <c r="BR94" s="371">
        <v>0.9</v>
      </c>
      <c r="BS94" s="371">
        <v>0.9</v>
      </c>
      <c r="BT94" s="371">
        <v>0.9</v>
      </c>
      <c r="BU94" s="371">
        <v>0.9</v>
      </c>
      <c r="BV94" s="371">
        <v>0.9</v>
      </c>
      <c r="BW94" s="371">
        <v>0.9</v>
      </c>
      <c r="BX94" s="371">
        <v>0.9</v>
      </c>
      <c r="BY94" s="371">
        <v>0.9</v>
      </c>
      <c r="BZ94" s="371">
        <v>0.9</v>
      </c>
      <c r="CA94" s="371">
        <v>0.9</v>
      </c>
      <c r="CB94" s="371">
        <v>0.9</v>
      </c>
      <c r="CC94" s="371">
        <v>0.9</v>
      </c>
      <c r="CD94" s="86" t="s">
        <v>1416</v>
      </c>
      <c r="CE94" s="86" t="s">
        <v>2029</v>
      </c>
      <c r="CF94" s="86" t="s">
        <v>1419</v>
      </c>
      <c r="CG94" s="372" t="s">
        <v>1420</v>
      </c>
      <c r="CH94" s="73" t="s">
        <v>1416</v>
      </c>
      <c r="CI94" s="86"/>
      <c r="CJ94" s="73"/>
      <c r="CK94" s="73"/>
      <c r="CL94" s="73"/>
      <c r="CM94" s="10"/>
      <c r="CN94" s="10"/>
      <c r="CO94" s="308"/>
      <c r="CP94" s="377" t="s">
        <v>615</v>
      </c>
    </row>
    <row r="95" spans="1:94" ht="24" customHeight="1" x14ac:dyDescent="0.25">
      <c r="A95" s="377" t="s">
        <v>1416</v>
      </c>
      <c r="B95" s="377">
        <v>12</v>
      </c>
      <c r="C95" s="311">
        <f>VLOOKUP(D95,Sheet1!$G$5:$H$10,2,FALSE)</f>
        <v>6</v>
      </c>
      <c r="D95" s="389" t="s">
        <v>437</v>
      </c>
      <c r="E95" s="389" t="s">
        <v>1651</v>
      </c>
      <c r="F95" s="389" t="s">
        <v>1651</v>
      </c>
      <c r="G95" s="389" t="s">
        <v>1651</v>
      </c>
      <c r="H95" s="389"/>
      <c r="I95" s="466"/>
      <c r="J95" s="390"/>
      <c r="K95" s="390"/>
      <c r="L95" s="141"/>
      <c r="M95" s="373"/>
      <c r="N95" s="296"/>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t="s">
        <v>1416</v>
      </c>
      <c r="AL95" s="133" t="s">
        <v>2029</v>
      </c>
      <c r="AM95" s="133" t="s">
        <v>1418</v>
      </c>
      <c r="AN95" s="133" t="s">
        <v>1419</v>
      </c>
      <c r="AO95" s="370" t="s">
        <v>1420</v>
      </c>
      <c r="AP95" s="133" t="s">
        <v>1416</v>
      </c>
      <c r="AQ95" s="141" t="s">
        <v>1360</v>
      </c>
      <c r="AR95" s="141" t="s">
        <v>1360</v>
      </c>
      <c r="AS95" s="141" t="s">
        <v>1360</v>
      </c>
      <c r="AT95" s="141" t="s">
        <v>1360</v>
      </c>
      <c r="AU95" s="141" t="s">
        <v>17</v>
      </c>
      <c r="AV95" s="141" t="s">
        <v>17</v>
      </c>
      <c r="AW95" s="141" t="s">
        <v>17</v>
      </c>
      <c r="AX95" s="141" t="s">
        <v>17</v>
      </c>
      <c r="AY95" s="141" t="s">
        <v>17</v>
      </c>
      <c r="AZ95" s="297" t="s">
        <v>17</v>
      </c>
      <c r="BA95" s="297" t="s">
        <v>17</v>
      </c>
      <c r="BB95" s="297" t="s">
        <v>17</v>
      </c>
      <c r="BC95" s="297" t="s">
        <v>17</v>
      </c>
      <c r="BD95" s="297" t="s">
        <v>17</v>
      </c>
      <c r="BE95" s="297" t="s">
        <v>17</v>
      </c>
      <c r="BF95" s="297" t="s">
        <v>17</v>
      </c>
      <c r="BG95" s="141" t="s">
        <v>2030</v>
      </c>
      <c r="BH95" s="141" t="s">
        <v>2031</v>
      </c>
      <c r="BI95" s="141"/>
      <c r="BJ95" s="141" t="s">
        <v>36</v>
      </c>
      <c r="BK95" s="389" t="s">
        <v>1342</v>
      </c>
      <c r="BL95" s="158" t="s">
        <v>2035</v>
      </c>
      <c r="BM95" s="374" t="s">
        <v>2036</v>
      </c>
      <c r="BN95" s="101" t="s">
        <v>2037</v>
      </c>
      <c r="BO95" s="86" t="s">
        <v>2038</v>
      </c>
      <c r="BP95" s="73" t="s">
        <v>372</v>
      </c>
      <c r="BQ95" s="14" t="s">
        <v>2039</v>
      </c>
      <c r="BR95" s="14" t="s">
        <v>2039</v>
      </c>
      <c r="BS95" s="14" t="s">
        <v>2039</v>
      </c>
      <c r="BT95" s="14" t="s">
        <v>2039</v>
      </c>
      <c r="BU95" s="14" t="s">
        <v>2039</v>
      </c>
      <c r="BV95" s="14" t="s">
        <v>2039</v>
      </c>
      <c r="BW95" s="14" t="s">
        <v>2039</v>
      </c>
      <c r="BX95" s="14" t="s">
        <v>2039</v>
      </c>
      <c r="BY95" s="14" t="s">
        <v>2039</v>
      </c>
      <c r="BZ95" s="14" t="s">
        <v>2039</v>
      </c>
      <c r="CA95" s="14" t="s">
        <v>2039</v>
      </c>
      <c r="CB95" s="14" t="s">
        <v>2039</v>
      </c>
      <c r="CC95" s="14" t="s">
        <v>2039</v>
      </c>
      <c r="CD95" s="86" t="s">
        <v>1416</v>
      </c>
      <c r="CE95" s="86" t="s">
        <v>2029</v>
      </c>
      <c r="CF95" s="86" t="s">
        <v>1419</v>
      </c>
      <c r="CG95" s="372" t="s">
        <v>1420</v>
      </c>
      <c r="CH95" s="73" t="s">
        <v>1416</v>
      </c>
      <c r="CI95" s="86"/>
      <c r="CJ95" s="73"/>
      <c r="CK95" s="73"/>
      <c r="CL95" s="73"/>
      <c r="CM95" s="10"/>
      <c r="CN95" s="10"/>
      <c r="CO95" s="308"/>
      <c r="CP95" s="377" t="s">
        <v>615</v>
      </c>
    </row>
    <row r="96" spans="1:94" ht="24" customHeight="1" x14ac:dyDescent="0.25">
      <c r="A96" s="377" t="s">
        <v>1416</v>
      </c>
      <c r="B96" s="377">
        <v>13</v>
      </c>
      <c r="C96" s="311">
        <f>VLOOKUP(D96,Sheet1!$G$5:$H$10,2,FALSE)</f>
        <v>6</v>
      </c>
      <c r="D96" s="389" t="s">
        <v>437</v>
      </c>
      <c r="E96" s="389" t="s">
        <v>1651</v>
      </c>
      <c r="F96" s="389" t="s">
        <v>1651</v>
      </c>
      <c r="G96" s="389" t="s">
        <v>1651</v>
      </c>
      <c r="H96" s="389"/>
      <c r="I96" s="466"/>
      <c r="J96" s="390"/>
      <c r="K96" s="390"/>
      <c r="L96" s="141"/>
      <c r="M96" s="373"/>
      <c r="N96" s="296"/>
      <c r="O96" s="133"/>
      <c r="P96" s="133"/>
      <c r="Q96" s="369"/>
      <c r="R96" s="369"/>
      <c r="S96" s="369"/>
      <c r="T96" s="369"/>
      <c r="U96" s="133"/>
      <c r="V96" s="133"/>
      <c r="W96" s="133"/>
      <c r="X96" s="133"/>
      <c r="Y96" s="369"/>
      <c r="Z96" s="369"/>
      <c r="AA96" s="369"/>
      <c r="AB96" s="369"/>
      <c r="AC96" s="369"/>
      <c r="AD96" s="369"/>
      <c r="AE96" s="369"/>
      <c r="AF96" s="369"/>
      <c r="AG96" s="369"/>
      <c r="AH96" s="369"/>
      <c r="AI96" s="369"/>
      <c r="AJ96" s="369"/>
      <c r="AK96" s="133" t="s">
        <v>1416</v>
      </c>
      <c r="AL96" s="133" t="s">
        <v>2029</v>
      </c>
      <c r="AM96" s="133" t="s">
        <v>1418</v>
      </c>
      <c r="AN96" s="133" t="s">
        <v>1419</v>
      </c>
      <c r="AO96" s="370" t="s">
        <v>1420</v>
      </c>
      <c r="AP96" s="133" t="s">
        <v>1416</v>
      </c>
      <c r="AQ96" s="141" t="s">
        <v>1360</v>
      </c>
      <c r="AR96" s="141" t="s">
        <v>1360</v>
      </c>
      <c r="AS96" s="141" t="s">
        <v>1360</v>
      </c>
      <c r="AT96" s="141" t="s">
        <v>1360</v>
      </c>
      <c r="AU96" s="141" t="s">
        <v>17</v>
      </c>
      <c r="AV96" s="141" t="s">
        <v>17</v>
      </c>
      <c r="AW96" s="141" t="s">
        <v>17</v>
      </c>
      <c r="AX96" s="141" t="s">
        <v>17</v>
      </c>
      <c r="AY96" s="141" t="s">
        <v>17</v>
      </c>
      <c r="AZ96" s="297" t="s">
        <v>17</v>
      </c>
      <c r="BA96" s="297" t="s">
        <v>17</v>
      </c>
      <c r="BB96" s="297" t="s">
        <v>17</v>
      </c>
      <c r="BC96" s="297" t="s">
        <v>17</v>
      </c>
      <c r="BD96" s="297" t="s">
        <v>17</v>
      </c>
      <c r="BE96" s="297" t="s">
        <v>17</v>
      </c>
      <c r="BF96" s="297" t="s">
        <v>17</v>
      </c>
      <c r="BG96" s="141" t="s">
        <v>2030</v>
      </c>
      <c r="BH96" s="141"/>
      <c r="BI96" s="141"/>
      <c r="BJ96" s="141" t="s">
        <v>36</v>
      </c>
      <c r="BK96" s="389" t="s">
        <v>1364</v>
      </c>
      <c r="BL96" s="158" t="s">
        <v>1432</v>
      </c>
      <c r="BM96" s="374" t="s">
        <v>2040</v>
      </c>
      <c r="BN96" s="101" t="s">
        <v>425</v>
      </c>
      <c r="BO96" s="86" t="s">
        <v>1434</v>
      </c>
      <c r="BP96" s="73" t="s">
        <v>372</v>
      </c>
      <c r="BQ96" s="371">
        <v>1</v>
      </c>
      <c r="BR96" s="371">
        <v>1</v>
      </c>
      <c r="BS96" s="371">
        <v>1</v>
      </c>
      <c r="BT96" s="371">
        <v>1</v>
      </c>
      <c r="BU96" s="371">
        <v>1</v>
      </c>
      <c r="BV96" s="371">
        <v>1</v>
      </c>
      <c r="BW96" s="371">
        <v>1</v>
      </c>
      <c r="BX96" s="371">
        <v>1</v>
      </c>
      <c r="BY96" s="371">
        <v>1</v>
      </c>
      <c r="BZ96" s="371">
        <v>1</v>
      </c>
      <c r="CA96" s="371">
        <v>1</v>
      </c>
      <c r="CB96" s="371">
        <v>1</v>
      </c>
      <c r="CC96" s="371">
        <v>1</v>
      </c>
      <c r="CD96" s="86" t="s">
        <v>1416</v>
      </c>
      <c r="CE96" s="86" t="s">
        <v>2029</v>
      </c>
      <c r="CF96" s="86" t="s">
        <v>1419</v>
      </c>
      <c r="CG96" s="372" t="s">
        <v>1420</v>
      </c>
      <c r="CH96" s="73" t="s">
        <v>1416</v>
      </c>
      <c r="CI96" s="86"/>
      <c r="CJ96" s="73"/>
      <c r="CK96" s="73"/>
      <c r="CL96" s="73"/>
      <c r="CM96" s="10"/>
      <c r="CN96" s="10"/>
      <c r="CO96" s="308"/>
      <c r="CP96" s="377" t="s">
        <v>615</v>
      </c>
    </row>
    <row r="97" spans="8:82" ht="24" customHeight="1" x14ac:dyDescent="0.25">
      <c r="H97" s="5" t="s">
        <v>552</v>
      </c>
      <c r="I97" s="336" t="s">
        <v>2041</v>
      </c>
      <c r="J97" s="465" t="s">
        <v>2042</v>
      </c>
      <c r="K97" s="492" t="s">
        <v>2042</v>
      </c>
      <c r="L97" s="493" t="s">
        <v>2043</v>
      </c>
      <c r="M97" s="485"/>
      <c r="N97" s="493" t="s">
        <v>2044</v>
      </c>
      <c r="O97" s="485" t="s">
        <v>372</v>
      </c>
      <c r="P97" s="494"/>
      <c r="Q97" s="495"/>
      <c r="R97" s="495">
        <v>0.5</v>
      </c>
      <c r="S97" s="495">
        <v>0.25</v>
      </c>
      <c r="T97" s="495">
        <v>0.25</v>
      </c>
      <c r="U97" s="496" t="s">
        <v>2045</v>
      </c>
      <c r="V97" s="497">
        <v>1</v>
      </c>
      <c r="W97" s="485"/>
      <c r="X97" s="494"/>
      <c r="Y97" s="494"/>
      <c r="Z97" s="494"/>
      <c r="AA97" s="494"/>
      <c r="AB97" s="494"/>
      <c r="AC97" s="494"/>
      <c r="AD97" s="494"/>
      <c r="AE97" s="494"/>
      <c r="AF97" s="494"/>
      <c r="AG97" s="494"/>
      <c r="AH97" s="494"/>
      <c r="AI97" s="494"/>
      <c r="AJ97" s="485" t="s">
        <v>446</v>
      </c>
      <c r="AK97" s="133" t="s">
        <v>1216</v>
      </c>
      <c r="AL97" s="133"/>
      <c r="AM97" s="133" t="s">
        <v>2046</v>
      </c>
      <c r="AN97" s="370" t="s">
        <v>2047</v>
      </c>
      <c r="AO97" s="133" t="s">
        <v>446</v>
      </c>
      <c r="AP97" s="133"/>
      <c r="AQ97" s="133"/>
      <c r="AR97" s="133"/>
      <c r="AS97" s="133"/>
      <c r="AT97" s="133"/>
      <c r="AU97" s="133"/>
      <c r="AV97" s="133" t="s">
        <v>17</v>
      </c>
      <c r="AW97" s="133"/>
      <c r="AX97" s="133"/>
      <c r="AY97" s="133" t="s">
        <v>17</v>
      </c>
      <c r="AZ97" s="133" t="s">
        <v>1220</v>
      </c>
      <c r="BA97" s="133"/>
      <c r="BB97" s="133"/>
      <c r="BC97" s="133"/>
      <c r="BD97" s="133"/>
      <c r="BE97" s="133"/>
      <c r="BF97" s="133" t="s">
        <v>2048</v>
      </c>
      <c r="BG97" s="133"/>
      <c r="BH97" s="133"/>
      <c r="BI97" s="263"/>
      <c r="BJ97" s="266" t="s">
        <v>442</v>
      </c>
      <c r="BK97" s="241"/>
      <c r="BL97" s="467" t="str">
        <f>K97</f>
        <v>Modelo de Planeación y Gestion Estructurado e Implementado</v>
      </c>
      <c r="BM97" s="467">
        <f>M97</f>
        <v>0</v>
      </c>
      <c r="BN97" s="467"/>
      <c r="BO97" s="467"/>
      <c r="BP97" s="468"/>
      <c r="BQ97" s="499">
        <f>R97</f>
        <v>0.5</v>
      </c>
      <c r="BR97" s="499">
        <f>Y97</f>
        <v>0</v>
      </c>
      <c r="BS97" s="499">
        <f t="shared" ref="BS97:BS99" si="57">Z97</f>
        <v>0</v>
      </c>
      <c r="BT97" s="499">
        <f t="shared" ref="BT97:BT99" si="58">AA97</f>
        <v>0</v>
      </c>
      <c r="BU97" s="499">
        <f t="shared" ref="BU97:BU99" si="59">AB97</f>
        <v>0</v>
      </c>
      <c r="BV97" s="499">
        <f t="shared" ref="BV97:BV99" si="60">AC97</f>
        <v>0</v>
      </c>
      <c r="BW97" s="499">
        <f t="shared" ref="BW97:BW99" si="61">AD97</f>
        <v>0</v>
      </c>
      <c r="BX97" s="499">
        <f t="shared" ref="BX97:BX99" si="62">AE97</f>
        <v>0</v>
      </c>
      <c r="BY97" s="499">
        <f t="shared" ref="BY97:BY99" si="63">AF97</f>
        <v>0</v>
      </c>
      <c r="BZ97" s="499">
        <f t="shared" ref="BZ97:BZ99" si="64">AG97</f>
        <v>0</v>
      </c>
      <c r="CA97" s="499">
        <f t="shared" ref="CA97:CA99" si="65">AH97</f>
        <v>0</v>
      </c>
      <c r="CB97" s="499">
        <f t="shared" ref="CB97:CB99" si="66">AI97</f>
        <v>0</v>
      </c>
      <c r="CC97" s="468" t="str">
        <f t="shared" ref="CC97:CC99" si="67">AJ97</f>
        <v>Oficina de Planeación</v>
      </c>
      <c r="CD97" s="230"/>
    </row>
    <row r="98" spans="8:82" ht="24" customHeight="1" x14ac:dyDescent="0.25">
      <c r="I98" s="336"/>
      <c r="J98" s="132" t="s">
        <v>2049</v>
      </c>
      <c r="K98" s="498" t="s">
        <v>2049</v>
      </c>
      <c r="L98" s="485" t="s">
        <v>2050</v>
      </c>
      <c r="M98" s="485"/>
      <c r="N98" s="493" t="s">
        <v>2051</v>
      </c>
      <c r="O98" s="485"/>
      <c r="P98" s="494"/>
      <c r="Q98" s="495"/>
      <c r="R98" s="495">
        <v>1</v>
      </c>
      <c r="S98" s="495">
        <v>0</v>
      </c>
      <c r="T98" s="495">
        <v>0</v>
      </c>
      <c r="U98" s="496" t="s">
        <v>2045</v>
      </c>
      <c r="V98" s="497">
        <v>1</v>
      </c>
      <c r="W98" s="485"/>
      <c r="X98" s="494"/>
      <c r="Y98" s="494"/>
      <c r="Z98" s="494"/>
      <c r="AA98" s="494"/>
      <c r="AB98" s="494"/>
      <c r="AC98" s="494"/>
      <c r="AD98" s="494"/>
      <c r="AE98" s="494"/>
      <c r="AF98" s="494"/>
      <c r="AG98" s="494"/>
      <c r="AH98" s="494"/>
      <c r="AI98" s="494"/>
      <c r="AJ98" s="485" t="s">
        <v>446</v>
      </c>
      <c r="AK98" s="133" t="s">
        <v>2052</v>
      </c>
      <c r="AL98" s="133"/>
      <c r="AM98" s="133" t="s">
        <v>2046</v>
      </c>
      <c r="AN98" s="370" t="s">
        <v>2047</v>
      </c>
      <c r="AO98" s="133" t="s">
        <v>446</v>
      </c>
      <c r="AP98" s="133"/>
      <c r="AQ98" s="133"/>
      <c r="AR98" s="133"/>
      <c r="AS98" s="133"/>
      <c r="AT98" s="133"/>
      <c r="AU98" s="133"/>
      <c r="AV98" s="133"/>
      <c r="AW98" s="133"/>
      <c r="AX98" s="133"/>
      <c r="AY98" s="133"/>
      <c r="AZ98" s="133" t="s">
        <v>1220</v>
      </c>
      <c r="BA98" s="133"/>
      <c r="BB98" s="133"/>
      <c r="BC98" s="133"/>
      <c r="BD98" s="133"/>
      <c r="BE98" s="133"/>
      <c r="BF98" s="133"/>
      <c r="BG98" s="133"/>
      <c r="BH98" s="133"/>
      <c r="BI98" s="263"/>
      <c r="BJ98" s="266" t="s">
        <v>1655</v>
      </c>
      <c r="BK98" s="241"/>
      <c r="BL98" s="467" t="str">
        <f>K98</f>
        <v xml:space="preserve">Sistema Inegrado de Gestión Actualizado </v>
      </c>
      <c r="BM98" s="467">
        <f>M98</f>
        <v>0</v>
      </c>
      <c r="BN98" s="467"/>
      <c r="BO98" s="467"/>
      <c r="BP98" s="468"/>
      <c r="BQ98" s="499">
        <f>R98</f>
        <v>1</v>
      </c>
      <c r="BR98" s="499">
        <f>Y98</f>
        <v>0</v>
      </c>
      <c r="BS98" s="499">
        <f t="shared" si="57"/>
        <v>0</v>
      </c>
      <c r="BT98" s="499">
        <f t="shared" si="58"/>
        <v>0</v>
      </c>
      <c r="BU98" s="499">
        <f t="shared" si="59"/>
        <v>0</v>
      </c>
      <c r="BV98" s="499">
        <f t="shared" si="60"/>
        <v>0</v>
      </c>
      <c r="BW98" s="499">
        <f t="shared" si="61"/>
        <v>0</v>
      </c>
      <c r="BX98" s="499">
        <f t="shared" si="62"/>
        <v>0</v>
      </c>
      <c r="BY98" s="499">
        <f t="shared" si="63"/>
        <v>0</v>
      </c>
      <c r="BZ98" s="499">
        <f t="shared" si="64"/>
        <v>0</v>
      </c>
      <c r="CA98" s="499">
        <f t="shared" si="65"/>
        <v>0</v>
      </c>
      <c r="CB98" s="499">
        <f t="shared" si="66"/>
        <v>0</v>
      </c>
      <c r="CC98" s="468" t="str">
        <f t="shared" si="67"/>
        <v>Oficina de Planeación</v>
      </c>
      <c r="CD98" s="230"/>
    </row>
    <row r="99" spans="8:82" ht="24" customHeight="1" x14ac:dyDescent="0.25">
      <c r="I99" s="336"/>
      <c r="J99" s="465" t="s">
        <v>2053</v>
      </c>
      <c r="K99" s="492" t="s">
        <v>2053</v>
      </c>
      <c r="L99" s="493" t="s">
        <v>2043</v>
      </c>
      <c r="M99" s="485"/>
      <c r="N99" s="493" t="s">
        <v>2054</v>
      </c>
      <c r="O99" s="485"/>
      <c r="P99" s="494"/>
      <c r="Q99" s="495"/>
      <c r="R99" s="495">
        <v>1</v>
      </c>
      <c r="S99" s="495">
        <v>0</v>
      </c>
      <c r="T99" s="495">
        <v>0</v>
      </c>
      <c r="U99" s="496" t="s">
        <v>2045</v>
      </c>
      <c r="V99" s="497">
        <v>1</v>
      </c>
      <c r="W99" s="485"/>
      <c r="X99" s="494"/>
      <c r="Y99" s="494"/>
      <c r="Z99" s="494"/>
      <c r="AA99" s="494"/>
      <c r="AB99" s="494"/>
      <c r="AC99" s="494"/>
      <c r="AD99" s="494"/>
      <c r="AE99" s="494"/>
      <c r="AF99" s="494"/>
      <c r="AG99" s="494"/>
      <c r="AH99" s="494"/>
      <c r="AI99" s="494"/>
      <c r="AJ99" s="485" t="s">
        <v>446</v>
      </c>
      <c r="AK99" s="133"/>
      <c r="AL99" s="133"/>
      <c r="AM99" s="133" t="s">
        <v>2046</v>
      </c>
      <c r="AN99" s="370" t="s">
        <v>2047</v>
      </c>
      <c r="AO99" s="133" t="s">
        <v>446</v>
      </c>
      <c r="AP99" s="133"/>
      <c r="AQ99" s="133"/>
      <c r="AR99" s="133"/>
      <c r="AS99" s="133"/>
      <c r="AT99" s="133"/>
      <c r="AU99" s="133"/>
      <c r="AV99" s="133"/>
      <c r="AW99" s="133"/>
      <c r="AX99" s="133"/>
      <c r="AY99" s="133"/>
      <c r="AZ99" s="133" t="s">
        <v>1220</v>
      </c>
      <c r="BA99" s="133"/>
      <c r="BB99" s="133"/>
      <c r="BC99" s="133"/>
      <c r="BD99" s="133"/>
      <c r="BE99" s="133"/>
      <c r="BF99" s="133"/>
      <c r="BG99" s="133"/>
      <c r="BH99" s="133"/>
      <c r="BI99" s="263"/>
      <c r="BJ99" s="266"/>
      <c r="BK99" s="241"/>
      <c r="BL99" s="467" t="str">
        <f>K99</f>
        <v>Estrategia de Coperación estructurada e implementada</v>
      </c>
      <c r="BM99" s="467">
        <f>M99</f>
        <v>0</v>
      </c>
      <c r="BN99" s="467"/>
      <c r="BO99" s="467"/>
      <c r="BP99" s="468"/>
      <c r="BQ99" s="499">
        <f>R99</f>
        <v>1</v>
      </c>
      <c r="BR99" s="499">
        <f>Y99</f>
        <v>0</v>
      </c>
      <c r="BS99" s="499">
        <f t="shared" si="57"/>
        <v>0</v>
      </c>
      <c r="BT99" s="499">
        <f t="shared" si="58"/>
        <v>0</v>
      </c>
      <c r="BU99" s="499">
        <f t="shared" si="59"/>
        <v>0</v>
      </c>
      <c r="BV99" s="499">
        <f t="shared" si="60"/>
        <v>0</v>
      </c>
      <c r="BW99" s="499">
        <f t="shared" si="61"/>
        <v>0</v>
      </c>
      <c r="BX99" s="499">
        <f t="shared" si="62"/>
        <v>0</v>
      </c>
      <c r="BY99" s="499">
        <f t="shared" si="63"/>
        <v>0</v>
      </c>
      <c r="BZ99" s="499">
        <f t="shared" si="64"/>
        <v>0</v>
      </c>
      <c r="CA99" s="499">
        <f t="shared" si="65"/>
        <v>0</v>
      </c>
      <c r="CB99" s="499">
        <f t="shared" si="66"/>
        <v>0</v>
      </c>
      <c r="CC99" s="468" t="str">
        <f t="shared" si="67"/>
        <v>Oficina de Planeación</v>
      </c>
      <c r="CD99" s="230"/>
    </row>
  </sheetData>
  <autoFilter ref="A9:CP9">
    <sortState ref="A10:CP105">
      <sortCondition ref="BK9"/>
    </sortState>
  </autoFilter>
  <mergeCells count="18">
    <mergeCell ref="BQ7:CC8"/>
    <mergeCell ref="CD7:CH8"/>
    <mergeCell ref="CI7:CL8"/>
    <mergeCell ref="CM7:CN8"/>
    <mergeCell ref="C5:G8"/>
    <mergeCell ref="I5:BJ6"/>
    <mergeCell ref="BL5:CO6"/>
    <mergeCell ref="I7:P8"/>
    <mergeCell ref="Y7:AJ8"/>
    <mergeCell ref="AK7:AP8"/>
    <mergeCell ref="AQ7:AU8"/>
    <mergeCell ref="AV7:AZ8"/>
    <mergeCell ref="BA7:BI7"/>
    <mergeCell ref="Q7:X8"/>
    <mergeCell ref="CO7:CO8"/>
    <mergeCell ref="BG8:BH8"/>
    <mergeCell ref="BJ7:BJ8"/>
    <mergeCell ref="BL7:BP8"/>
  </mergeCells>
  <phoneticPr fontId="28" type="noConversion"/>
  <dataValidations disablePrompts="1" count="2">
    <dataValidation type="list" allowBlank="1" showInputMessage="1" showErrorMessage="1" sqref="CI89:CI96 CI16:CI20 CI10:CI12 CI24:CI48">
      <formula1>Proyetco</formula1>
    </dataValidation>
    <dataValidation type="list" allowBlank="1" showInputMessage="1" showErrorMessage="1" sqref="D86:D96 D10:D22 D24:D48">
      <formula1>Objetivos</formula1>
    </dataValidation>
  </dataValidations>
  <hyperlinks>
    <hyperlink ref="AO85" r:id="rId1"/>
    <hyperlink ref="AO86" r:id="rId2"/>
    <hyperlink ref="CG85" r:id="rId3"/>
    <hyperlink ref="CG86" r:id="rId4"/>
    <hyperlink ref="AO87" r:id="rId5"/>
    <hyperlink ref="CG87" r:id="rId6"/>
    <hyperlink ref="AO90" r:id="rId7"/>
    <hyperlink ref="CG90" r:id="rId8"/>
    <hyperlink ref="AO91" r:id="rId9" display="jorge.caro@adro.gov.co_x000a_"/>
    <hyperlink ref="CG91" r:id="rId10" display="jorge.caro@adro.gov.co_x000a_"/>
    <hyperlink ref="AO94" r:id="rId11"/>
    <hyperlink ref="AO95" r:id="rId12"/>
    <hyperlink ref="AO96" r:id="rId13"/>
    <hyperlink ref="CG94" r:id="rId14"/>
    <hyperlink ref="CG95" r:id="rId15"/>
    <hyperlink ref="CG96" r:id="rId16"/>
    <hyperlink ref="AO82" r:id="rId17"/>
    <hyperlink ref="AO83" r:id="rId18"/>
    <hyperlink ref="AO84" r:id="rId19"/>
    <hyperlink ref="CG82" r:id="rId20"/>
    <hyperlink ref="CG83" r:id="rId21"/>
    <hyperlink ref="CG84" r:id="rId22"/>
    <hyperlink ref="CG32" r:id="rId23"/>
    <hyperlink ref="AO10" r:id="rId24"/>
    <hyperlink ref="AO14" r:id="rId25"/>
    <hyperlink ref="AO16" r:id="rId26"/>
    <hyperlink ref="AO18" r:id="rId27"/>
    <hyperlink ref="AO19" r:id="rId28"/>
    <hyperlink ref="AO20" r:id="rId29"/>
    <hyperlink ref="AO21" r:id="rId30"/>
    <hyperlink ref="AO22" r:id="rId31"/>
    <hyperlink ref="AO23" r:id="rId32"/>
    <hyperlink ref="AO24" r:id="rId33"/>
    <hyperlink ref="AO25" r:id="rId34"/>
    <hyperlink ref="AO26" r:id="rId35"/>
    <hyperlink ref="AO27" r:id="rId36"/>
    <hyperlink ref="AO28" r:id="rId37"/>
    <hyperlink ref="AO29" r:id="rId38"/>
    <hyperlink ref="AO30" r:id="rId39"/>
    <hyperlink ref="AO31" r:id="rId40"/>
    <hyperlink ref="AO34" r:id="rId41"/>
    <hyperlink ref="CG36" r:id="rId42"/>
    <hyperlink ref="CG37" r:id="rId43"/>
    <hyperlink ref="CG38" r:id="rId44"/>
    <hyperlink ref="AO40" r:id="rId45"/>
    <hyperlink ref="AO44" r:id="rId46"/>
    <hyperlink ref="CG40" r:id="rId47"/>
    <hyperlink ref="CG41" r:id="rId48"/>
    <hyperlink ref="CG42" r:id="rId49"/>
    <hyperlink ref="CG43" r:id="rId50"/>
    <hyperlink ref="AO45" r:id="rId51"/>
    <hyperlink ref="AO46" r:id="rId52"/>
    <hyperlink ref="AO47" r:id="rId53"/>
    <hyperlink ref="AO48" r:id="rId54"/>
    <hyperlink ref="AO51" r:id="rId55"/>
    <hyperlink ref="AO54" r:id="rId56"/>
    <hyperlink ref="AO53" r:id="rId57"/>
    <hyperlink ref="AO49" r:id="rId58"/>
    <hyperlink ref="CG48" r:id="rId59"/>
    <hyperlink ref="CG49" r:id="rId60"/>
    <hyperlink ref="CG50" r:id="rId61"/>
    <hyperlink ref="CG51" r:id="rId62"/>
    <hyperlink ref="CG53" r:id="rId63"/>
    <hyperlink ref="CG54" r:id="rId64"/>
    <hyperlink ref="AN97" r:id="rId65"/>
    <hyperlink ref="AN98" r:id="rId66"/>
    <hyperlink ref="AN99" r:id="rId67"/>
    <hyperlink ref="AO17" r:id="rId68"/>
  </hyperlinks>
  <pageMargins left="0.7" right="0.7" top="0.75" bottom="0.75" header="0.3" footer="0.3"/>
  <pageSetup orientation="portrait" r:id="rId69"/>
  <drawing r:id="rId70"/>
  <legacyDrawing r:id="rId71"/>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'Listas desplegables'!$R$2:$R$7</xm:f>
          </x14:formula1>
          <xm:sqref>BI10</xm:sqref>
        </x14:dataValidation>
        <x14:dataValidation type="list" allowBlank="1" showInputMessage="1" showErrorMessage="1">
          <x14:formula1>
            <xm:f>'Listas desplegables'!$G$2:$G$6</xm:f>
          </x14:formula1>
          <xm:sqref>BB10</xm:sqref>
        </x14:dataValidation>
        <x14:dataValidation type="list" allowBlank="1" showInputMessage="1" showErrorMessage="1">
          <x14:formula1>
            <xm:f>'Listas desplegables'!$K$2:$K$6</xm:f>
          </x14:formula1>
          <xm:sqref>BE10</xm:sqref>
        </x14:dataValidation>
        <x14:dataValidation type="list" allowBlank="1" showInputMessage="1" showErrorMessage="1">
          <x14:formula1>
            <xm:f>'Listas desplegables'!$Q$1:$Q$2</xm:f>
          </x14:formula1>
          <xm:sqref>AQ10:AZ10</xm:sqref>
        </x14:dataValidation>
        <x14:dataValidation type="list" allowBlank="1" showInputMessage="1" showErrorMessage="1">
          <x14:formula1>
            <xm:f>'Listas desplegables'!$A$4:$A$11</xm:f>
          </x14:formula1>
          <xm:sqref>BC10</xm:sqref>
        </x14:dataValidation>
        <x14:dataValidation type="list" allowBlank="1" showInputMessage="1" showErrorMessage="1">
          <x14:formula1>
            <xm:f>'Listas desplegables'!$M$2:$M$23</xm:f>
          </x14:formula1>
          <xm:sqref>BJ10:BK10</xm:sqref>
        </x14:dataValidation>
        <x14:dataValidation type="list" allowBlank="1" showInputMessage="1" showErrorMessage="1">
          <x14:formula1>
            <xm:f>'Listas desplegables'!$B$4:$B$16</xm:f>
          </x14:formula1>
          <xm:sqref>BD10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CP99"/>
  <sheetViews>
    <sheetView showGridLines="0" zoomScale="106" zoomScaleNormal="38" workbookViewId="0">
      <pane ySplit="9" topLeftCell="A24" activePane="bottomLeft" state="frozenSplit"/>
      <selection activeCell="T1" sqref="T1"/>
      <selection pane="bottomLeft" activeCell="C31" sqref="C25:C31"/>
    </sheetView>
  </sheetViews>
  <sheetFormatPr baseColWidth="10" defaultColWidth="20.28515625" defaultRowHeight="24" customHeight="1" x14ac:dyDescent="0.25"/>
  <cols>
    <col min="1" max="2" width="20.28515625" style="3"/>
    <col min="3" max="8" width="20.28515625" style="5"/>
    <col min="9" max="10" width="20.28515625" style="227"/>
    <col min="11" max="12" width="20.28515625" style="5" customWidth="1"/>
    <col min="13" max="42" width="20.28515625" style="89" customWidth="1"/>
    <col min="43" max="52" width="20.28515625" style="11" customWidth="1"/>
    <col min="53" max="58" width="20.28515625" style="7" customWidth="1"/>
    <col min="59" max="62" width="20.28515625" style="5" customWidth="1"/>
    <col min="63" max="63" width="20.28515625" style="5"/>
    <col min="64" max="65" width="20.28515625" style="89"/>
    <col min="66" max="67" width="20.28515625" style="83"/>
    <col min="68" max="68" width="20.28515625" style="97"/>
    <col min="69" max="69" width="20.28515625" style="56"/>
    <col min="70" max="79" width="20.28515625" style="98"/>
    <col min="80" max="90" width="20.28515625" style="97"/>
    <col min="91" max="92" width="20.28515625" style="5"/>
    <col min="93" max="93" width="20.28515625" style="220"/>
    <col min="94" max="16384" width="20.28515625" style="3"/>
  </cols>
  <sheetData>
    <row r="1" spans="1:94" ht="24" customHeight="1" x14ac:dyDescent="0.25">
      <c r="A1" s="470"/>
      <c r="C1" s="8"/>
      <c r="D1" s="8"/>
      <c r="E1" s="8"/>
      <c r="F1" s="8"/>
      <c r="G1" s="8"/>
      <c r="H1" s="8"/>
      <c r="I1" s="226"/>
      <c r="J1" s="226"/>
      <c r="K1" s="215" t="s">
        <v>264</v>
      </c>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6"/>
    </row>
    <row r="2" spans="1:94" ht="24" customHeight="1" x14ac:dyDescent="0.25">
      <c r="A2" s="471"/>
      <c r="C2" s="8"/>
      <c r="D2" s="8"/>
      <c r="E2" s="8"/>
      <c r="F2" s="8"/>
      <c r="G2" s="8"/>
      <c r="H2" s="8"/>
      <c r="I2" s="226"/>
      <c r="J2" s="226"/>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6"/>
    </row>
    <row r="3" spans="1:94" ht="24" customHeight="1" x14ac:dyDescent="0.25">
      <c r="A3" s="472"/>
      <c r="C3" s="8"/>
      <c r="D3" s="8"/>
      <c r="E3" s="8"/>
      <c r="F3" s="8"/>
      <c r="G3" s="8"/>
      <c r="H3" s="8"/>
      <c r="I3" s="226"/>
      <c r="J3" s="226"/>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6"/>
    </row>
    <row r="4" spans="1:94" ht="24" customHeight="1" thickBot="1" x14ac:dyDescent="0.3">
      <c r="C4" s="8"/>
      <c r="D4" s="8"/>
      <c r="E4" s="8"/>
      <c r="F4" s="8"/>
      <c r="G4" s="8"/>
      <c r="H4" s="8"/>
      <c r="I4" s="226"/>
      <c r="J4" s="226"/>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6"/>
    </row>
    <row r="5" spans="1:94" ht="24" customHeight="1" x14ac:dyDescent="0.25">
      <c r="C5" s="786" t="s">
        <v>728</v>
      </c>
      <c r="D5" s="786"/>
      <c r="E5" s="786"/>
      <c r="F5" s="786"/>
      <c r="G5" s="787"/>
      <c r="H5" s="316"/>
      <c r="I5" s="808" t="s">
        <v>279</v>
      </c>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09"/>
      <c r="BJ5" s="809"/>
      <c r="BK5" s="293"/>
      <c r="BL5" s="834" t="s">
        <v>729</v>
      </c>
      <c r="BM5" s="835"/>
      <c r="BN5" s="835"/>
      <c r="BO5" s="835"/>
      <c r="BP5" s="835"/>
      <c r="BQ5" s="835"/>
      <c r="BR5" s="835"/>
      <c r="BS5" s="835"/>
      <c r="BT5" s="835"/>
      <c r="BU5" s="835"/>
      <c r="BV5" s="835"/>
      <c r="BW5" s="835"/>
      <c r="BX5" s="835"/>
      <c r="BY5" s="835"/>
      <c r="BZ5" s="835"/>
      <c r="CA5" s="835"/>
      <c r="CB5" s="835"/>
      <c r="CC5" s="835"/>
      <c r="CD5" s="835"/>
      <c r="CE5" s="835"/>
      <c r="CF5" s="835"/>
      <c r="CG5" s="835"/>
      <c r="CH5" s="835"/>
      <c r="CI5" s="835"/>
      <c r="CJ5" s="835"/>
      <c r="CK5" s="835"/>
      <c r="CL5" s="835"/>
      <c r="CM5" s="835"/>
      <c r="CN5" s="835"/>
      <c r="CO5" s="836"/>
    </row>
    <row r="6" spans="1:94" ht="24" customHeight="1" x14ac:dyDescent="0.25">
      <c r="C6" s="786"/>
      <c r="D6" s="786"/>
      <c r="E6" s="786"/>
      <c r="F6" s="786"/>
      <c r="G6" s="787"/>
      <c r="H6" s="316"/>
      <c r="I6" s="810"/>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1"/>
      <c r="AZ6" s="811"/>
      <c r="BA6" s="811"/>
      <c r="BB6" s="811"/>
      <c r="BC6" s="811"/>
      <c r="BD6" s="811"/>
      <c r="BE6" s="811"/>
      <c r="BF6" s="811"/>
      <c r="BG6" s="811"/>
      <c r="BH6" s="811"/>
      <c r="BI6" s="811"/>
      <c r="BJ6" s="811"/>
      <c r="BK6" s="294"/>
      <c r="BL6" s="837"/>
      <c r="BM6" s="838"/>
      <c r="BN6" s="838"/>
      <c r="BO6" s="838"/>
      <c r="BP6" s="838"/>
      <c r="BQ6" s="838"/>
      <c r="BR6" s="838"/>
      <c r="BS6" s="838"/>
      <c r="BT6" s="838"/>
      <c r="BU6" s="838"/>
      <c r="BV6" s="838"/>
      <c r="BW6" s="838"/>
      <c r="BX6" s="838"/>
      <c r="BY6" s="838"/>
      <c r="BZ6" s="838"/>
      <c r="CA6" s="838"/>
      <c r="CB6" s="838"/>
      <c r="CC6" s="838"/>
      <c r="CD6" s="838"/>
      <c r="CE6" s="838"/>
      <c r="CF6" s="838"/>
      <c r="CG6" s="838"/>
      <c r="CH6" s="838"/>
      <c r="CI6" s="838"/>
      <c r="CJ6" s="838"/>
      <c r="CK6" s="838"/>
      <c r="CL6" s="838"/>
      <c r="CM6" s="838"/>
      <c r="CN6" s="838"/>
      <c r="CO6" s="839"/>
    </row>
    <row r="7" spans="1:94" ht="24" customHeight="1" x14ac:dyDescent="0.25">
      <c r="C7" s="786"/>
      <c r="D7" s="786"/>
      <c r="E7" s="786"/>
      <c r="F7" s="786"/>
      <c r="G7" s="787"/>
      <c r="H7" s="316"/>
      <c r="I7" s="790" t="s">
        <v>730</v>
      </c>
      <c r="J7" s="791"/>
      <c r="K7" s="791"/>
      <c r="L7" s="791"/>
      <c r="M7" s="791"/>
      <c r="N7" s="791"/>
      <c r="O7" s="791"/>
      <c r="P7" s="792"/>
      <c r="Q7" s="796" t="s">
        <v>267</v>
      </c>
      <c r="R7" s="797"/>
      <c r="S7" s="797"/>
      <c r="T7" s="797"/>
      <c r="U7" s="797"/>
      <c r="V7" s="797"/>
      <c r="W7" s="797"/>
      <c r="X7" s="797"/>
      <c r="Y7" s="800" t="s">
        <v>731</v>
      </c>
      <c r="Z7" s="800"/>
      <c r="AA7" s="800"/>
      <c r="AB7" s="800"/>
      <c r="AC7" s="800"/>
      <c r="AD7" s="800"/>
      <c r="AE7" s="800"/>
      <c r="AF7" s="800"/>
      <c r="AG7" s="800"/>
      <c r="AH7" s="800"/>
      <c r="AI7" s="800"/>
      <c r="AJ7" s="801"/>
      <c r="AK7" s="778" t="s">
        <v>268</v>
      </c>
      <c r="AL7" s="779"/>
      <c r="AM7" s="779"/>
      <c r="AN7" s="779"/>
      <c r="AO7" s="779"/>
      <c r="AP7" s="780"/>
      <c r="AQ7" s="840" t="s">
        <v>217</v>
      </c>
      <c r="AR7" s="841"/>
      <c r="AS7" s="841"/>
      <c r="AT7" s="841"/>
      <c r="AU7" s="842"/>
      <c r="AV7" s="846" t="s">
        <v>224</v>
      </c>
      <c r="AW7" s="847"/>
      <c r="AX7" s="847"/>
      <c r="AY7" s="847"/>
      <c r="AZ7" s="848"/>
      <c r="BA7" s="852" t="s">
        <v>231</v>
      </c>
      <c r="BB7" s="853"/>
      <c r="BC7" s="853"/>
      <c r="BD7" s="853"/>
      <c r="BE7" s="853"/>
      <c r="BF7" s="853"/>
      <c r="BG7" s="853"/>
      <c r="BH7" s="853"/>
      <c r="BI7" s="854"/>
      <c r="BJ7" s="846" t="s">
        <v>251</v>
      </c>
      <c r="BK7" s="352"/>
      <c r="BL7" s="858" t="s">
        <v>1626</v>
      </c>
      <c r="BM7" s="859"/>
      <c r="BN7" s="859"/>
      <c r="BO7" s="859"/>
      <c r="BP7" s="859"/>
      <c r="BQ7" s="806" t="s">
        <v>732</v>
      </c>
      <c r="BR7" s="806"/>
      <c r="BS7" s="806"/>
      <c r="BT7" s="806"/>
      <c r="BU7" s="806"/>
      <c r="BV7" s="806"/>
      <c r="BW7" s="806"/>
      <c r="BX7" s="806"/>
      <c r="BY7" s="806"/>
      <c r="BZ7" s="806"/>
      <c r="CA7" s="806"/>
      <c r="CB7" s="806"/>
      <c r="CC7" s="806"/>
      <c r="CD7" s="807" t="s">
        <v>268</v>
      </c>
      <c r="CE7" s="807"/>
      <c r="CF7" s="807"/>
      <c r="CG7" s="807"/>
      <c r="CH7" s="807"/>
      <c r="CI7" s="649" t="s">
        <v>269</v>
      </c>
      <c r="CJ7" s="649"/>
      <c r="CK7" s="649"/>
      <c r="CL7" s="649"/>
      <c r="CM7" s="664" t="s">
        <v>253</v>
      </c>
      <c r="CN7" s="664"/>
      <c r="CO7" s="855" t="s">
        <v>270</v>
      </c>
    </row>
    <row r="8" spans="1:94" ht="24" customHeight="1" x14ac:dyDescent="0.25">
      <c r="C8" s="788"/>
      <c r="D8" s="788"/>
      <c r="E8" s="788"/>
      <c r="F8" s="788"/>
      <c r="G8" s="789"/>
      <c r="H8" s="291"/>
      <c r="I8" s="793"/>
      <c r="J8" s="794"/>
      <c r="K8" s="794"/>
      <c r="L8" s="794"/>
      <c r="M8" s="794"/>
      <c r="N8" s="794"/>
      <c r="O8" s="794"/>
      <c r="P8" s="795"/>
      <c r="Q8" s="798"/>
      <c r="R8" s="799"/>
      <c r="S8" s="799"/>
      <c r="T8" s="799"/>
      <c r="U8" s="799"/>
      <c r="V8" s="799"/>
      <c r="W8" s="799"/>
      <c r="X8" s="799"/>
      <c r="Y8" s="802"/>
      <c r="Z8" s="802"/>
      <c r="AA8" s="802"/>
      <c r="AB8" s="802"/>
      <c r="AC8" s="802"/>
      <c r="AD8" s="802"/>
      <c r="AE8" s="802"/>
      <c r="AF8" s="802"/>
      <c r="AG8" s="802"/>
      <c r="AH8" s="802"/>
      <c r="AI8" s="802"/>
      <c r="AJ8" s="803"/>
      <c r="AK8" s="781"/>
      <c r="AL8" s="782"/>
      <c r="AM8" s="782"/>
      <c r="AN8" s="782"/>
      <c r="AO8" s="782"/>
      <c r="AP8" s="783"/>
      <c r="AQ8" s="843"/>
      <c r="AR8" s="844"/>
      <c r="AS8" s="844"/>
      <c r="AT8" s="844"/>
      <c r="AU8" s="845"/>
      <c r="AV8" s="849"/>
      <c r="AW8" s="850"/>
      <c r="AX8" s="850"/>
      <c r="AY8" s="850"/>
      <c r="AZ8" s="851"/>
      <c r="BA8" s="292" t="s">
        <v>271</v>
      </c>
      <c r="BB8" s="354" t="s">
        <v>272</v>
      </c>
      <c r="BC8" s="355" t="s">
        <v>273</v>
      </c>
      <c r="BD8" s="355"/>
      <c r="BE8" s="355" t="s">
        <v>274</v>
      </c>
      <c r="BF8" s="355"/>
      <c r="BG8" s="856" t="s">
        <v>246</v>
      </c>
      <c r="BH8" s="857"/>
      <c r="BI8" s="356" t="s">
        <v>275</v>
      </c>
      <c r="BJ8" s="849"/>
      <c r="BK8" s="353"/>
      <c r="BL8" s="858"/>
      <c r="BM8" s="859"/>
      <c r="BN8" s="859"/>
      <c r="BO8" s="859"/>
      <c r="BP8" s="859"/>
      <c r="BQ8" s="806"/>
      <c r="BR8" s="806"/>
      <c r="BS8" s="806"/>
      <c r="BT8" s="806"/>
      <c r="BU8" s="806"/>
      <c r="BV8" s="806"/>
      <c r="BW8" s="806"/>
      <c r="BX8" s="806"/>
      <c r="BY8" s="806"/>
      <c r="BZ8" s="806"/>
      <c r="CA8" s="806"/>
      <c r="CB8" s="806"/>
      <c r="CC8" s="806"/>
      <c r="CD8" s="807"/>
      <c r="CE8" s="807"/>
      <c r="CF8" s="807"/>
      <c r="CG8" s="807"/>
      <c r="CH8" s="807"/>
      <c r="CI8" s="649"/>
      <c r="CJ8" s="649"/>
      <c r="CK8" s="649"/>
      <c r="CL8" s="649"/>
      <c r="CM8" s="664"/>
      <c r="CN8" s="664"/>
      <c r="CO8" s="855"/>
    </row>
    <row r="9" spans="1:94" ht="24" customHeight="1" x14ac:dyDescent="0.25">
      <c r="C9" s="415" t="s">
        <v>276</v>
      </c>
      <c r="D9" s="415" t="s">
        <v>277</v>
      </c>
      <c r="E9" s="415" t="s">
        <v>321</v>
      </c>
      <c r="F9" s="415" t="s">
        <v>1627</v>
      </c>
      <c r="G9" s="415" t="s">
        <v>1628</v>
      </c>
      <c r="H9" s="416"/>
      <c r="I9" s="417" t="s">
        <v>279</v>
      </c>
      <c r="J9" s="417"/>
      <c r="K9" s="418" t="s">
        <v>1629</v>
      </c>
      <c r="L9" s="418" t="s">
        <v>1630</v>
      </c>
      <c r="M9" s="418" t="s">
        <v>736</v>
      </c>
      <c r="N9" s="418" t="s">
        <v>287</v>
      </c>
      <c r="O9" s="418" t="s">
        <v>208</v>
      </c>
      <c r="P9" s="418" t="s">
        <v>143</v>
      </c>
      <c r="Q9" s="418" t="s">
        <v>737</v>
      </c>
      <c r="R9" s="418" t="s">
        <v>288</v>
      </c>
      <c r="S9" s="418" t="s">
        <v>738</v>
      </c>
      <c r="T9" s="418" t="s">
        <v>739</v>
      </c>
      <c r="U9" s="418" t="s">
        <v>740</v>
      </c>
      <c r="V9" s="418" t="s">
        <v>741</v>
      </c>
      <c r="W9" s="418" t="s">
        <v>289</v>
      </c>
      <c r="X9" s="418" t="s">
        <v>290</v>
      </c>
      <c r="Y9" s="418" t="s">
        <v>291</v>
      </c>
      <c r="Z9" s="418" t="s">
        <v>292</v>
      </c>
      <c r="AA9" s="418" t="s">
        <v>293</v>
      </c>
      <c r="AB9" s="418" t="s">
        <v>294</v>
      </c>
      <c r="AC9" s="418" t="s">
        <v>295</v>
      </c>
      <c r="AD9" s="418" t="s">
        <v>296</v>
      </c>
      <c r="AE9" s="418" t="s">
        <v>297</v>
      </c>
      <c r="AF9" s="418" t="s">
        <v>298</v>
      </c>
      <c r="AG9" s="418" t="s">
        <v>299</v>
      </c>
      <c r="AH9" s="418" t="s">
        <v>300</v>
      </c>
      <c r="AI9" s="418" t="s">
        <v>301</v>
      </c>
      <c r="AJ9" s="418" t="s">
        <v>302</v>
      </c>
      <c r="AK9" s="418" t="s">
        <v>303</v>
      </c>
      <c r="AL9" s="418" t="s">
        <v>304</v>
      </c>
      <c r="AM9" s="418" t="s">
        <v>305</v>
      </c>
      <c r="AN9" s="418" t="s">
        <v>306</v>
      </c>
      <c r="AO9" s="418" t="s">
        <v>307</v>
      </c>
      <c r="AP9" s="418" t="s">
        <v>308</v>
      </c>
      <c r="AQ9" s="418" t="s">
        <v>310</v>
      </c>
      <c r="AR9" s="418" t="s">
        <v>220</v>
      </c>
      <c r="AS9" s="418" t="s">
        <v>221</v>
      </c>
      <c r="AT9" s="418" t="s">
        <v>222</v>
      </c>
      <c r="AU9" s="418" t="s">
        <v>223</v>
      </c>
      <c r="AV9" s="418" t="s">
        <v>311</v>
      </c>
      <c r="AW9" s="418" t="s">
        <v>312</v>
      </c>
      <c r="AX9" s="418" t="s">
        <v>227</v>
      </c>
      <c r="AY9" s="418" t="s">
        <v>228</v>
      </c>
      <c r="AZ9" s="418" t="s">
        <v>313</v>
      </c>
      <c r="BA9" s="418" t="s">
        <v>232</v>
      </c>
      <c r="BB9" s="418" t="s">
        <v>234</v>
      </c>
      <c r="BC9" s="418" t="s">
        <v>314</v>
      </c>
      <c r="BD9" s="418" t="s">
        <v>315</v>
      </c>
      <c r="BE9" s="418" t="s">
        <v>242</v>
      </c>
      <c r="BF9" s="418" t="s">
        <v>244</v>
      </c>
      <c r="BG9" s="418" t="s">
        <v>247</v>
      </c>
      <c r="BH9" s="418" t="s">
        <v>316</v>
      </c>
      <c r="BI9" s="418" t="s">
        <v>317</v>
      </c>
      <c r="BJ9" s="419" t="s">
        <v>141</v>
      </c>
      <c r="BK9" s="420"/>
      <c r="BL9" s="421" t="s">
        <v>745</v>
      </c>
      <c r="BM9" s="418" t="s">
        <v>746</v>
      </c>
      <c r="BN9" s="418" t="s">
        <v>287</v>
      </c>
      <c r="BO9" s="418" t="s">
        <v>208</v>
      </c>
      <c r="BP9" s="418" t="s">
        <v>143</v>
      </c>
      <c r="BQ9" s="418" t="s">
        <v>288</v>
      </c>
      <c r="BR9" s="418" t="s">
        <v>291</v>
      </c>
      <c r="BS9" s="418" t="s">
        <v>292</v>
      </c>
      <c r="BT9" s="418" t="s">
        <v>293</v>
      </c>
      <c r="BU9" s="418" t="s">
        <v>294</v>
      </c>
      <c r="BV9" s="418" t="s">
        <v>295</v>
      </c>
      <c r="BW9" s="418" t="s">
        <v>296</v>
      </c>
      <c r="BX9" s="418" t="s">
        <v>297</v>
      </c>
      <c r="BY9" s="418" t="s">
        <v>298</v>
      </c>
      <c r="BZ9" s="418" t="s">
        <v>299</v>
      </c>
      <c r="CA9" s="418" t="s">
        <v>300</v>
      </c>
      <c r="CB9" s="418" t="s">
        <v>301</v>
      </c>
      <c r="CC9" s="418" t="s">
        <v>302</v>
      </c>
      <c r="CD9" s="418" t="s">
        <v>303</v>
      </c>
      <c r="CE9" s="418" t="s">
        <v>304</v>
      </c>
      <c r="CF9" s="418" t="s">
        <v>306</v>
      </c>
      <c r="CG9" s="418" t="s">
        <v>307</v>
      </c>
      <c r="CH9" s="418" t="s">
        <v>308</v>
      </c>
      <c r="CI9" s="418" t="s">
        <v>309</v>
      </c>
      <c r="CJ9" s="418" t="s">
        <v>187</v>
      </c>
      <c r="CK9" s="418" t="s">
        <v>189</v>
      </c>
      <c r="CL9" s="422" t="s">
        <v>191</v>
      </c>
      <c r="CM9" s="418" t="s">
        <v>254</v>
      </c>
      <c r="CN9" s="418" t="s">
        <v>138</v>
      </c>
      <c r="CO9" s="425" t="s">
        <v>270</v>
      </c>
    </row>
    <row r="10" spans="1:94" s="357" customFormat="1" ht="24" customHeight="1" x14ac:dyDescent="0.25">
      <c r="A10" s="377" t="s">
        <v>1667</v>
      </c>
      <c r="B10" s="377">
        <v>19</v>
      </c>
      <c r="C10" s="317">
        <v>1</v>
      </c>
      <c r="D10" s="302" t="s">
        <v>318</v>
      </c>
      <c r="E10" s="301" t="s">
        <v>1668</v>
      </c>
      <c r="F10" s="393" t="s">
        <v>1669</v>
      </c>
      <c r="G10" s="301" t="s">
        <v>1670</v>
      </c>
      <c r="H10" s="301" t="s">
        <v>327</v>
      </c>
      <c r="I10" s="397" t="s">
        <v>1671</v>
      </c>
      <c r="J10" s="397" t="s">
        <v>1672</v>
      </c>
      <c r="K10" s="298" t="s">
        <v>332</v>
      </c>
      <c r="L10" s="318">
        <v>35693930053</v>
      </c>
      <c r="M10" s="298" t="s">
        <v>1673</v>
      </c>
      <c r="N10" s="299" t="s">
        <v>852</v>
      </c>
      <c r="O10" s="298" t="s">
        <v>1674</v>
      </c>
      <c r="P10" s="298" t="s">
        <v>372</v>
      </c>
      <c r="Q10" s="298">
        <v>50</v>
      </c>
      <c r="R10" s="298">
        <v>56</v>
      </c>
      <c r="S10" s="298">
        <v>56</v>
      </c>
      <c r="T10" s="298">
        <v>56</v>
      </c>
      <c r="U10" s="298" t="s">
        <v>754</v>
      </c>
      <c r="V10" s="298">
        <v>56</v>
      </c>
      <c r="W10" s="298" t="s">
        <v>17</v>
      </c>
      <c r="X10" s="298" t="s">
        <v>126</v>
      </c>
      <c r="Y10" s="298">
        <v>0</v>
      </c>
      <c r="Z10" s="298">
        <v>6</v>
      </c>
      <c r="AA10" s="298">
        <v>6</v>
      </c>
      <c r="AB10" s="298">
        <v>15</v>
      </c>
      <c r="AC10" s="298">
        <v>25</v>
      </c>
      <c r="AD10" s="298">
        <v>35</v>
      </c>
      <c r="AE10" s="298">
        <v>45</v>
      </c>
      <c r="AF10" s="298">
        <v>56</v>
      </c>
      <c r="AG10" s="298">
        <v>56</v>
      </c>
      <c r="AH10" s="298">
        <v>56</v>
      </c>
      <c r="AI10" s="298">
        <v>56</v>
      </c>
      <c r="AJ10" s="298">
        <v>56</v>
      </c>
      <c r="AK10" s="298" t="s">
        <v>334</v>
      </c>
      <c r="AL10" s="298" t="s">
        <v>1675</v>
      </c>
      <c r="AM10" s="298" t="s">
        <v>1676</v>
      </c>
      <c r="AN10" s="298" t="s">
        <v>757</v>
      </c>
      <c r="AO10" s="319" t="s">
        <v>758</v>
      </c>
      <c r="AP10" s="298" t="s">
        <v>759</v>
      </c>
      <c r="AQ10" s="298" t="s">
        <v>17</v>
      </c>
      <c r="AR10" s="298" t="s">
        <v>17</v>
      </c>
      <c r="AS10" s="298" t="s">
        <v>17</v>
      </c>
      <c r="AT10" s="298" t="s">
        <v>8</v>
      </c>
      <c r="AU10" s="298" t="s">
        <v>17</v>
      </c>
      <c r="AV10" s="298" t="s">
        <v>8</v>
      </c>
      <c r="AW10" s="298" t="s">
        <v>17</v>
      </c>
      <c r="AX10" s="298" t="s">
        <v>8</v>
      </c>
      <c r="AY10" s="298" t="s">
        <v>17</v>
      </c>
      <c r="AZ10" s="298" t="s">
        <v>8</v>
      </c>
      <c r="BA10" s="298" t="s">
        <v>338</v>
      </c>
      <c r="BB10" s="298" t="s">
        <v>32</v>
      </c>
      <c r="BC10" s="298" t="s">
        <v>50</v>
      </c>
      <c r="BD10" s="298" t="s">
        <v>83</v>
      </c>
      <c r="BE10" s="298" t="s">
        <v>24</v>
      </c>
      <c r="BF10" s="298" t="s">
        <v>339</v>
      </c>
      <c r="BG10" s="298" t="s">
        <v>340</v>
      </c>
      <c r="BH10" s="298" t="s">
        <v>341</v>
      </c>
      <c r="BI10" s="298" t="s">
        <v>18</v>
      </c>
      <c r="BJ10" s="298" t="s">
        <v>765</v>
      </c>
      <c r="BK10" s="439" t="s">
        <v>330</v>
      </c>
      <c r="BL10" s="241" t="s">
        <v>767</v>
      </c>
      <c r="BM10" s="241" t="s">
        <v>768</v>
      </c>
      <c r="BN10" s="241" t="s">
        <v>852</v>
      </c>
      <c r="BO10" s="241" t="s">
        <v>769</v>
      </c>
      <c r="BP10" s="228" t="s">
        <v>607</v>
      </c>
      <c r="BQ10" s="228">
        <v>4</v>
      </c>
      <c r="BR10" s="228"/>
      <c r="BS10" s="228"/>
      <c r="BT10" s="228"/>
      <c r="BU10" s="228"/>
      <c r="BV10" s="228"/>
      <c r="BW10" s="228"/>
      <c r="BX10" s="228"/>
      <c r="BY10" s="228"/>
      <c r="BZ10" s="228"/>
      <c r="CA10" s="228"/>
      <c r="CB10" s="228"/>
      <c r="CC10" s="228"/>
      <c r="CD10" s="228" t="s">
        <v>334</v>
      </c>
      <c r="CE10" s="228" t="s">
        <v>1675</v>
      </c>
      <c r="CF10" s="228" t="s">
        <v>757</v>
      </c>
      <c r="CG10" s="228" t="s">
        <v>758</v>
      </c>
      <c r="CH10" s="228" t="s">
        <v>334</v>
      </c>
      <c r="CI10" s="228" t="s">
        <v>772</v>
      </c>
      <c r="CJ10" s="232" t="s">
        <v>773</v>
      </c>
      <c r="CK10" s="243" t="s">
        <v>336</v>
      </c>
      <c r="CL10" s="229" t="s">
        <v>337</v>
      </c>
      <c r="CM10" s="228" t="s">
        <v>1677</v>
      </c>
      <c r="CN10" s="231"/>
      <c r="CO10" s="426" t="s">
        <v>1678</v>
      </c>
      <c r="CP10" s="377"/>
    </row>
    <row r="11" spans="1:94" ht="24" customHeight="1" x14ac:dyDescent="0.25">
      <c r="A11" s="469" t="s">
        <v>1667</v>
      </c>
      <c r="B11" s="377">
        <v>20</v>
      </c>
      <c r="C11" s="317">
        <v>1</v>
      </c>
      <c r="D11" s="302" t="s">
        <v>318</v>
      </c>
      <c r="E11" s="301" t="s">
        <v>1668</v>
      </c>
      <c r="F11" s="393" t="s">
        <v>1679</v>
      </c>
      <c r="G11" s="301" t="s">
        <v>1670</v>
      </c>
      <c r="H11" s="301" t="s">
        <v>327</v>
      </c>
      <c r="I11" s="397"/>
      <c r="J11" s="397"/>
      <c r="K11" s="298"/>
      <c r="L11" s="298"/>
      <c r="M11" s="298"/>
      <c r="N11" s="299"/>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439" t="s">
        <v>344</v>
      </c>
      <c r="BL11" s="241" t="s">
        <v>777</v>
      </c>
      <c r="BM11" s="241" t="s">
        <v>778</v>
      </c>
      <c r="BN11" s="241" t="s">
        <v>852</v>
      </c>
      <c r="BO11" s="241" t="s">
        <v>780</v>
      </c>
      <c r="BP11" s="228" t="s">
        <v>607</v>
      </c>
      <c r="BQ11" s="228">
        <v>56</v>
      </c>
      <c r="BR11" s="228"/>
      <c r="BS11" s="228"/>
      <c r="BT11" s="228"/>
      <c r="BU11" s="228"/>
      <c r="BV11" s="228"/>
      <c r="BW11" s="228"/>
      <c r="BX11" s="228"/>
      <c r="BY11" s="228"/>
      <c r="BZ11" s="228"/>
      <c r="CA11" s="228"/>
      <c r="CB11" s="228"/>
      <c r="CC11" s="228"/>
      <c r="CD11" s="228" t="s">
        <v>334</v>
      </c>
      <c r="CE11" s="228" t="s">
        <v>1675</v>
      </c>
      <c r="CF11" s="228" t="s">
        <v>757</v>
      </c>
      <c r="CG11" s="228" t="s">
        <v>758</v>
      </c>
      <c r="CH11" s="228" t="s">
        <v>334</v>
      </c>
      <c r="CI11" s="230" t="s">
        <v>772</v>
      </c>
      <c r="CJ11" s="232" t="s">
        <v>773</v>
      </c>
      <c r="CK11" s="243" t="s">
        <v>336</v>
      </c>
      <c r="CL11" s="229" t="s">
        <v>337</v>
      </c>
      <c r="CM11" s="228" t="s">
        <v>1677</v>
      </c>
      <c r="CN11" s="231"/>
      <c r="CO11" s="426"/>
      <c r="CP11" s="377"/>
    </row>
    <row r="12" spans="1:94" ht="24" customHeight="1" x14ac:dyDescent="0.25">
      <c r="A12" s="377" t="s">
        <v>1667</v>
      </c>
      <c r="B12" s="377">
        <v>21</v>
      </c>
      <c r="C12" s="317">
        <v>1</v>
      </c>
      <c r="D12" s="302" t="s">
        <v>318</v>
      </c>
      <c r="E12" s="301" t="s">
        <v>1668</v>
      </c>
      <c r="F12" s="393" t="s">
        <v>1680</v>
      </c>
      <c r="G12" s="301" t="s">
        <v>1670</v>
      </c>
      <c r="H12" s="301" t="s">
        <v>327</v>
      </c>
      <c r="I12" s="397"/>
      <c r="J12" s="397"/>
      <c r="K12" s="298"/>
      <c r="L12" s="298"/>
      <c r="M12" s="298"/>
      <c r="N12" s="299"/>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439" t="s">
        <v>350</v>
      </c>
      <c r="BL12" s="241" t="s">
        <v>1681</v>
      </c>
      <c r="BM12" s="241" t="s">
        <v>784</v>
      </c>
      <c r="BN12" s="241" t="s">
        <v>852</v>
      </c>
      <c r="BO12" s="241" t="s">
        <v>785</v>
      </c>
      <c r="BP12" s="228" t="s">
        <v>590</v>
      </c>
      <c r="BQ12" s="228">
        <v>14</v>
      </c>
      <c r="BR12" s="228"/>
      <c r="BS12" s="228">
        <v>5</v>
      </c>
      <c r="BT12" s="228"/>
      <c r="BU12" s="228"/>
      <c r="BV12" s="228"/>
      <c r="BW12" s="228"/>
      <c r="BX12" s="228">
        <v>9</v>
      </c>
      <c r="BY12" s="228"/>
      <c r="BZ12" s="228"/>
      <c r="CA12" s="228"/>
      <c r="CB12" s="228"/>
      <c r="CC12" s="228"/>
      <c r="CD12" s="228" t="s">
        <v>334</v>
      </c>
      <c r="CE12" s="228" t="s">
        <v>1675</v>
      </c>
      <c r="CF12" s="228" t="s">
        <v>757</v>
      </c>
      <c r="CG12" s="228" t="s">
        <v>758</v>
      </c>
      <c r="CH12" s="228" t="s">
        <v>334</v>
      </c>
      <c r="CI12" s="230" t="s">
        <v>772</v>
      </c>
      <c r="CJ12" s="232" t="s">
        <v>773</v>
      </c>
      <c r="CK12" s="243" t="s">
        <v>336</v>
      </c>
      <c r="CL12" s="229" t="s">
        <v>337</v>
      </c>
      <c r="CM12" s="228" t="s">
        <v>1677</v>
      </c>
      <c r="CN12" s="231"/>
      <c r="CO12" s="426"/>
      <c r="CP12" s="377"/>
    </row>
    <row r="13" spans="1:94" ht="24" customHeight="1" x14ac:dyDescent="0.25">
      <c r="A13" s="377" t="s">
        <v>1667</v>
      </c>
      <c r="B13" s="377">
        <v>22</v>
      </c>
      <c r="C13" s="317">
        <v>1</v>
      </c>
      <c r="D13" s="302" t="s">
        <v>318</v>
      </c>
      <c r="E13" s="301" t="s">
        <v>1668</v>
      </c>
      <c r="F13" s="393" t="s">
        <v>1682</v>
      </c>
      <c r="G13" s="301" t="s">
        <v>1670</v>
      </c>
      <c r="H13" s="301" t="s">
        <v>327</v>
      </c>
      <c r="I13" s="397"/>
      <c r="J13" s="397"/>
      <c r="K13" s="298"/>
      <c r="L13" s="298"/>
      <c r="M13" s="298"/>
      <c r="N13" s="299"/>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439" t="s">
        <v>354</v>
      </c>
      <c r="BL13" s="241" t="s">
        <v>787</v>
      </c>
      <c r="BM13" s="241" t="s">
        <v>788</v>
      </c>
      <c r="BN13" s="241" t="s">
        <v>793</v>
      </c>
      <c r="BO13" s="241" t="s">
        <v>789</v>
      </c>
      <c r="BP13" s="228" t="s">
        <v>607</v>
      </c>
      <c r="BQ13" s="320">
        <v>720400658</v>
      </c>
      <c r="BR13" s="320">
        <v>22620581</v>
      </c>
      <c r="BS13" s="320">
        <v>154742061</v>
      </c>
      <c r="BT13" s="320">
        <v>34363111</v>
      </c>
      <c r="BU13" s="320">
        <v>41855278</v>
      </c>
      <c r="BV13" s="320">
        <v>86736239</v>
      </c>
      <c r="BW13" s="320">
        <v>54462290</v>
      </c>
      <c r="BX13" s="320">
        <v>14408013</v>
      </c>
      <c r="BY13" s="320">
        <v>26798904</v>
      </c>
      <c r="BZ13" s="320">
        <v>105322576</v>
      </c>
      <c r="CA13" s="320">
        <v>122468112</v>
      </c>
      <c r="CB13" s="320">
        <v>32994350</v>
      </c>
      <c r="CC13" s="320">
        <v>23629143</v>
      </c>
      <c r="CD13" s="228" t="s">
        <v>334</v>
      </c>
      <c r="CE13" s="228" t="s">
        <v>1675</v>
      </c>
      <c r="CF13" s="228" t="s">
        <v>757</v>
      </c>
      <c r="CG13" s="228" t="s">
        <v>758</v>
      </c>
      <c r="CH13" s="228" t="s">
        <v>334</v>
      </c>
      <c r="CI13" s="230" t="s">
        <v>772</v>
      </c>
      <c r="CJ13" s="232" t="s">
        <v>773</v>
      </c>
      <c r="CK13" s="243" t="s">
        <v>336</v>
      </c>
      <c r="CL13" s="229" t="s">
        <v>337</v>
      </c>
      <c r="CM13" s="228" t="s">
        <v>1677</v>
      </c>
      <c r="CN13" s="231"/>
      <c r="CO13" s="426"/>
      <c r="CP13" s="377"/>
    </row>
    <row r="14" spans="1:94" ht="24" customHeight="1" x14ac:dyDescent="0.25">
      <c r="A14" s="377" t="s">
        <v>1667</v>
      </c>
      <c r="B14" s="377">
        <v>23</v>
      </c>
      <c r="C14" s="317">
        <v>1</v>
      </c>
      <c r="D14" s="302" t="s">
        <v>318</v>
      </c>
      <c r="E14" s="301" t="s">
        <v>1668</v>
      </c>
      <c r="F14" s="393" t="s">
        <v>1683</v>
      </c>
      <c r="G14" s="301" t="s">
        <v>1670</v>
      </c>
      <c r="H14" s="301" t="s">
        <v>327</v>
      </c>
      <c r="I14" s="397"/>
      <c r="J14" s="397" t="s">
        <v>1684</v>
      </c>
      <c r="K14" s="298" t="s">
        <v>1635</v>
      </c>
      <c r="L14" s="318">
        <v>193185000</v>
      </c>
      <c r="M14" s="298" t="s">
        <v>1685</v>
      </c>
      <c r="N14" s="299" t="s">
        <v>852</v>
      </c>
      <c r="O14" s="298" t="s">
        <v>1686</v>
      </c>
      <c r="P14" s="298" t="s">
        <v>753</v>
      </c>
      <c r="Q14" s="298">
        <v>122</v>
      </c>
      <c r="R14" s="298">
        <v>220</v>
      </c>
      <c r="S14" s="298">
        <v>240</v>
      </c>
      <c r="T14" s="298">
        <v>260</v>
      </c>
      <c r="U14" s="298" t="s">
        <v>1687</v>
      </c>
      <c r="V14" s="298">
        <v>842</v>
      </c>
      <c r="W14" s="298" t="s">
        <v>8</v>
      </c>
      <c r="X14" s="298">
        <v>88</v>
      </c>
      <c r="Y14" s="298">
        <v>0</v>
      </c>
      <c r="Z14" s="298">
        <v>0</v>
      </c>
      <c r="AA14" s="298">
        <v>0</v>
      </c>
      <c r="AB14" s="298">
        <v>55</v>
      </c>
      <c r="AC14" s="298">
        <v>0</v>
      </c>
      <c r="AD14" s="298">
        <v>55</v>
      </c>
      <c r="AE14" s="298">
        <v>0</v>
      </c>
      <c r="AF14" s="298">
        <v>55</v>
      </c>
      <c r="AG14" s="298">
        <v>0</v>
      </c>
      <c r="AH14" s="298">
        <v>55</v>
      </c>
      <c r="AI14" s="298">
        <v>0</v>
      </c>
      <c r="AJ14" s="298">
        <v>0</v>
      </c>
      <c r="AK14" s="298" t="s">
        <v>334</v>
      </c>
      <c r="AL14" s="298" t="s">
        <v>1688</v>
      </c>
      <c r="AM14" s="298" t="s">
        <v>1676</v>
      </c>
      <c r="AN14" s="298" t="s">
        <v>757</v>
      </c>
      <c r="AO14" s="319" t="s">
        <v>758</v>
      </c>
      <c r="AP14" s="298" t="s">
        <v>759</v>
      </c>
      <c r="AQ14" s="298" t="s">
        <v>17</v>
      </c>
      <c r="AR14" s="298" t="s">
        <v>8</v>
      </c>
      <c r="AS14" s="298" t="s">
        <v>17</v>
      </c>
      <c r="AT14" s="298" t="s">
        <v>8</v>
      </c>
      <c r="AU14" s="298" t="s">
        <v>8</v>
      </c>
      <c r="AV14" s="298" t="s">
        <v>17</v>
      </c>
      <c r="AW14" s="298" t="s">
        <v>8</v>
      </c>
      <c r="AX14" s="298" t="s">
        <v>8</v>
      </c>
      <c r="AY14" s="298" t="s">
        <v>17</v>
      </c>
      <c r="AZ14" s="298" t="s">
        <v>8</v>
      </c>
      <c r="BA14" s="298" t="s">
        <v>338</v>
      </c>
      <c r="BB14" s="298" t="s">
        <v>32</v>
      </c>
      <c r="BC14" s="298" t="s">
        <v>50</v>
      </c>
      <c r="BD14" s="298" t="s">
        <v>83</v>
      </c>
      <c r="BE14" s="298" t="s">
        <v>12</v>
      </c>
      <c r="BF14" s="298" t="s">
        <v>347</v>
      </c>
      <c r="BG14" s="298" t="s">
        <v>348</v>
      </c>
      <c r="BH14" s="298" t="s">
        <v>341</v>
      </c>
      <c r="BI14" s="298" t="s">
        <v>18</v>
      </c>
      <c r="BJ14" s="298" t="s">
        <v>765</v>
      </c>
      <c r="BK14" s="439" t="s">
        <v>357</v>
      </c>
      <c r="BL14" s="241" t="s">
        <v>1689</v>
      </c>
      <c r="BM14" s="241" t="s">
        <v>1690</v>
      </c>
      <c r="BN14" s="241" t="s">
        <v>852</v>
      </c>
      <c r="BO14" s="241" t="s">
        <v>769</v>
      </c>
      <c r="BP14" s="228" t="s">
        <v>811</v>
      </c>
      <c r="BQ14" s="228">
        <v>1</v>
      </c>
      <c r="BR14" s="228"/>
      <c r="BS14" s="228"/>
      <c r="BT14" s="228">
        <v>1</v>
      </c>
      <c r="BU14" s="228"/>
      <c r="BV14" s="228"/>
      <c r="BW14" s="228"/>
      <c r="BX14" s="228"/>
      <c r="BY14" s="228"/>
      <c r="BZ14" s="228"/>
      <c r="CA14" s="228"/>
      <c r="CB14" s="228"/>
      <c r="CC14" s="228"/>
      <c r="CD14" s="228" t="s">
        <v>334</v>
      </c>
      <c r="CE14" s="228" t="s">
        <v>1688</v>
      </c>
      <c r="CF14" s="228" t="s">
        <v>757</v>
      </c>
      <c r="CG14" s="228" t="s">
        <v>758</v>
      </c>
      <c r="CH14" s="228" t="s">
        <v>334</v>
      </c>
      <c r="CI14" s="230" t="s">
        <v>772</v>
      </c>
      <c r="CJ14" s="232" t="s">
        <v>773</v>
      </c>
      <c r="CK14" s="243" t="s">
        <v>336</v>
      </c>
      <c r="CL14" s="229" t="s">
        <v>337</v>
      </c>
      <c r="CM14" s="228" t="s">
        <v>1677</v>
      </c>
      <c r="CN14" s="231"/>
      <c r="CO14" s="426" t="s">
        <v>1691</v>
      </c>
      <c r="CP14" s="377"/>
    </row>
    <row r="15" spans="1:94" ht="24" customHeight="1" x14ac:dyDescent="0.25">
      <c r="A15" s="377" t="s">
        <v>1667</v>
      </c>
      <c r="B15" s="377">
        <v>24</v>
      </c>
      <c r="C15" s="317">
        <v>1</v>
      </c>
      <c r="D15" s="302" t="s">
        <v>318</v>
      </c>
      <c r="E15" s="301" t="s">
        <v>1668</v>
      </c>
      <c r="F15" s="393" t="s">
        <v>1692</v>
      </c>
      <c r="G15" s="301" t="s">
        <v>1670</v>
      </c>
      <c r="H15" s="301" t="s">
        <v>327</v>
      </c>
      <c r="I15" s="397"/>
      <c r="J15" s="397"/>
      <c r="K15" s="298"/>
      <c r="L15" s="298"/>
      <c r="M15" s="298"/>
      <c r="N15" s="299"/>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439" t="s">
        <v>364</v>
      </c>
      <c r="BL15" s="241" t="s">
        <v>1686</v>
      </c>
      <c r="BM15" s="241" t="s">
        <v>810</v>
      </c>
      <c r="BN15" s="241" t="s">
        <v>852</v>
      </c>
      <c r="BO15" s="241" t="s">
        <v>798</v>
      </c>
      <c r="BP15" s="228" t="s">
        <v>590</v>
      </c>
      <c r="BQ15" s="228">
        <v>4</v>
      </c>
      <c r="BR15" s="228"/>
      <c r="BS15" s="228"/>
      <c r="BT15" s="228"/>
      <c r="BU15" s="228">
        <v>1</v>
      </c>
      <c r="BV15" s="228"/>
      <c r="BW15" s="228">
        <v>1</v>
      </c>
      <c r="BX15" s="228"/>
      <c r="BY15" s="228">
        <v>1</v>
      </c>
      <c r="BZ15" s="228"/>
      <c r="CA15" s="228">
        <v>1</v>
      </c>
      <c r="CB15" s="228"/>
      <c r="CC15" s="228"/>
      <c r="CD15" s="228" t="s">
        <v>334</v>
      </c>
      <c r="CE15" s="228" t="s">
        <v>1688</v>
      </c>
      <c r="CF15" s="228" t="s">
        <v>757</v>
      </c>
      <c r="CG15" s="228" t="s">
        <v>758</v>
      </c>
      <c r="CH15" s="228" t="s">
        <v>334</v>
      </c>
      <c r="CI15" s="230" t="s">
        <v>772</v>
      </c>
      <c r="CJ15" s="232" t="s">
        <v>773</v>
      </c>
      <c r="CK15" s="243" t="s">
        <v>336</v>
      </c>
      <c r="CL15" s="229" t="s">
        <v>337</v>
      </c>
      <c r="CM15" s="228" t="s">
        <v>1677</v>
      </c>
      <c r="CN15" s="231"/>
      <c r="CO15" s="426"/>
      <c r="CP15" s="377"/>
    </row>
    <row r="16" spans="1:94" ht="24" customHeight="1" x14ac:dyDescent="0.25">
      <c r="A16" s="377" t="s">
        <v>1667</v>
      </c>
      <c r="B16" s="377">
        <v>25</v>
      </c>
      <c r="C16" s="317">
        <v>1</v>
      </c>
      <c r="D16" s="302" t="s">
        <v>318</v>
      </c>
      <c r="E16" s="301" t="s">
        <v>1668</v>
      </c>
      <c r="F16" s="393" t="s">
        <v>1693</v>
      </c>
      <c r="G16" s="301" t="s">
        <v>1670</v>
      </c>
      <c r="H16" s="301" t="s">
        <v>327</v>
      </c>
      <c r="I16" s="397"/>
      <c r="J16" s="397" t="s">
        <v>1694</v>
      </c>
      <c r="K16" s="298" t="s">
        <v>351</v>
      </c>
      <c r="L16" s="318">
        <v>791222160</v>
      </c>
      <c r="M16" s="298" t="s">
        <v>352</v>
      </c>
      <c r="N16" s="299" t="s">
        <v>852</v>
      </c>
      <c r="O16" s="298" t="s">
        <v>752</v>
      </c>
      <c r="P16" s="298" t="s">
        <v>753</v>
      </c>
      <c r="Q16" s="298">
        <v>56</v>
      </c>
      <c r="R16" s="298">
        <v>56</v>
      </c>
      <c r="S16" s="298">
        <v>56</v>
      </c>
      <c r="T16" s="298">
        <v>56</v>
      </c>
      <c r="U16" s="298" t="s">
        <v>754</v>
      </c>
      <c r="V16" s="298">
        <v>56</v>
      </c>
      <c r="W16" s="298" t="s">
        <v>17</v>
      </c>
      <c r="X16" s="298" t="s">
        <v>126</v>
      </c>
      <c r="Y16" s="298">
        <v>0</v>
      </c>
      <c r="Z16" s="298">
        <v>5</v>
      </c>
      <c r="AA16" s="298">
        <v>5</v>
      </c>
      <c r="AB16" s="298">
        <v>5</v>
      </c>
      <c r="AC16" s="298">
        <v>5</v>
      </c>
      <c r="AD16" s="298">
        <v>5</v>
      </c>
      <c r="AE16" s="298">
        <v>6</v>
      </c>
      <c r="AF16" s="298">
        <v>5</v>
      </c>
      <c r="AG16" s="298">
        <v>5</v>
      </c>
      <c r="AH16" s="298">
        <v>5</v>
      </c>
      <c r="AI16" s="298">
        <v>5</v>
      </c>
      <c r="AJ16" s="298">
        <v>5</v>
      </c>
      <c r="AK16" s="298" t="s">
        <v>334</v>
      </c>
      <c r="AL16" s="298" t="s">
        <v>802</v>
      </c>
      <c r="AM16" s="298" t="s">
        <v>1676</v>
      </c>
      <c r="AN16" s="298" t="s">
        <v>757</v>
      </c>
      <c r="AO16" s="319" t="s">
        <v>758</v>
      </c>
      <c r="AP16" s="298" t="s">
        <v>759</v>
      </c>
      <c r="AQ16" s="298" t="s">
        <v>17</v>
      </c>
      <c r="AR16" s="298" t="s">
        <v>17</v>
      </c>
      <c r="AS16" s="298" t="s">
        <v>17</v>
      </c>
      <c r="AT16" s="298" t="s">
        <v>8</v>
      </c>
      <c r="AU16" s="298" t="s">
        <v>17</v>
      </c>
      <c r="AV16" s="298" t="s">
        <v>17</v>
      </c>
      <c r="AW16" s="298" t="s">
        <v>17</v>
      </c>
      <c r="AX16" s="298" t="s">
        <v>8</v>
      </c>
      <c r="AY16" s="298" t="s">
        <v>17</v>
      </c>
      <c r="AZ16" s="298" t="s">
        <v>8</v>
      </c>
      <c r="BA16" s="298" t="s">
        <v>338</v>
      </c>
      <c r="BB16" s="298" t="s">
        <v>32</v>
      </c>
      <c r="BC16" s="298" t="s">
        <v>50</v>
      </c>
      <c r="BD16" s="298" t="s">
        <v>83</v>
      </c>
      <c r="BE16" s="298" t="s">
        <v>12</v>
      </c>
      <c r="BF16" s="298" t="s">
        <v>347</v>
      </c>
      <c r="BG16" s="298" t="s">
        <v>348</v>
      </c>
      <c r="BH16" s="298" t="s">
        <v>341</v>
      </c>
      <c r="BI16" s="298" t="s">
        <v>18</v>
      </c>
      <c r="BJ16" s="298" t="s">
        <v>765</v>
      </c>
      <c r="BK16" s="439" t="s">
        <v>373</v>
      </c>
      <c r="BL16" s="467" t="s">
        <v>351</v>
      </c>
      <c r="BM16" s="467" t="s">
        <v>352</v>
      </c>
      <c r="BN16" s="467"/>
      <c r="BO16" s="467"/>
      <c r="BP16" s="468"/>
      <c r="BQ16" s="468">
        <v>56</v>
      </c>
      <c r="BR16" s="468">
        <v>0</v>
      </c>
      <c r="BS16" s="468">
        <v>5</v>
      </c>
      <c r="BT16" s="468">
        <v>5</v>
      </c>
      <c r="BU16" s="468">
        <v>5</v>
      </c>
      <c r="BV16" s="468">
        <v>5</v>
      </c>
      <c r="BW16" s="468">
        <v>5</v>
      </c>
      <c r="BX16" s="468">
        <v>6</v>
      </c>
      <c r="BY16" s="468">
        <v>5</v>
      </c>
      <c r="BZ16" s="468">
        <v>5</v>
      </c>
      <c r="CA16" s="468">
        <v>5</v>
      </c>
      <c r="CB16" s="468">
        <v>5</v>
      </c>
      <c r="CC16" s="468">
        <v>5</v>
      </c>
      <c r="CD16" s="228" t="s">
        <v>334</v>
      </c>
      <c r="CE16" s="228" t="s">
        <v>802</v>
      </c>
      <c r="CF16" s="228" t="s">
        <v>757</v>
      </c>
      <c r="CG16" s="228" t="s">
        <v>758</v>
      </c>
      <c r="CH16" s="228" t="s">
        <v>334</v>
      </c>
      <c r="CI16" s="230" t="s">
        <v>772</v>
      </c>
      <c r="CJ16" s="232" t="s">
        <v>773</v>
      </c>
      <c r="CK16" s="243" t="s">
        <v>336</v>
      </c>
      <c r="CL16" s="229" t="s">
        <v>353</v>
      </c>
      <c r="CM16" s="228" t="s">
        <v>1677</v>
      </c>
      <c r="CN16" s="231"/>
      <c r="CO16" s="426" t="s">
        <v>1695</v>
      </c>
      <c r="CP16" s="377"/>
    </row>
    <row r="17" spans="1:94" ht="24" customHeight="1" x14ac:dyDescent="0.25">
      <c r="A17" s="377"/>
      <c r="B17" s="377"/>
      <c r="C17" s="317"/>
      <c r="D17" s="302"/>
      <c r="E17" s="301"/>
      <c r="F17" s="393"/>
      <c r="G17" s="301"/>
      <c r="H17" s="301"/>
      <c r="I17" s="397"/>
      <c r="J17" s="397" t="s">
        <v>1696</v>
      </c>
      <c r="K17" s="298" t="s">
        <v>355</v>
      </c>
      <c r="L17" s="318">
        <v>561270000</v>
      </c>
      <c r="M17" s="298" t="s">
        <v>813</v>
      </c>
      <c r="N17" s="299" t="s">
        <v>852</v>
      </c>
      <c r="O17" s="298" t="s">
        <v>1697</v>
      </c>
      <c r="P17" s="298" t="s">
        <v>372</v>
      </c>
      <c r="Q17" s="298">
        <v>310</v>
      </c>
      <c r="R17" s="298">
        <v>320</v>
      </c>
      <c r="S17" s="298">
        <v>340</v>
      </c>
      <c r="T17" s="298">
        <v>360</v>
      </c>
      <c r="U17" s="298" t="s">
        <v>1687</v>
      </c>
      <c r="V17" s="298">
        <v>1330</v>
      </c>
      <c r="W17" s="298" t="s">
        <v>17</v>
      </c>
      <c r="X17" s="298" t="s">
        <v>126</v>
      </c>
      <c r="Y17" s="298">
        <v>10</v>
      </c>
      <c r="Z17" s="298">
        <v>20</v>
      </c>
      <c r="AA17" s="298">
        <v>30</v>
      </c>
      <c r="AB17" s="298">
        <v>70</v>
      </c>
      <c r="AC17" s="298">
        <v>100</v>
      </c>
      <c r="AD17" s="298">
        <v>30</v>
      </c>
      <c r="AE17" s="298">
        <v>10</v>
      </c>
      <c r="AF17" s="298">
        <v>10</v>
      </c>
      <c r="AG17" s="298">
        <v>10</v>
      </c>
      <c r="AH17" s="298">
        <v>10</v>
      </c>
      <c r="AI17" s="298">
        <v>10</v>
      </c>
      <c r="AJ17" s="298">
        <v>10</v>
      </c>
      <c r="AK17" s="298" t="s">
        <v>334</v>
      </c>
      <c r="AL17" s="298" t="s">
        <v>802</v>
      </c>
      <c r="AM17" s="298" t="s">
        <v>1676</v>
      </c>
      <c r="AN17" s="298" t="s">
        <v>757</v>
      </c>
      <c r="AO17" s="319" t="s">
        <v>758</v>
      </c>
      <c r="AP17" s="298" t="s">
        <v>759</v>
      </c>
      <c r="AQ17" s="298" t="s">
        <v>17</v>
      </c>
      <c r="AR17" s="298" t="s">
        <v>17</v>
      </c>
      <c r="AS17" s="298" t="s">
        <v>17</v>
      </c>
      <c r="AT17" s="298" t="s">
        <v>8</v>
      </c>
      <c r="AU17" s="298" t="s">
        <v>17</v>
      </c>
      <c r="AV17" s="298" t="s">
        <v>17</v>
      </c>
      <c r="AW17" s="298" t="s">
        <v>17</v>
      </c>
      <c r="AX17" s="298" t="s">
        <v>8</v>
      </c>
      <c r="AY17" s="298" t="s">
        <v>17</v>
      </c>
      <c r="AZ17" s="298" t="s">
        <v>8</v>
      </c>
      <c r="BA17" s="298" t="s">
        <v>338</v>
      </c>
      <c r="BB17" s="298" t="s">
        <v>32</v>
      </c>
      <c r="BC17" s="298" t="s">
        <v>50</v>
      </c>
      <c r="BD17" s="298" t="s">
        <v>83</v>
      </c>
      <c r="BE17" s="298" t="s">
        <v>12</v>
      </c>
      <c r="BF17" s="298" t="s">
        <v>347</v>
      </c>
      <c r="BG17" s="298" t="s">
        <v>348</v>
      </c>
      <c r="BH17" s="298" t="s">
        <v>341</v>
      </c>
      <c r="BI17" s="298" t="s">
        <v>29</v>
      </c>
      <c r="BJ17" s="298" t="s">
        <v>765</v>
      </c>
      <c r="BK17" s="439" t="s">
        <v>375</v>
      </c>
      <c r="BL17" s="467" t="s">
        <v>355</v>
      </c>
      <c r="BM17" s="467" t="s">
        <v>813</v>
      </c>
      <c r="BN17" s="467"/>
      <c r="BO17" s="467"/>
      <c r="BP17" s="468"/>
      <c r="BQ17" s="468">
        <v>320</v>
      </c>
      <c r="BR17" s="468">
        <v>10</v>
      </c>
      <c r="BS17" s="468">
        <v>20</v>
      </c>
      <c r="BT17" s="468">
        <v>30</v>
      </c>
      <c r="BU17" s="468">
        <v>70</v>
      </c>
      <c r="BV17" s="468">
        <v>100</v>
      </c>
      <c r="BW17" s="468">
        <v>30</v>
      </c>
      <c r="BX17" s="468">
        <v>10</v>
      </c>
      <c r="BY17" s="468">
        <v>10</v>
      </c>
      <c r="BZ17" s="468">
        <v>10</v>
      </c>
      <c r="CA17" s="468">
        <v>10</v>
      </c>
      <c r="CB17" s="468">
        <v>10</v>
      </c>
      <c r="CC17" s="468">
        <v>10</v>
      </c>
      <c r="CD17" s="228"/>
      <c r="CE17" s="228"/>
      <c r="CF17" s="228"/>
      <c r="CG17" s="228"/>
      <c r="CH17" s="228"/>
      <c r="CI17" s="230"/>
      <c r="CJ17" s="232"/>
      <c r="CK17" s="243"/>
      <c r="CL17" s="229"/>
      <c r="CM17" s="228"/>
      <c r="CN17" s="231"/>
      <c r="CO17" s="426"/>
      <c r="CP17" s="377"/>
    </row>
    <row r="18" spans="1:94" ht="24" customHeight="1" x14ac:dyDescent="0.25">
      <c r="A18" s="377" t="s">
        <v>1667</v>
      </c>
      <c r="B18" s="377">
        <v>26</v>
      </c>
      <c r="C18" s="317">
        <v>1</v>
      </c>
      <c r="D18" s="302" t="s">
        <v>318</v>
      </c>
      <c r="E18" s="301" t="s">
        <v>1668</v>
      </c>
      <c r="F18" s="393" t="s">
        <v>1698</v>
      </c>
      <c r="G18" s="301" t="s">
        <v>1670</v>
      </c>
      <c r="H18" s="301" t="s">
        <v>327</v>
      </c>
      <c r="I18" s="397"/>
      <c r="J18" s="397"/>
      <c r="K18" s="298"/>
      <c r="L18" s="318"/>
      <c r="M18" s="298"/>
      <c r="N18" s="299"/>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t="s">
        <v>802</v>
      </c>
      <c r="AM18" s="298" t="s">
        <v>1676</v>
      </c>
      <c r="AN18" s="298" t="s">
        <v>757</v>
      </c>
      <c r="AO18" s="319" t="s">
        <v>758</v>
      </c>
      <c r="AP18" s="298" t="s">
        <v>759</v>
      </c>
      <c r="AQ18" s="298" t="s">
        <v>17</v>
      </c>
      <c r="AR18" s="298" t="s">
        <v>17</v>
      </c>
      <c r="AS18" s="298" t="s">
        <v>17</v>
      </c>
      <c r="AT18" s="298" t="s">
        <v>8</v>
      </c>
      <c r="AU18" s="298" t="s">
        <v>17</v>
      </c>
      <c r="AV18" s="298" t="s">
        <v>17</v>
      </c>
      <c r="AW18" s="298" t="s">
        <v>17</v>
      </c>
      <c r="AX18" s="298" t="s">
        <v>8</v>
      </c>
      <c r="AY18" s="298" t="s">
        <v>17</v>
      </c>
      <c r="AZ18" s="298" t="s">
        <v>8</v>
      </c>
      <c r="BA18" s="298" t="s">
        <v>338</v>
      </c>
      <c r="BB18" s="298" t="s">
        <v>32</v>
      </c>
      <c r="BC18" s="298" t="s">
        <v>50</v>
      </c>
      <c r="BD18" s="298" t="s">
        <v>83</v>
      </c>
      <c r="BE18" s="298" t="s">
        <v>12</v>
      </c>
      <c r="BF18" s="298" t="s">
        <v>347</v>
      </c>
      <c r="BG18" s="298" t="s">
        <v>348</v>
      </c>
      <c r="BH18" s="298" t="s">
        <v>341</v>
      </c>
      <c r="BI18" s="298" t="s">
        <v>29</v>
      </c>
      <c r="BJ18" s="298" t="s">
        <v>765</v>
      </c>
      <c r="BK18" s="439" t="s">
        <v>381</v>
      </c>
      <c r="BL18" s="313" t="s">
        <v>1699</v>
      </c>
      <c r="BM18" s="313" t="s">
        <v>1700</v>
      </c>
      <c r="BN18" s="241" t="s">
        <v>852</v>
      </c>
      <c r="BO18" s="241" t="s">
        <v>1701</v>
      </c>
      <c r="BP18" s="228" t="s">
        <v>607</v>
      </c>
      <c r="BQ18" s="228">
        <v>320</v>
      </c>
      <c r="BR18" s="228"/>
      <c r="BS18" s="228"/>
      <c r="BT18" s="228"/>
      <c r="BU18" s="228"/>
      <c r="BV18" s="228"/>
      <c r="BW18" s="228"/>
      <c r="BX18" s="228"/>
      <c r="BY18" s="228"/>
      <c r="BZ18" s="228"/>
      <c r="CA18" s="228"/>
      <c r="CB18" s="228"/>
      <c r="CC18" s="228"/>
      <c r="CD18" s="228" t="s">
        <v>334</v>
      </c>
      <c r="CE18" s="228" t="s">
        <v>802</v>
      </c>
      <c r="CF18" s="228" t="s">
        <v>757</v>
      </c>
      <c r="CG18" s="228" t="s">
        <v>758</v>
      </c>
      <c r="CH18" s="228" t="s">
        <v>334</v>
      </c>
      <c r="CI18" s="230" t="s">
        <v>772</v>
      </c>
      <c r="CJ18" s="232" t="s">
        <v>773</v>
      </c>
      <c r="CK18" s="243" t="s">
        <v>336</v>
      </c>
      <c r="CL18" s="229" t="s">
        <v>353</v>
      </c>
      <c r="CM18" s="228" t="s">
        <v>1677</v>
      </c>
      <c r="CN18" s="228"/>
      <c r="CO18" s="426" t="s">
        <v>1702</v>
      </c>
      <c r="CP18" s="377"/>
    </row>
    <row r="19" spans="1:94" ht="24" customHeight="1" x14ac:dyDescent="0.25">
      <c r="A19" s="377" t="s">
        <v>1667</v>
      </c>
      <c r="B19" s="377">
        <v>27</v>
      </c>
      <c r="C19" s="317">
        <v>1</v>
      </c>
      <c r="D19" s="302" t="s">
        <v>318</v>
      </c>
      <c r="E19" s="301" t="s">
        <v>1668</v>
      </c>
      <c r="F19" s="393" t="s">
        <v>1703</v>
      </c>
      <c r="G19" s="301" t="s">
        <v>1670</v>
      </c>
      <c r="H19" s="301" t="s">
        <v>830</v>
      </c>
      <c r="I19" s="397" t="s">
        <v>1704</v>
      </c>
      <c r="J19" s="397" t="s">
        <v>832</v>
      </c>
      <c r="K19" s="298" t="s">
        <v>833</v>
      </c>
      <c r="L19" s="318">
        <v>15000000000</v>
      </c>
      <c r="M19" s="298" t="s">
        <v>873</v>
      </c>
      <c r="N19" s="299" t="s">
        <v>852</v>
      </c>
      <c r="O19" s="298" t="s">
        <v>1705</v>
      </c>
      <c r="P19" s="298" t="s">
        <v>372</v>
      </c>
      <c r="Q19" s="298">
        <v>15</v>
      </c>
      <c r="R19" s="298">
        <v>4</v>
      </c>
      <c r="S19" s="298">
        <v>5</v>
      </c>
      <c r="T19" s="298">
        <v>5</v>
      </c>
      <c r="U19" s="298" t="s">
        <v>1687</v>
      </c>
      <c r="V19" s="298">
        <v>29</v>
      </c>
      <c r="W19" s="298" t="s">
        <v>8</v>
      </c>
      <c r="X19" s="298">
        <v>1</v>
      </c>
      <c r="Y19" s="298">
        <v>0</v>
      </c>
      <c r="Z19" s="298">
        <v>0</v>
      </c>
      <c r="AA19" s="298">
        <v>2</v>
      </c>
      <c r="AB19" s="298">
        <v>0</v>
      </c>
      <c r="AC19" s="298">
        <v>2</v>
      </c>
      <c r="AD19" s="298">
        <v>0</v>
      </c>
      <c r="AE19" s="298">
        <v>0</v>
      </c>
      <c r="AF19" s="298">
        <v>0</v>
      </c>
      <c r="AG19" s="298">
        <v>0</v>
      </c>
      <c r="AH19" s="298">
        <v>0</v>
      </c>
      <c r="AI19" s="298">
        <v>0</v>
      </c>
      <c r="AJ19" s="298">
        <v>0</v>
      </c>
      <c r="AK19" s="298" t="s">
        <v>334</v>
      </c>
      <c r="AL19" s="298" t="s">
        <v>1706</v>
      </c>
      <c r="AM19" s="298" t="s">
        <v>1676</v>
      </c>
      <c r="AN19" s="298" t="s">
        <v>757</v>
      </c>
      <c r="AO19" s="319" t="s">
        <v>758</v>
      </c>
      <c r="AP19" s="298" t="s">
        <v>759</v>
      </c>
      <c r="AQ19" s="298" t="s">
        <v>17</v>
      </c>
      <c r="AR19" s="298" t="s">
        <v>17</v>
      </c>
      <c r="AS19" s="298" t="s">
        <v>17</v>
      </c>
      <c r="AT19" s="298" t="s">
        <v>17</v>
      </c>
      <c r="AU19" s="298" t="s">
        <v>8</v>
      </c>
      <c r="AV19" s="298" t="s">
        <v>8</v>
      </c>
      <c r="AW19" s="298" t="s">
        <v>17</v>
      </c>
      <c r="AX19" s="298" t="s">
        <v>8</v>
      </c>
      <c r="AY19" s="298" t="s">
        <v>17</v>
      </c>
      <c r="AZ19" s="298" t="s">
        <v>8</v>
      </c>
      <c r="BA19" s="298" t="s">
        <v>338</v>
      </c>
      <c r="BB19" s="298" t="s">
        <v>32</v>
      </c>
      <c r="BC19" s="298" t="s">
        <v>50</v>
      </c>
      <c r="BD19" s="298" t="s">
        <v>83</v>
      </c>
      <c r="BE19" s="298" t="s">
        <v>12</v>
      </c>
      <c r="BF19" s="298" t="s">
        <v>347</v>
      </c>
      <c r="BG19" s="298" t="s">
        <v>348</v>
      </c>
      <c r="BH19" s="298" t="s">
        <v>341</v>
      </c>
      <c r="BI19" s="298" t="s">
        <v>18</v>
      </c>
      <c r="BJ19" s="298" t="s">
        <v>765</v>
      </c>
      <c r="BK19" s="439" t="s">
        <v>841</v>
      </c>
      <c r="BL19" s="441" t="s">
        <v>1707</v>
      </c>
      <c r="BM19" s="441" t="s">
        <v>843</v>
      </c>
      <c r="BN19" s="246" t="s">
        <v>852</v>
      </c>
      <c r="BO19" s="246" t="s">
        <v>845</v>
      </c>
      <c r="BP19" s="228" t="s">
        <v>811</v>
      </c>
      <c r="BQ19" s="228">
        <v>4</v>
      </c>
      <c r="BR19" s="230"/>
      <c r="BS19" s="230"/>
      <c r="BT19" s="228">
        <v>2</v>
      </c>
      <c r="BU19" s="230"/>
      <c r="BV19" s="228">
        <v>2</v>
      </c>
      <c r="BW19" s="228"/>
      <c r="BX19" s="228"/>
      <c r="BY19" s="230"/>
      <c r="BZ19" s="230"/>
      <c r="CA19" s="230"/>
      <c r="CB19" s="230"/>
      <c r="CC19" s="230"/>
      <c r="CD19" s="228" t="s">
        <v>334</v>
      </c>
      <c r="CE19" s="228" t="s">
        <v>1706</v>
      </c>
      <c r="CF19" s="228" t="s">
        <v>757</v>
      </c>
      <c r="CG19" s="228" t="s">
        <v>758</v>
      </c>
      <c r="CH19" s="228" t="s">
        <v>334</v>
      </c>
      <c r="CI19" s="230" t="s">
        <v>772</v>
      </c>
      <c r="CJ19" s="232" t="s">
        <v>846</v>
      </c>
      <c r="CK19" s="234" t="s">
        <v>361</v>
      </c>
      <c r="CL19" s="229" t="s">
        <v>847</v>
      </c>
      <c r="CM19" s="228" t="s">
        <v>1677</v>
      </c>
      <c r="CN19" s="228"/>
      <c r="CO19" s="427" t="s">
        <v>1708</v>
      </c>
      <c r="CP19" s="377"/>
    </row>
    <row r="20" spans="1:94" ht="24" customHeight="1" x14ac:dyDescent="0.25">
      <c r="A20" s="377" t="s">
        <v>1667</v>
      </c>
      <c r="B20" s="377">
        <v>28</v>
      </c>
      <c r="C20" s="317">
        <v>1</v>
      </c>
      <c r="D20" s="302" t="s">
        <v>318</v>
      </c>
      <c r="E20" s="301" t="s">
        <v>1668</v>
      </c>
      <c r="F20" s="393" t="s">
        <v>1709</v>
      </c>
      <c r="G20" s="301" t="s">
        <v>1670</v>
      </c>
      <c r="H20" s="301" t="s">
        <v>830</v>
      </c>
      <c r="I20" s="397"/>
      <c r="J20" s="397" t="s">
        <v>849</v>
      </c>
      <c r="K20" s="298" t="s">
        <v>1710</v>
      </c>
      <c r="L20" s="318"/>
      <c r="M20" s="298" t="s">
        <v>1710</v>
      </c>
      <c r="N20" s="299" t="s">
        <v>852</v>
      </c>
      <c r="O20" s="298" t="s">
        <v>1711</v>
      </c>
      <c r="P20" s="298" t="s">
        <v>372</v>
      </c>
      <c r="Q20" s="298">
        <v>67</v>
      </c>
      <c r="R20" s="298">
        <v>15</v>
      </c>
      <c r="S20" s="298">
        <v>20</v>
      </c>
      <c r="T20" s="298">
        <v>20</v>
      </c>
      <c r="U20" s="298" t="s">
        <v>1687</v>
      </c>
      <c r="V20" s="298">
        <v>122</v>
      </c>
      <c r="W20" s="298" t="s">
        <v>8</v>
      </c>
      <c r="X20" s="298">
        <v>3</v>
      </c>
      <c r="Y20" s="298">
        <v>0</v>
      </c>
      <c r="Z20" s="298">
        <v>0</v>
      </c>
      <c r="AA20" s="298">
        <v>0</v>
      </c>
      <c r="AB20" s="298">
        <v>0</v>
      </c>
      <c r="AC20" s="298">
        <v>0</v>
      </c>
      <c r="AD20" s="298">
        <v>0</v>
      </c>
      <c r="AE20" s="298">
        <v>8</v>
      </c>
      <c r="AF20" s="298">
        <v>0</v>
      </c>
      <c r="AG20" s="298">
        <v>0</v>
      </c>
      <c r="AH20" s="298">
        <v>7</v>
      </c>
      <c r="AI20" s="298">
        <v>0</v>
      </c>
      <c r="AJ20" s="298">
        <v>0</v>
      </c>
      <c r="AK20" s="298" t="s">
        <v>334</v>
      </c>
      <c r="AL20" s="298" t="s">
        <v>1712</v>
      </c>
      <c r="AM20" s="298" t="s">
        <v>1676</v>
      </c>
      <c r="AN20" s="298" t="s">
        <v>757</v>
      </c>
      <c r="AO20" s="319" t="s">
        <v>758</v>
      </c>
      <c r="AP20" s="298" t="s">
        <v>759</v>
      </c>
      <c r="AQ20" s="298" t="s">
        <v>17</v>
      </c>
      <c r="AR20" s="298" t="s">
        <v>17</v>
      </c>
      <c r="AS20" s="298" t="s">
        <v>17</v>
      </c>
      <c r="AT20" s="298" t="s">
        <v>17</v>
      </c>
      <c r="AU20" s="298" t="s">
        <v>8</v>
      </c>
      <c r="AV20" s="298" t="s">
        <v>8</v>
      </c>
      <c r="AW20" s="298" t="s">
        <v>17</v>
      </c>
      <c r="AX20" s="298" t="s">
        <v>8</v>
      </c>
      <c r="AY20" s="298" t="s">
        <v>17</v>
      </c>
      <c r="AZ20" s="298" t="s">
        <v>8</v>
      </c>
      <c r="BA20" s="298" t="s">
        <v>338</v>
      </c>
      <c r="BB20" s="298" t="s">
        <v>32</v>
      </c>
      <c r="BC20" s="298" t="s">
        <v>50</v>
      </c>
      <c r="BD20" s="298" t="s">
        <v>83</v>
      </c>
      <c r="BE20" s="298" t="s">
        <v>12</v>
      </c>
      <c r="BF20" s="298" t="s">
        <v>347</v>
      </c>
      <c r="BG20" s="298" t="s">
        <v>348</v>
      </c>
      <c r="BH20" s="298" t="s">
        <v>341</v>
      </c>
      <c r="BI20" s="298" t="s">
        <v>18</v>
      </c>
      <c r="BJ20" s="298" t="s">
        <v>765</v>
      </c>
      <c r="BK20" s="439" t="s">
        <v>1713</v>
      </c>
      <c r="BL20" s="441" t="s">
        <v>1714</v>
      </c>
      <c r="BM20" s="441" t="s">
        <v>768</v>
      </c>
      <c r="BN20" s="246" t="s">
        <v>852</v>
      </c>
      <c r="BO20" s="246" t="s">
        <v>1715</v>
      </c>
      <c r="BP20" s="228" t="s">
        <v>811</v>
      </c>
      <c r="BQ20" s="228">
        <v>15</v>
      </c>
      <c r="BR20" s="230"/>
      <c r="BS20" s="230"/>
      <c r="BT20" s="230"/>
      <c r="BU20" s="228"/>
      <c r="BV20" s="228">
        <v>8</v>
      </c>
      <c r="BW20" s="230"/>
      <c r="BX20" s="228">
        <v>7</v>
      </c>
      <c r="BY20" s="230"/>
      <c r="BZ20" s="230"/>
      <c r="CA20" s="230"/>
      <c r="CB20" s="230"/>
      <c r="CC20" s="230"/>
      <c r="CD20" s="228" t="s">
        <v>334</v>
      </c>
      <c r="CE20" s="228" t="s">
        <v>1712</v>
      </c>
      <c r="CF20" s="228" t="s">
        <v>757</v>
      </c>
      <c r="CG20" s="228" t="s">
        <v>758</v>
      </c>
      <c r="CH20" s="228" t="s">
        <v>334</v>
      </c>
      <c r="CI20" s="230" t="s">
        <v>772</v>
      </c>
      <c r="CJ20" s="232" t="s">
        <v>846</v>
      </c>
      <c r="CK20" s="234" t="s">
        <v>361</v>
      </c>
      <c r="CL20" s="229" t="s">
        <v>847</v>
      </c>
      <c r="CM20" s="228" t="s">
        <v>1677</v>
      </c>
      <c r="CN20" s="228"/>
      <c r="CO20" s="427" t="s">
        <v>1716</v>
      </c>
      <c r="CP20" s="377"/>
    </row>
    <row r="21" spans="1:94" ht="24" customHeight="1" x14ac:dyDescent="0.25">
      <c r="A21" s="377" t="s">
        <v>1667</v>
      </c>
      <c r="B21" s="377">
        <v>30</v>
      </c>
      <c r="C21" s="317">
        <v>1</v>
      </c>
      <c r="D21" s="302" t="s">
        <v>318</v>
      </c>
      <c r="E21" s="301" t="s">
        <v>1668</v>
      </c>
      <c r="F21" s="393" t="s">
        <v>1717</v>
      </c>
      <c r="G21" s="301" t="s">
        <v>1670</v>
      </c>
      <c r="H21" s="301" t="s">
        <v>855</v>
      </c>
      <c r="I21" s="397" t="s">
        <v>1718</v>
      </c>
      <c r="J21" s="397" t="s">
        <v>857</v>
      </c>
      <c r="K21" s="298" t="s">
        <v>1719</v>
      </c>
      <c r="L21" s="318">
        <v>40000000000</v>
      </c>
      <c r="M21" s="298" t="s">
        <v>873</v>
      </c>
      <c r="N21" s="299" t="s">
        <v>852</v>
      </c>
      <c r="O21" s="299" t="s">
        <v>1705</v>
      </c>
      <c r="P21" s="299" t="s">
        <v>372</v>
      </c>
      <c r="Q21" s="298">
        <v>1</v>
      </c>
      <c r="R21" s="298">
        <v>4</v>
      </c>
      <c r="S21" s="298">
        <v>14</v>
      </c>
      <c r="T21" s="298">
        <v>14</v>
      </c>
      <c r="U21" s="298" t="s">
        <v>1687</v>
      </c>
      <c r="V21" s="298">
        <v>33</v>
      </c>
      <c r="W21" s="299" t="s">
        <v>8</v>
      </c>
      <c r="X21" s="299">
        <v>1</v>
      </c>
      <c r="Y21" s="298">
        <v>0</v>
      </c>
      <c r="Z21" s="298">
        <v>0</v>
      </c>
      <c r="AA21" s="298">
        <v>4</v>
      </c>
      <c r="AB21" s="298">
        <v>0</v>
      </c>
      <c r="AC21" s="298">
        <v>0</v>
      </c>
      <c r="AD21" s="298">
        <v>0</v>
      </c>
      <c r="AE21" s="298">
        <v>0</v>
      </c>
      <c r="AF21" s="298">
        <v>0</v>
      </c>
      <c r="AG21" s="298">
        <v>0</v>
      </c>
      <c r="AH21" s="298">
        <v>0</v>
      </c>
      <c r="AI21" s="298">
        <v>0</v>
      </c>
      <c r="AJ21" s="298">
        <v>0</v>
      </c>
      <c r="AK21" s="298" t="s">
        <v>334</v>
      </c>
      <c r="AL21" s="298" t="s">
        <v>1706</v>
      </c>
      <c r="AM21" s="298" t="s">
        <v>1676</v>
      </c>
      <c r="AN21" s="298" t="s">
        <v>757</v>
      </c>
      <c r="AO21" s="319" t="s">
        <v>758</v>
      </c>
      <c r="AP21" s="298" t="s">
        <v>759</v>
      </c>
      <c r="AQ21" s="298" t="s">
        <v>8</v>
      </c>
      <c r="AR21" s="298" t="s">
        <v>8</v>
      </c>
      <c r="AS21" s="298" t="s">
        <v>8</v>
      </c>
      <c r="AT21" s="298" t="s">
        <v>17</v>
      </c>
      <c r="AU21" s="298" t="s">
        <v>8</v>
      </c>
      <c r="AV21" s="298" t="s">
        <v>8</v>
      </c>
      <c r="AW21" s="298" t="s">
        <v>8</v>
      </c>
      <c r="AX21" s="298" t="s">
        <v>8</v>
      </c>
      <c r="AY21" s="298" t="s">
        <v>17</v>
      </c>
      <c r="AZ21" s="298" t="s">
        <v>8</v>
      </c>
      <c r="BA21" s="298" t="s">
        <v>338</v>
      </c>
      <c r="BB21" s="298" t="s">
        <v>32</v>
      </c>
      <c r="BC21" s="298" t="s">
        <v>50</v>
      </c>
      <c r="BD21" s="298" t="s">
        <v>83</v>
      </c>
      <c r="BE21" s="298" t="s">
        <v>12</v>
      </c>
      <c r="BF21" s="298" t="s">
        <v>362</v>
      </c>
      <c r="BG21" s="298" t="s">
        <v>340</v>
      </c>
      <c r="BH21" s="298" t="s">
        <v>341</v>
      </c>
      <c r="BI21" s="298" t="s">
        <v>18</v>
      </c>
      <c r="BJ21" s="298" t="s">
        <v>765</v>
      </c>
      <c r="BK21" s="439" t="s">
        <v>859</v>
      </c>
      <c r="BL21" s="313" t="s">
        <v>1720</v>
      </c>
      <c r="BM21" s="313" t="s">
        <v>843</v>
      </c>
      <c r="BN21" s="237" t="s">
        <v>852</v>
      </c>
      <c r="BO21" s="237" t="s">
        <v>845</v>
      </c>
      <c r="BP21" s="231" t="s">
        <v>811</v>
      </c>
      <c r="BQ21" s="231">
        <v>4</v>
      </c>
      <c r="BR21" s="231"/>
      <c r="BS21" s="231"/>
      <c r="BT21" s="231">
        <v>4</v>
      </c>
      <c r="BU21" s="231"/>
      <c r="BV21" s="231"/>
      <c r="BW21" s="231"/>
      <c r="BX21" s="231"/>
      <c r="BY21" s="231"/>
      <c r="BZ21" s="231"/>
      <c r="CA21" s="231"/>
      <c r="CB21" s="231"/>
      <c r="CC21" s="231"/>
      <c r="CD21" s="228" t="s">
        <v>334</v>
      </c>
      <c r="CE21" s="228" t="s">
        <v>1706</v>
      </c>
      <c r="CF21" s="228" t="s">
        <v>757</v>
      </c>
      <c r="CG21" s="228" t="s">
        <v>758</v>
      </c>
      <c r="CH21" s="228" t="s">
        <v>334</v>
      </c>
      <c r="CI21" s="230" t="s">
        <v>772</v>
      </c>
      <c r="CJ21" s="232" t="s">
        <v>846</v>
      </c>
      <c r="CK21" s="234" t="s">
        <v>361</v>
      </c>
      <c r="CL21" s="229" t="s">
        <v>847</v>
      </c>
      <c r="CM21" s="228" t="s">
        <v>1677</v>
      </c>
      <c r="CN21" s="231"/>
      <c r="CO21" s="428" t="s">
        <v>1721</v>
      </c>
      <c r="CP21" s="377"/>
    </row>
    <row r="22" spans="1:94" ht="24" customHeight="1" x14ac:dyDescent="0.25">
      <c r="A22" s="377" t="s">
        <v>1667</v>
      </c>
      <c r="B22" s="377">
        <v>31</v>
      </c>
      <c r="C22" s="317">
        <v>1</v>
      </c>
      <c r="D22" s="302" t="s">
        <v>318</v>
      </c>
      <c r="E22" s="301" t="s">
        <v>1668</v>
      </c>
      <c r="F22" s="393" t="s">
        <v>1722</v>
      </c>
      <c r="G22" s="301" t="s">
        <v>1670</v>
      </c>
      <c r="H22" s="301" t="s">
        <v>855</v>
      </c>
      <c r="I22" s="397"/>
      <c r="J22" s="397" t="s">
        <v>1723</v>
      </c>
      <c r="K22" s="298" t="s">
        <v>1724</v>
      </c>
      <c r="L22" s="318">
        <v>25952000000</v>
      </c>
      <c r="M22" s="298" t="s">
        <v>873</v>
      </c>
      <c r="N22" s="299" t="s">
        <v>852</v>
      </c>
      <c r="O22" s="299" t="s">
        <v>1705</v>
      </c>
      <c r="P22" s="299" t="s">
        <v>372</v>
      </c>
      <c r="Q22" s="298">
        <v>0</v>
      </c>
      <c r="R22" s="298">
        <v>13</v>
      </c>
      <c r="S22" s="298">
        <v>34</v>
      </c>
      <c r="T22" s="298">
        <v>34</v>
      </c>
      <c r="U22" s="298" t="s">
        <v>1687</v>
      </c>
      <c r="V22" s="298">
        <v>81</v>
      </c>
      <c r="W22" s="299" t="s">
        <v>8</v>
      </c>
      <c r="X22" s="298">
        <v>4</v>
      </c>
      <c r="Y22" s="298">
        <v>0</v>
      </c>
      <c r="Z22" s="298">
        <v>0</v>
      </c>
      <c r="AA22" s="298">
        <v>13</v>
      </c>
      <c r="AB22" s="298">
        <v>0</v>
      </c>
      <c r="AC22" s="298">
        <v>0</v>
      </c>
      <c r="AD22" s="298">
        <v>0</v>
      </c>
      <c r="AE22" s="298">
        <v>0</v>
      </c>
      <c r="AF22" s="298">
        <v>0</v>
      </c>
      <c r="AG22" s="298">
        <v>0</v>
      </c>
      <c r="AH22" s="298">
        <v>0</v>
      </c>
      <c r="AI22" s="298">
        <v>0</v>
      </c>
      <c r="AJ22" s="298">
        <v>0</v>
      </c>
      <c r="AK22" s="298" t="s">
        <v>334</v>
      </c>
      <c r="AL22" s="298" t="s">
        <v>1706</v>
      </c>
      <c r="AM22" s="298" t="s">
        <v>1676</v>
      </c>
      <c r="AN22" s="298" t="s">
        <v>757</v>
      </c>
      <c r="AO22" s="319" t="s">
        <v>758</v>
      </c>
      <c r="AP22" s="298" t="s">
        <v>759</v>
      </c>
      <c r="AQ22" s="298" t="s">
        <v>8</v>
      </c>
      <c r="AR22" s="298" t="s">
        <v>8</v>
      </c>
      <c r="AS22" s="298" t="s">
        <v>8</v>
      </c>
      <c r="AT22" s="298" t="s">
        <v>17</v>
      </c>
      <c r="AU22" s="298" t="s">
        <v>8</v>
      </c>
      <c r="AV22" s="298" t="s">
        <v>8</v>
      </c>
      <c r="AW22" s="298" t="s">
        <v>8</v>
      </c>
      <c r="AX22" s="298" t="s">
        <v>8</v>
      </c>
      <c r="AY22" s="298" t="s">
        <v>17</v>
      </c>
      <c r="AZ22" s="298" t="s">
        <v>8</v>
      </c>
      <c r="BA22" s="298" t="s">
        <v>338</v>
      </c>
      <c r="BB22" s="298" t="s">
        <v>32</v>
      </c>
      <c r="BC22" s="298" t="s">
        <v>50</v>
      </c>
      <c r="BD22" s="298" t="s">
        <v>83</v>
      </c>
      <c r="BE22" s="298" t="s">
        <v>12</v>
      </c>
      <c r="BF22" s="298" t="s">
        <v>362</v>
      </c>
      <c r="BG22" s="298" t="s">
        <v>340</v>
      </c>
      <c r="BH22" s="298" t="s">
        <v>341</v>
      </c>
      <c r="BI22" s="298" t="s">
        <v>18</v>
      </c>
      <c r="BJ22" s="298" t="s">
        <v>765</v>
      </c>
      <c r="BK22" s="439" t="s">
        <v>1725</v>
      </c>
      <c r="BL22" s="313" t="s">
        <v>1726</v>
      </c>
      <c r="BM22" s="313" t="s">
        <v>843</v>
      </c>
      <c r="BN22" s="246" t="s">
        <v>852</v>
      </c>
      <c r="BO22" s="246" t="s">
        <v>845</v>
      </c>
      <c r="BP22" s="228" t="s">
        <v>811</v>
      </c>
      <c r="BQ22" s="228">
        <v>13</v>
      </c>
      <c r="BR22" s="230"/>
      <c r="BS22" s="230"/>
      <c r="BT22" s="228">
        <v>13</v>
      </c>
      <c r="BU22" s="230"/>
      <c r="BV22" s="230"/>
      <c r="BW22" s="230"/>
      <c r="BX22" s="230"/>
      <c r="BY22" s="230"/>
      <c r="BZ22" s="230"/>
      <c r="CA22" s="230"/>
      <c r="CB22" s="230"/>
      <c r="CC22" s="230"/>
      <c r="CD22" s="228" t="s">
        <v>334</v>
      </c>
      <c r="CE22" s="228" t="s">
        <v>1706</v>
      </c>
      <c r="CF22" s="228" t="s">
        <v>757</v>
      </c>
      <c r="CG22" s="228" t="s">
        <v>758</v>
      </c>
      <c r="CH22" s="228" t="s">
        <v>334</v>
      </c>
      <c r="CI22" s="230" t="s">
        <v>772</v>
      </c>
      <c r="CJ22" s="232" t="s">
        <v>846</v>
      </c>
      <c r="CK22" s="234" t="s">
        <v>361</v>
      </c>
      <c r="CL22" s="229" t="s">
        <v>847</v>
      </c>
      <c r="CM22" s="228" t="s">
        <v>1677</v>
      </c>
      <c r="CN22" s="228"/>
      <c r="CO22" s="427" t="s">
        <v>1727</v>
      </c>
      <c r="CP22" s="377"/>
    </row>
    <row r="23" spans="1:94" ht="24" customHeight="1" x14ac:dyDescent="0.25">
      <c r="A23" s="377" t="s">
        <v>1667</v>
      </c>
      <c r="B23" s="377">
        <v>32</v>
      </c>
      <c r="C23" s="317">
        <v>1</v>
      </c>
      <c r="D23" s="302" t="s">
        <v>318</v>
      </c>
      <c r="E23" s="301" t="s">
        <v>1668</v>
      </c>
      <c r="F23" s="393" t="s">
        <v>1728</v>
      </c>
      <c r="G23" s="301" t="s">
        <v>1670</v>
      </c>
      <c r="H23" s="301" t="s">
        <v>855</v>
      </c>
      <c r="I23" s="397"/>
      <c r="J23" s="397" t="s">
        <v>1729</v>
      </c>
      <c r="K23" s="298" t="s">
        <v>1730</v>
      </c>
      <c r="L23" s="298"/>
      <c r="M23" s="298" t="s">
        <v>1731</v>
      </c>
      <c r="N23" s="299" t="s">
        <v>432</v>
      </c>
      <c r="O23" s="298" t="s">
        <v>1732</v>
      </c>
      <c r="P23" s="299" t="s">
        <v>811</v>
      </c>
      <c r="Q23" s="321">
        <v>1966</v>
      </c>
      <c r="R23" s="298">
        <v>600</v>
      </c>
      <c r="S23" s="298">
        <v>600</v>
      </c>
      <c r="T23" s="298">
        <v>600</v>
      </c>
      <c r="U23" s="298" t="s">
        <v>1687</v>
      </c>
      <c r="V23" s="321">
        <v>3766</v>
      </c>
      <c r="W23" s="299" t="s">
        <v>8</v>
      </c>
      <c r="X23" s="298">
        <v>100</v>
      </c>
      <c r="Y23" s="298">
        <v>0</v>
      </c>
      <c r="Z23" s="298">
        <v>0</v>
      </c>
      <c r="AA23" s="298">
        <v>0</v>
      </c>
      <c r="AB23" s="298">
        <v>0</v>
      </c>
      <c r="AC23" s="298">
        <v>0</v>
      </c>
      <c r="AD23" s="298">
        <v>0</v>
      </c>
      <c r="AE23" s="298">
        <v>0</v>
      </c>
      <c r="AF23" s="298">
        <v>0</v>
      </c>
      <c r="AG23" s="298">
        <v>0</v>
      </c>
      <c r="AH23" s="298">
        <v>200</v>
      </c>
      <c r="AI23" s="298">
        <v>200</v>
      </c>
      <c r="AJ23" s="298">
        <v>200</v>
      </c>
      <c r="AK23" s="298" t="s">
        <v>334</v>
      </c>
      <c r="AL23" s="298" t="s">
        <v>1733</v>
      </c>
      <c r="AM23" s="298" t="s">
        <v>1676</v>
      </c>
      <c r="AN23" s="298" t="s">
        <v>757</v>
      </c>
      <c r="AO23" s="319" t="s">
        <v>758</v>
      </c>
      <c r="AP23" s="298" t="s">
        <v>759</v>
      </c>
      <c r="AQ23" s="298" t="s">
        <v>8</v>
      </c>
      <c r="AR23" s="298" t="s">
        <v>8</v>
      </c>
      <c r="AS23" s="298" t="s">
        <v>8</v>
      </c>
      <c r="AT23" s="298" t="s">
        <v>17</v>
      </c>
      <c r="AU23" s="298" t="s">
        <v>8</v>
      </c>
      <c r="AV23" s="298" t="s">
        <v>8</v>
      </c>
      <c r="AW23" s="298" t="s">
        <v>8</v>
      </c>
      <c r="AX23" s="298" t="s">
        <v>8</v>
      </c>
      <c r="AY23" s="298" t="s">
        <v>17</v>
      </c>
      <c r="AZ23" s="298" t="s">
        <v>8</v>
      </c>
      <c r="BA23" s="298" t="s">
        <v>338</v>
      </c>
      <c r="BB23" s="298" t="s">
        <v>32</v>
      </c>
      <c r="BC23" s="298" t="s">
        <v>50</v>
      </c>
      <c r="BD23" s="298" t="s">
        <v>83</v>
      </c>
      <c r="BE23" s="298" t="s">
        <v>12</v>
      </c>
      <c r="BF23" s="298" t="s">
        <v>362</v>
      </c>
      <c r="BG23" s="298" t="s">
        <v>340</v>
      </c>
      <c r="BH23" s="298" t="s">
        <v>341</v>
      </c>
      <c r="BI23" s="298" t="s">
        <v>18</v>
      </c>
      <c r="BJ23" s="298" t="s">
        <v>765</v>
      </c>
      <c r="BK23" s="439" t="s">
        <v>1734</v>
      </c>
      <c r="BL23" s="230" t="s">
        <v>1735</v>
      </c>
      <c r="BM23" s="230" t="s">
        <v>768</v>
      </c>
      <c r="BN23" s="246" t="s">
        <v>852</v>
      </c>
      <c r="BO23" s="246" t="s">
        <v>861</v>
      </c>
      <c r="BP23" s="228" t="s">
        <v>811</v>
      </c>
      <c r="BQ23" s="228">
        <v>1</v>
      </c>
      <c r="BR23" s="230"/>
      <c r="BS23" s="230"/>
      <c r="BT23" s="230"/>
      <c r="BU23" s="230"/>
      <c r="BV23" s="228">
        <v>1</v>
      </c>
      <c r="BW23" s="228"/>
      <c r="BX23" s="230"/>
      <c r="BY23" s="230"/>
      <c r="BZ23" s="230"/>
      <c r="CA23" s="230"/>
      <c r="CB23" s="230"/>
      <c r="CC23" s="230"/>
      <c r="CD23" s="228" t="s">
        <v>334</v>
      </c>
      <c r="CE23" s="228" t="s">
        <v>1733</v>
      </c>
      <c r="CF23" s="228" t="s">
        <v>757</v>
      </c>
      <c r="CG23" s="228" t="s">
        <v>758</v>
      </c>
      <c r="CH23" s="228" t="s">
        <v>334</v>
      </c>
      <c r="CI23" s="230" t="s">
        <v>772</v>
      </c>
      <c r="CJ23" s="232" t="s">
        <v>846</v>
      </c>
      <c r="CK23" s="234" t="s">
        <v>361</v>
      </c>
      <c r="CL23" s="229" t="s">
        <v>847</v>
      </c>
      <c r="CM23" s="228" t="s">
        <v>1677</v>
      </c>
      <c r="CN23" s="228"/>
      <c r="CO23" s="427" t="s">
        <v>1736</v>
      </c>
      <c r="CP23" s="377"/>
    </row>
    <row r="24" spans="1:94" ht="24" customHeight="1" x14ac:dyDescent="0.25">
      <c r="A24" s="377" t="s">
        <v>1667</v>
      </c>
      <c r="B24" s="377">
        <v>34</v>
      </c>
      <c r="C24" s="317">
        <v>1</v>
      </c>
      <c r="D24" s="302" t="s">
        <v>318</v>
      </c>
      <c r="E24" s="301" t="s">
        <v>1668</v>
      </c>
      <c r="F24" s="393" t="s">
        <v>1737</v>
      </c>
      <c r="G24" s="301" t="s">
        <v>1670</v>
      </c>
      <c r="H24" s="301" t="s">
        <v>855</v>
      </c>
      <c r="I24" s="397"/>
      <c r="J24" s="397" t="s">
        <v>864</v>
      </c>
      <c r="K24" s="298" t="s">
        <v>865</v>
      </c>
      <c r="L24" s="298"/>
      <c r="M24" s="298" t="s">
        <v>1738</v>
      </c>
      <c r="N24" s="299" t="s">
        <v>432</v>
      </c>
      <c r="O24" s="298" t="s">
        <v>1739</v>
      </c>
      <c r="P24" s="299" t="s">
        <v>811</v>
      </c>
      <c r="Q24" s="298">
        <v>0</v>
      </c>
      <c r="R24" s="298">
        <v>71</v>
      </c>
      <c r="S24" s="298">
        <v>829</v>
      </c>
      <c r="T24" s="298">
        <v>4100</v>
      </c>
      <c r="U24" s="298" t="s">
        <v>1687</v>
      </c>
      <c r="V24" s="321">
        <v>5000</v>
      </c>
      <c r="W24" s="299" t="s">
        <v>8</v>
      </c>
      <c r="X24" s="298">
        <v>0</v>
      </c>
      <c r="Y24" s="298">
        <v>0</v>
      </c>
      <c r="Z24" s="298">
        <v>0</v>
      </c>
      <c r="AA24" s="298">
        <v>0</v>
      </c>
      <c r="AB24" s="298">
        <v>0</v>
      </c>
      <c r="AC24" s="298">
        <v>0</v>
      </c>
      <c r="AD24" s="298">
        <v>0</v>
      </c>
      <c r="AE24" s="298">
        <v>0</v>
      </c>
      <c r="AF24" s="298">
        <v>0</v>
      </c>
      <c r="AG24" s="298">
        <v>0</v>
      </c>
      <c r="AH24" s="298">
        <v>0</v>
      </c>
      <c r="AI24" s="298">
        <v>0</v>
      </c>
      <c r="AJ24" s="298">
        <v>71</v>
      </c>
      <c r="AK24" s="298" t="s">
        <v>334</v>
      </c>
      <c r="AL24" s="298" t="s">
        <v>1733</v>
      </c>
      <c r="AM24" s="298" t="s">
        <v>1676</v>
      </c>
      <c r="AN24" s="298" t="s">
        <v>757</v>
      </c>
      <c r="AO24" s="319" t="s">
        <v>758</v>
      </c>
      <c r="AP24" s="298" t="s">
        <v>759</v>
      </c>
      <c r="AQ24" s="298" t="s">
        <v>8</v>
      </c>
      <c r="AR24" s="298" t="s">
        <v>8</v>
      </c>
      <c r="AS24" s="298" t="s">
        <v>8</v>
      </c>
      <c r="AT24" s="298" t="s">
        <v>17</v>
      </c>
      <c r="AU24" s="298" t="s">
        <v>8</v>
      </c>
      <c r="AV24" s="298" t="s">
        <v>8</v>
      </c>
      <c r="AW24" s="298" t="s">
        <v>8</v>
      </c>
      <c r="AX24" s="298" t="s">
        <v>8</v>
      </c>
      <c r="AY24" s="298" t="s">
        <v>17</v>
      </c>
      <c r="AZ24" s="298" t="s">
        <v>8</v>
      </c>
      <c r="BA24" s="298" t="s">
        <v>338</v>
      </c>
      <c r="BB24" s="298" t="s">
        <v>32</v>
      </c>
      <c r="BC24" s="298" t="s">
        <v>50</v>
      </c>
      <c r="BD24" s="298" t="s">
        <v>83</v>
      </c>
      <c r="BE24" s="298" t="s">
        <v>12</v>
      </c>
      <c r="BF24" s="298" t="s">
        <v>362</v>
      </c>
      <c r="BG24" s="298" t="s">
        <v>340</v>
      </c>
      <c r="BH24" s="298" t="s">
        <v>341</v>
      </c>
      <c r="BI24" s="298" t="s">
        <v>18</v>
      </c>
      <c r="BJ24" s="298" t="s">
        <v>765</v>
      </c>
      <c r="BK24" s="439" t="s">
        <v>1740</v>
      </c>
      <c r="BL24" s="241" t="s">
        <v>1741</v>
      </c>
      <c r="BM24" s="241" t="s">
        <v>768</v>
      </c>
      <c r="BN24" s="246" t="s">
        <v>852</v>
      </c>
      <c r="BO24" s="246" t="s">
        <v>861</v>
      </c>
      <c r="BP24" s="228" t="s">
        <v>811</v>
      </c>
      <c r="BQ24" s="228">
        <v>2</v>
      </c>
      <c r="BR24" s="230"/>
      <c r="BS24" s="230"/>
      <c r="BT24" s="230"/>
      <c r="BU24" s="230"/>
      <c r="BV24" s="228">
        <v>1</v>
      </c>
      <c r="BW24" s="230"/>
      <c r="BX24" s="228">
        <v>1</v>
      </c>
      <c r="BY24" s="230"/>
      <c r="BZ24" s="230"/>
      <c r="CA24" s="230"/>
      <c r="CB24" s="230"/>
      <c r="CC24" s="230"/>
      <c r="CD24" s="228" t="s">
        <v>334</v>
      </c>
      <c r="CE24" s="228" t="s">
        <v>1733</v>
      </c>
      <c r="CF24" s="228" t="s">
        <v>757</v>
      </c>
      <c r="CG24" s="228" t="s">
        <v>758</v>
      </c>
      <c r="CH24" s="228" t="s">
        <v>334</v>
      </c>
      <c r="CI24" s="230" t="s">
        <v>772</v>
      </c>
      <c r="CJ24" s="232" t="s">
        <v>846</v>
      </c>
      <c r="CK24" s="234" t="s">
        <v>361</v>
      </c>
      <c r="CL24" s="229" t="s">
        <v>847</v>
      </c>
      <c r="CM24" s="228" t="s">
        <v>1677</v>
      </c>
      <c r="CN24" s="228"/>
      <c r="CO24" s="427" t="s">
        <v>863</v>
      </c>
      <c r="CP24" s="377"/>
    </row>
    <row r="25" spans="1:94" ht="24" customHeight="1" x14ac:dyDescent="0.25">
      <c r="A25" s="377" t="s">
        <v>1667</v>
      </c>
      <c r="B25" s="377">
        <v>36</v>
      </c>
      <c r="C25" s="317">
        <v>1</v>
      </c>
      <c r="D25" s="302" t="s">
        <v>318</v>
      </c>
      <c r="E25" s="301" t="s">
        <v>1668</v>
      </c>
      <c r="F25" s="393" t="s">
        <v>1742</v>
      </c>
      <c r="G25" s="301" t="s">
        <v>1670</v>
      </c>
      <c r="H25" s="301" t="s">
        <v>869</v>
      </c>
      <c r="I25" s="397" t="s">
        <v>1743</v>
      </c>
      <c r="J25" s="397" t="s">
        <v>871</v>
      </c>
      <c r="K25" s="298" t="s">
        <v>872</v>
      </c>
      <c r="L25" s="318">
        <v>20000000000</v>
      </c>
      <c r="M25" s="298" t="s">
        <v>873</v>
      </c>
      <c r="N25" s="299" t="s">
        <v>852</v>
      </c>
      <c r="O25" s="299" t="s">
        <v>1705</v>
      </c>
      <c r="P25" s="299" t="s">
        <v>372</v>
      </c>
      <c r="Q25" s="298">
        <v>0</v>
      </c>
      <c r="R25" s="298">
        <v>8</v>
      </c>
      <c r="S25" s="298">
        <v>10</v>
      </c>
      <c r="T25" s="298">
        <v>12</v>
      </c>
      <c r="U25" s="298" t="s">
        <v>1687</v>
      </c>
      <c r="V25" s="298">
        <v>30</v>
      </c>
      <c r="W25" s="298" t="s">
        <v>8</v>
      </c>
      <c r="X25" s="298">
        <v>4</v>
      </c>
      <c r="Y25" s="298">
        <v>0</v>
      </c>
      <c r="Z25" s="298">
        <v>0</v>
      </c>
      <c r="AA25" s="298">
        <v>0</v>
      </c>
      <c r="AB25" s="298">
        <v>4</v>
      </c>
      <c r="AC25" s="298">
        <v>0</v>
      </c>
      <c r="AD25" s="298">
        <v>4</v>
      </c>
      <c r="AE25" s="298">
        <v>0</v>
      </c>
      <c r="AF25" s="298">
        <v>0</v>
      </c>
      <c r="AG25" s="298">
        <v>0</v>
      </c>
      <c r="AH25" s="298">
        <v>0</v>
      </c>
      <c r="AI25" s="298">
        <v>0</v>
      </c>
      <c r="AJ25" s="298">
        <v>0</v>
      </c>
      <c r="AK25" s="298" t="s">
        <v>395</v>
      </c>
      <c r="AL25" s="298" t="s">
        <v>1706</v>
      </c>
      <c r="AM25" s="298" t="s">
        <v>1676</v>
      </c>
      <c r="AN25" s="298" t="s">
        <v>757</v>
      </c>
      <c r="AO25" s="319" t="s">
        <v>758</v>
      </c>
      <c r="AP25" s="298" t="s">
        <v>759</v>
      </c>
      <c r="AQ25" s="298" t="s">
        <v>8</v>
      </c>
      <c r="AR25" s="298" t="s">
        <v>8</v>
      </c>
      <c r="AS25" s="298" t="s">
        <v>8</v>
      </c>
      <c r="AT25" s="298" t="s">
        <v>17</v>
      </c>
      <c r="AU25" s="298" t="s">
        <v>8</v>
      </c>
      <c r="AV25" s="298" t="s">
        <v>8</v>
      </c>
      <c r="AW25" s="298" t="s">
        <v>8</v>
      </c>
      <c r="AX25" s="298" t="s">
        <v>8</v>
      </c>
      <c r="AY25" s="298" t="s">
        <v>17</v>
      </c>
      <c r="AZ25" s="298" t="s">
        <v>8</v>
      </c>
      <c r="BA25" s="298" t="s">
        <v>399</v>
      </c>
      <c r="BB25" s="298" t="s">
        <v>32</v>
      </c>
      <c r="BC25" s="298" t="s">
        <v>40</v>
      </c>
      <c r="BD25" s="298" t="s">
        <v>60</v>
      </c>
      <c r="BE25" s="298" t="s">
        <v>400</v>
      </c>
      <c r="BF25" s="298" t="s">
        <v>401</v>
      </c>
      <c r="BG25" s="298" t="s">
        <v>402</v>
      </c>
      <c r="BH25" s="298" t="s">
        <v>403</v>
      </c>
      <c r="BI25" s="298" t="s">
        <v>18</v>
      </c>
      <c r="BJ25" s="298" t="s">
        <v>765</v>
      </c>
      <c r="BK25" s="439" t="s">
        <v>877</v>
      </c>
      <c r="BL25" s="314"/>
      <c r="BM25" s="313"/>
      <c r="BN25" s="246"/>
      <c r="BO25" s="246"/>
      <c r="BP25" s="228"/>
      <c r="BQ25" s="228"/>
      <c r="BR25" s="230"/>
      <c r="BS25" s="230"/>
      <c r="BT25" s="230"/>
      <c r="BU25" s="228"/>
      <c r="BV25" s="230"/>
      <c r="BW25" s="228"/>
      <c r="BX25" s="230"/>
      <c r="BY25" s="230"/>
      <c r="BZ25" s="230"/>
      <c r="CA25" s="230"/>
      <c r="CB25" s="230"/>
      <c r="CC25" s="230"/>
      <c r="CD25" s="228" t="s">
        <v>334</v>
      </c>
      <c r="CE25" s="228" t="s">
        <v>1706</v>
      </c>
      <c r="CF25" s="228" t="s">
        <v>757</v>
      </c>
      <c r="CG25" s="228" t="s">
        <v>758</v>
      </c>
      <c r="CH25" s="228" t="s">
        <v>334</v>
      </c>
      <c r="CI25" s="230" t="s">
        <v>772</v>
      </c>
      <c r="CJ25" s="232" t="s">
        <v>846</v>
      </c>
      <c r="CK25" s="234" t="s">
        <v>361</v>
      </c>
      <c r="CL25" s="229" t="s">
        <v>847</v>
      </c>
      <c r="CM25" s="228" t="s">
        <v>1677</v>
      </c>
      <c r="CN25" s="228"/>
      <c r="CO25" s="427" t="s">
        <v>1744</v>
      </c>
      <c r="CP25" s="377"/>
    </row>
    <row r="26" spans="1:94" ht="24" customHeight="1" x14ac:dyDescent="0.25">
      <c r="A26" s="377" t="s">
        <v>1667</v>
      </c>
      <c r="B26" s="377">
        <v>37</v>
      </c>
      <c r="C26" s="317">
        <v>1</v>
      </c>
      <c r="D26" s="302" t="s">
        <v>318</v>
      </c>
      <c r="E26" s="301" t="s">
        <v>1668</v>
      </c>
      <c r="F26" s="393" t="s">
        <v>1745</v>
      </c>
      <c r="G26" s="301" t="s">
        <v>1670</v>
      </c>
      <c r="H26" s="301" t="s">
        <v>869</v>
      </c>
      <c r="I26" s="397"/>
      <c r="J26" s="397" t="s">
        <v>1746</v>
      </c>
      <c r="K26" s="298" t="s">
        <v>1747</v>
      </c>
      <c r="L26" s="298"/>
      <c r="M26" s="298" t="s">
        <v>1748</v>
      </c>
      <c r="N26" s="299" t="s">
        <v>432</v>
      </c>
      <c r="O26" s="298" t="s">
        <v>1732</v>
      </c>
      <c r="P26" s="299" t="s">
        <v>811</v>
      </c>
      <c r="Q26" s="298">
        <v>0</v>
      </c>
      <c r="R26" s="298">
        <v>300</v>
      </c>
      <c r="S26" s="298">
        <v>374</v>
      </c>
      <c r="T26" s="298">
        <v>448</v>
      </c>
      <c r="U26" s="298" t="s">
        <v>1687</v>
      </c>
      <c r="V26" s="298">
        <v>1122</v>
      </c>
      <c r="W26" s="298" t="s">
        <v>8</v>
      </c>
      <c r="X26" s="298">
        <v>150</v>
      </c>
      <c r="Y26" s="298">
        <v>0</v>
      </c>
      <c r="Z26" s="298">
        <v>0</v>
      </c>
      <c r="AA26" s="298">
        <v>0</v>
      </c>
      <c r="AB26" s="298">
        <v>0</v>
      </c>
      <c r="AC26" s="298">
        <v>0</v>
      </c>
      <c r="AD26" s="298">
        <v>0</v>
      </c>
      <c r="AE26" s="298">
        <v>150</v>
      </c>
      <c r="AF26" s="298">
        <v>0</v>
      </c>
      <c r="AG26" s="298">
        <v>150</v>
      </c>
      <c r="AH26" s="298">
        <v>0</v>
      </c>
      <c r="AI26" s="298">
        <v>0</v>
      </c>
      <c r="AJ26" s="298">
        <v>0</v>
      </c>
      <c r="AK26" s="298" t="s">
        <v>334</v>
      </c>
      <c r="AL26" s="298" t="s">
        <v>1733</v>
      </c>
      <c r="AM26" s="298" t="s">
        <v>1676</v>
      </c>
      <c r="AN26" s="298" t="s">
        <v>757</v>
      </c>
      <c r="AO26" s="319" t="s">
        <v>758</v>
      </c>
      <c r="AP26" s="298" t="s">
        <v>759</v>
      </c>
      <c r="AQ26" s="298" t="s">
        <v>8</v>
      </c>
      <c r="AR26" s="298" t="s">
        <v>8</v>
      </c>
      <c r="AS26" s="298" t="s">
        <v>8</v>
      </c>
      <c r="AT26" s="298" t="s">
        <v>17</v>
      </c>
      <c r="AU26" s="298" t="s">
        <v>8</v>
      </c>
      <c r="AV26" s="298" t="s">
        <v>8</v>
      </c>
      <c r="AW26" s="298" t="s">
        <v>8</v>
      </c>
      <c r="AX26" s="298" t="s">
        <v>8</v>
      </c>
      <c r="AY26" s="298" t="s">
        <v>17</v>
      </c>
      <c r="AZ26" s="298" t="s">
        <v>8</v>
      </c>
      <c r="BA26" s="298" t="s">
        <v>399</v>
      </c>
      <c r="BB26" s="298" t="s">
        <v>32</v>
      </c>
      <c r="BC26" s="298" t="s">
        <v>40</v>
      </c>
      <c r="BD26" s="298" t="s">
        <v>60</v>
      </c>
      <c r="BE26" s="298" t="s">
        <v>400</v>
      </c>
      <c r="BF26" s="298" t="s">
        <v>401</v>
      </c>
      <c r="BG26" s="298" t="s">
        <v>402</v>
      </c>
      <c r="BH26" s="298" t="s">
        <v>403</v>
      </c>
      <c r="BI26" s="298" t="s">
        <v>18</v>
      </c>
      <c r="BJ26" s="298" t="s">
        <v>108</v>
      </c>
      <c r="BK26" s="439" t="s">
        <v>1749</v>
      </c>
      <c r="BL26" s="230" t="s">
        <v>878</v>
      </c>
      <c r="BM26" s="230" t="s">
        <v>879</v>
      </c>
      <c r="BN26" s="246" t="s">
        <v>852</v>
      </c>
      <c r="BO26" s="246" t="s">
        <v>880</v>
      </c>
      <c r="BP26" s="228" t="s">
        <v>811</v>
      </c>
      <c r="BQ26" s="228">
        <v>8</v>
      </c>
      <c r="BR26" s="230"/>
      <c r="BS26" s="230"/>
      <c r="BT26" s="230"/>
      <c r="BU26" s="230"/>
      <c r="BV26" s="228">
        <v>4</v>
      </c>
      <c r="BW26" s="230"/>
      <c r="BX26" s="228">
        <v>4</v>
      </c>
      <c r="BY26" s="230"/>
      <c r="BZ26" s="230"/>
      <c r="CA26" s="230"/>
      <c r="CB26" s="230"/>
      <c r="CC26" s="230"/>
      <c r="CD26" s="228" t="s">
        <v>334</v>
      </c>
      <c r="CE26" s="228" t="s">
        <v>1733</v>
      </c>
      <c r="CF26" s="228" t="s">
        <v>757</v>
      </c>
      <c r="CG26" s="228" t="s">
        <v>758</v>
      </c>
      <c r="CH26" s="228" t="s">
        <v>334</v>
      </c>
      <c r="CI26" s="230" t="s">
        <v>772</v>
      </c>
      <c r="CJ26" s="232" t="s">
        <v>846</v>
      </c>
      <c r="CK26" s="234" t="s">
        <v>361</v>
      </c>
      <c r="CL26" s="229" t="s">
        <v>847</v>
      </c>
      <c r="CM26" s="228" t="s">
        <v>1677</v>
      </c>
      <c r="CN26" s="228"/>
      <c r="CO26" s="427" t="s">
        <v>1750</v>
      </c>
      <c r="CP26" s="377"/>
    </row>
    <row r="27" spans="1:94" ht="24" customHeight="1" x14ac:dyDescent="0.25">
      <c r="A27" s="377" t="s">
        <v>1667</v>
      </c>
      <c r="B27" s="377">
        <v>39</v>
      </c>
      <c r="C27" s="317">
        <v>1</v>
      </c>
      <c r="D27" s="302" t="s">
        <v>318</v>
      </c>
      <c r="E27" s="301" t="s">
        <v>1668</v>
      </c>
      <c r="F27" s="393" t="s">
        <v>1751</v>
      </c>
      <c r="G27" s="301" t="s">
        <v>1670</v>
      </c>
      <c r="H27" s="301" t="s">
        <v>869</v>
      </c>
      <c r="I27" s="397"/>
      <c r="J27" s="397" t="s">
        <v>882</v>
      </c>
      <c r="K27" s="298" t="s">
        <v>883</v>
      </c>
      <c r="L27" s="298"/>
      <c r="M27" s="298" t="s">
        <v>1752</v>
      </c>
      <c r="N27" s="299" t="s">
        <v>432</v>
      </c>
      <c r="O27" s="298" t="s">
        <v>1753</v>
      </c>
      <c r="P27" s="299" t="s">
        <v>811</v>
      </c>
      <c r="Q27" s="298">
        <v>0</v>
      </c>
      <c r="R27" s="298">
        <v>300</v>
      </c>
      <c r="S27" s="298">
        <v>374</v>
      </c>
      <c r="T27" s="298">
        <v>448</v>
      </c>
      <c r="U27" s="298" t="s">
        <v>1687</v>
      </c>
      <c r="V27" s="298">
        <v>1112</v>
      </c>
      <c r="W27" s="298" t="s">
        <v>8</v>
      </c>
      <c r="X27" s="298">
        <v>75</v>
      </c>
      <c r="Y27" s="298">
        <v>0</v>
      </c>
      <c r="Z27" s="298">
        <v>0</v>
      </c>
      <c r="AA27" s="298">
        <v>0</v>
      </c>
      <c r="AB27" s="298">
        <v>0</v>
      </c>
      <c r="AC27" s="298">
        <v>0</v>
      </c>
      <c r="AD27" s="298">
        <v>0</v>
      </c>
      <c r="AE27" s="298">
        <v>0</v>
      </c>
      <c r="AF27" s="298">
        <v>0</v>
      </c>
      <c r="AG27" s="298">
        <v>0</v>
      </c>
      <c r="AH27" s="298">
        <v>150</v>
      </c>
      <c r="AI27" s="298">
        <v>0</v>
      </c>
      <c r="AJ27" s="298">
        <v>150</v>
      </c>
      <c r="AK27" s="298" t="s">
        <v>334</v>
      </c>
      <c r="AL27" s="298" t="s">
        <v>1733</v>
      </c>
      <c r="AM27" s="298" t="s">
        <v>1676</v>
      </c>
      <c r="AN27" s="298" t="s">
        <v>757</v>
      </c>
      <c r="AO27" s="319" t="s">
        <v>758</v>
      </c>
      <c r="AP27" s="298" t="s">
        <v>759</v>
      </c>
      <c r="AQ27" s="298" t="s">
        <v>8</v>
      </c>
      <c r="AR27" s="298" t="s">
        <v>8</v>
      </c>
      <c r="AS27" s="298" t="s">
        <v>8</v>
      </c>
      <c r="AT27" s="298" t="s">
        <v>17</v>
      </c>
      <c r="AU27" s="298" t="s">
        <v>8</v>
      </c>
      <c r="AV27" s="298" t="s">
        <v>8</v>
      </c>
      <c r="AW27" s="298" t="s">
        <v>8</v>
      </c>
      <c r="AX27" s="298" t="s">
        <v>8</v>
      </c>
      <c r="AY27" s="298" t="s">
        <v>17</v>
      </c>
      <c r="AZ27" s="298" t="s">
        <v>8</v>
      </c>
      <c r="BA27" s="298" t="s">
        <v>399</v>
      </c>
      <c r="BB27" s="298" t="s">
        <v>32</v>
      </c>
      <c r="BC27" s="298" t="s">
        <v>40</v>
      </c>
      <c r="BD27" s="298" t="s">
        <v>60</v>
      </c>
      <c r="BE27" s="298" t="s">
        <v>400</v>
      </c>
      <c r="BF27" s="298" t="s">
        <v>401</v>
      </c>
      <c r="BG27" s="298" t="s">
        <v>402</v>
      </c>
      <c r="BH27" s="298" t="s">
        <v>403</v>
      </c>
      <c r="BI27" s="298" t="s">
        <v>18</v>
      </c>
      <c r="BJ27" s="298" t="s">
        <v>108</v>
      </c>
      <c r="BK27" s="439" t="s">
        <v>1754</v>
      </c>
      <c r="BL27" s="230" t="s">
        <v>878</v>
      </c>
      <c r="BM27" s="230" t="s">
        <v>879</v>
      </c>
      <c r="BN27" s="246" t="s">
        <v>852</v>
      </c>
      <c r="BO27" s="246" t="s">
        <v>880</v>
      </c>
      <c r="BP27" s="228" t="s">
        <v>811</v>
      </c>
      <c r="BQ27" s="228">
        <v>8</v>
      </c>
      <c r="BR27" s="230"/>
      <c r="BS27" s="230"/>
      <c r="BT27" s="230"/>
      <c r="BU27" s="230"/>
      <c r="BV27" s="228">
        <v>4</v>
      </c>
      <c r="BW27" s="230"/>
      <c r="BX27" s="228">
        <v>4</v>
      </c>
      <c r="BY27" s="230"/>
      <c r="BZ27" s="230"/>
      <c r="CA27" s="230"/>
      <c r="CB27" s="230"/>
      <c r="CC27" s="230"/>
      <c r="CD27" s="228" t="s">
        <v>334</v>
      </c>
      <c r="CE27" s="228" t="s">
        <v>1733</v>
      </c>
      <c r="CF27" s="228" t="s">
        <v>757</v>
      </c>
      <c r="CG27" s="228" t="s">
        <v>758</v>
      </c>
      <c r="CH27" s="228" t="s">
        <v>334</v>
      </c>
      <c r="CI27" s="230" t="s">
        <v>772</v>
      </c>
      <c r="CJ27" s="232" t="s">
        <v>846</v>
      </c>
      <c r="CK27" s="234" t="s">
        <v>361</v>
      </c>
      <c r="CL27" s="229" t="s">
        <v>847</v>
      </c>
      <c r="CM27" s="228" t="s">
        <v>1677</v>
      </c>
      <c r="CN27" s="228"/>
      <c r="CO27" s="427" t="s">
        <v>1755</v>
      </c>
      <c r="CP27" s="377"/>
    </row>
    <row r="28" spans="1:94" ht="24" customHeight="1" x14ac:dyDescent="0.25">
      <c r="A28" s="377" t="s">
        <v>1667</v>
      </c>
      <c r="B28" s="377">
        <v>42</v>
      </c>
      <c r="C28" s="317">
        <v>1</v>
      </c>
      <c r="D28" s="302" t="s">
        <v>318</v>
      </c>
      <c r="E28" s="301" t="s">
        <v>1668</v>
      </c>
      <c r="F28" s="393" t="s">
        <v>1756</v>
      </c>
      <c r="G28" s="301" t="s">
        <v>1670</v>
      </c>
      <c r="H28" s="301" t="s">
        <v>885</v>
      </c>
      <c r="I28" s="397" t="s">
        <v>886</v>
      </c>
      <c r="J28" s="397" t="s">
        <v>887</v>
      </c>
      <c r="K28" s="298" t="s">
        <v>888</v>
      </c>
      <c r="L28" s="318">
        <v>58285252960</v>
      </c>
      <c r="M28" s="298" t="s">
        <v>873</v>
      </c>
      <c r="N28" s="299" t="s">
        <v>852</v>
      </c>
      <c r="O28" s="299" t="s">
        <v>1705</v>
      </c>
      <c r="P28" s="299" t="s">
        <v>372</v>
      </c>
      <c r="Q28" s="298">
        <v>15</v>
      </c>
      <c r="R28" s="298">
        <v>34</v>
      </c>
      <c r="S28" s="298">
        <v>40</v>
      </c>
      <c r="T28" s="298">
        <v>45</v>
      </c>
      <c r="U28" s="298" t="s">
        <v>1687</v>
      </c>
      <c r="V28" s="298">
        <v>134</v>
      </c>
      <c r="W28" s="298" t="s">
        <v>8</v>
      </c>
      <c r="X28" s="298">
        <v>17</v>
      </c>
      <c r="Y28" s="298">
        <v>0</v>
      </c>
      <c r="Z28" s="298">
        <v>0</v>
      </c>
      <c r="AA28" s="298">
        <v>15</v>
      </c>
      <c r="AB28" s="298">
        <v>19</v>
      </c>
      <c r="AC28" s="298">
        <v>0</v>
      </c>
      <c r="AD28" s="298">
        <v>0</v>
      </c>
      <c r="AE28" s="298">
        <v>0</v>
      </c>
      <c r="AF28" s="298">
        <v>0</v>
      </c>
      <c r="AG28" s="298">
        <v>0</v>
      </c>
      <c r="AH28" s="298">
        <v>0</v>
      </c>
      <c r="AI28" s="298">
        <v>0</v>
      </c>
      <c r="AJ28" s="298">
        <v>0</v>
      </c>
      <c r="AK28" s="298" t="s">
        <v>334</v>
      </c>
      <c r="AL28" s="298" t="s">
        <v>1706</v>
      </c>
      <c r="AM28" s="298" t="s">
        <v>1676</v>
      </c>
      <c r="AN28" s="298" t="s">
        <v>757</v>
      </c>
      <c r="AO28" s="319" t="s">
        <v>758</v>
      </c>
      <c r="AP28" s="298" t="s">
        <v>759</v>
      </c>
      <c r="AQ28" s="298" t="s">
        <v>8</v>
      </c>
      <c r="AR28" s="298" t="s">
        <v>8</v>
      </c>
      <c r="AS28" s="298" t="s">
        <v>8</v>
      </c>
      <c r="AT28" s="298" t="s">
        <v>17</v>
      </c>
      <c r="AU28" s="298" t="s">
        <v>8</v>
      </c>
      <c r="AV28" s="298" t="s">
        <v>8</v>
      </c>
      <c r="AW28" s="298" t="s">
        <v>8</v>
      </c>
      <c r="AX28" s="298" t="s">
        <v>8</v>
      </c>
      <c r="AY28" s="298" t="s">
        <v>17</v>
      </c>
      <c r="AZ28" s="298" t="s">
        <v>8</v>
      </c>
      <c r="BA28" s="298" t="s">
        <v>338</v>
      </c>
      <c r="BB28" s="298" t="s">
        <v>32</v>
      </c>
      <c r="BC28" s="298" t="s">
        <v>50</v>
      </c>
      <c r="BD28" s="298" t="s">
        <v>83</v>
      </c>
      <c r="BE28" s="298" t="s">
        <v>12</v>
      </c>
      <c r="BF28" s="298" t="s">
        <v>362</v>
      </c>
      <c r="BG28" s="298" t="s">
        <v>340</v>
      </c>
      <c r="BH28" s="298" t="s">
        <v>341</v>
      </c>
      <c r="BI28" s="298" t="s">
        <v>18</v>
      </c>
      <c r="BJ28" s="298" t="s">
        <v>108</v>
      </c>
      <c r="BK28" s="439" t="s">
        <v>893</v>
      </c>
      <c r="BL28" s="441" t="s">
        <v>1757</v>
      </c>
      <c r="BM28" s="441" t="s">
        <v>843</v>
      </c>
      <c r="BN28" s="246" t="s">
        <v>852</v>
      </c>
      <c r="BO28" s="246" t="s">
        <v>845</v>
      </c>
      <c r="BP28" s="228" t="s">
        <v>811</v>
      </c>
      <c r="BQ28" s="228">
        <v>34</v>
      </c>
      <c r="BR28" s="230"/>
      <c r="BS28" s="230"/>
      <c r="BT28" s="228">
        <v>15</v>
      </c>
      <c r="BU28" s="228">
        <v>19</v>
      </c>
      <c r="BV28" s="230"/>
      <c r="BW28" s="230"/>
      <c r="BX28" s="230"/>
      <c r="BY28" s="230"/>
      <c r="BZ28" s="230"/>
      <c r="CA28" s="230"/>
      <c r="CB28" s="230"/>
      <c r="CC28" s="230"/>
      <c r="CD28" s="228" t="s">
        <v>334</v>
      </c>
      <c r="CE28" s="228" t="s">
        <v>1706</v>
      </c>
      <c r="CF28" s="228" t="s">
        <v>757</v>
      </c>
      <c r="CG28" s="228" t="s">
        <v>758</v>
      </c>
      <c r="CH28" s="228" t="s">
        <v>334</v>
      </c>
      <c r="CI28" s="230" t="s">
        <v>772</v>
      </c>
      <c r="CJ28" s="232" t="s">
        <v>846</v>
      </c>
      <c r="CK28" s="234" t="s">
        <v>361</v>
      </c>
      <c r="CL28" s="229" t="s">
        <v>847</v>
      </c>
      <c r="CM28" s="228" t="s">
        <v>1677</v>
      </c>
      <c r="CN28" s="228"/>
      <c r="CO28" s="427" t="s">
        <v>1758</v>
      </c>
      <c r="CP28" s="377"/>
    </row>
    <row r="29" spans="1:94" ht="24" customHeight="1" x14ac:dyDescent="0.25">
      <c r="A29" s="377" t="s">
        <v>1667</v>
      </c>
      <c r="B29" s="377">
        <v>43</v>
      </c>
      <c r="C29" s="317">
        <v>1</v>
      </c>
      <c r="D29" s="302" t="s">
        <v>318</v>
      </c>
      <c r="E29" s="301" t="s">
        <v>1668</v>
      </c>
      <c r="F29" s="393" t="s">
        <v>1759</v>
      </c>
      <c r="G29" s="301" t="s">
        <v>1670</v>
      </c>
      <c r="H29" s="301" t="s">
        <v>885</v>
      </c>
      <c r="I29" s="397"/>
      <c r="J29" s="397" t="s">
        <v>1760</v>
      </c>
      <c r="K29" s="298" t="s">
        <v>1761</v>
      </c>
      <c r="L29" s="318">
        <v>6000000000</v>
      </c>
      <c r="M29" s="298" t="s">
        <v>873</v>
      </c>
      <c r="N29" s="299" t="s">
        <v>852</v>
      </c>
      <c r="O29" s="299" t="s">
        <v>1705</v>
      </c>
      <c r="P29" s="299" t="s">
        <v>372</v>
      </c>
      <c r="Q29" s="298">
        <v>4</v>
      </c>
      <c r="R29" s="298">
        <v>4</v>
      </c>
      <c r="S29" s="298">
        <v>5</v>
      </c>
      <c r="T29" s="298">
        <v>5</v>
      </c>
      <c r="U29" s="298" t="s">
        <v>1687</v>
      </c>
      <c r="V29" s="298">
        <v>18</v>
      </c>
      <c r="W29" s="298" t="s">
        <v>17</v>
      </c>
      <c r="X29" s="298" t="s">
        <v>126</v>
      </c>
      <c r="Y29" s="298">
        <v>0</v>
      </c>
      <c r="Z29" s="298">
        <v>0</v>
      </c>
      <c r="AA29" s="298">
        <v>0</v>
      </c>
      <c r="AB29" s="298">
        <v>0</v>
      </c>
      <c r="AC29" s="298">
        <v>2</v>
      </c>
      <c r="AD29" s="298">
        <v>0</v>
      </c>
      <c r="AE29" s="298">
        <v>2</v>
      </c>
      <c r="AF29" s="298">
        <v>0</v>
      </c>
      <c r="AG29" s="298">
        <v>0</v>
      </c>
      <c r="AH29" s="298">
        <v>0</v>
      </c>
      <c r="AI29" s="298">
        <v>0</v>
      </c>
      <c r="AJ29" s="298">
        <v>0</v>
      </c>
      <c r="AK29" s="298" t="s">
        <v>334</v>
      </c>
      <c r="AL29" s="298" t="s">
        <v>1706</v>
      </c>
      <c r="AM29" s="298" t="s">
        <v>1676</v>
      </c>
      <c r="AN29" s="298" t="s">
        <v>757</v>
      </c>
      <c r="AO29" s="319" t="s">
        <v>758</v>
      </c>
      <c r="AP29" s="298" t="s">
        <v>759</v>
      </c>
      <c r="AQ29" s="298" t="s">
        <v>8</v>
      </c>
      <c r="AR29" s="298" t="s">
        <v>8</v>
      </c>
      <c r="AS29" s="298" t="s">
        <v>8</v>
      </c>
      <c r="AT29" s="298" t="s">
        <v>17</v>
      </c>
      <c r="AU29" s="298" t="s">
        <v>8</v>
      </c>
      <c r="AV29" s="298" t="s">
        <v>8</v>
      </c>
      <c r="AW29" s="298" t="s">
        <v>8</v>
      </c>
      <c r="AX29" s="298" t="s">
        <v>8</v>
      </c>
      <c r="AY29" s="298" t="s">
        <v>17</v>
      </c>
      <c r="AZ29" s="298" t="s">
        <v>8</v>
      </c>
      <c r="BA29" s="298" t="s">
        <v>338</v>
      </c>
      <c r="BB29" s="298" t="s">
        <v>32</v>
      </c>
      <c r="BC29" s="298" t="s">
        <v>50</v>
      </c>
      <c r="BD29" s="298" t="s">
        <v>83</v>
      </c>
      <c r="BE29" s="298" t="s">
        <v>12</v>
      </c>
      <c r="BF29" s="298" t="s">
        <v>362</v>
      </c>
      <c r="BG29" s="298" t="s">
        <v>340</v>
      </c>
      <c r="BH29" s="298" t="s">
        <v>341</v>
      </c>
      <c r="BI29" s="298" t="s">
        <v>18</v>
      </c>
      <c r="BJ29" s="298" t="s">
        <v>108</v>
      </c>
      <c r="BK29" s="439" t="s">
        <v>899</v>
      </c>
      <c r="BL29" s="441" t="s">
        <v>1762</v>
      </c>
      <c r="BM29" s="441" t="s">
        <v>843</v>
      </c>
      <c r="BN29" s="246" t="s">
        <v>852</v>
      </c>
      <c r="BO29" s="246" t="s">
        <v>845</v>
      </c>
      <c r="BP29" s="228" t="s">
        <v>811</v>
      </c>
      <c r="BQ29" s="228">
        <v>4</v>
      </c>
      <c r="BR29" s="230"/>
      <c r="BS29" s="230"/>
      <c r="BT29" s="230"/>
      <c r="BU29" s="230"/>
      <c r="BV29" s="228">
        <v>2</v>
      </c>
      <c r="BW29" s="230"/>
      <c r="BX29" s="228">
        <v>2</v>
      </c>
      <c r="BY29" s="230"/>
      <c r="BZ29" s="230"/>
      <c r="CA29" s="230"/>
      <c r="CB29" s="230"/>
      <c r="CC29" s="230"/>
      <c r="CD29" s="228" t="s">
        <v>334</v>
      </c>
      <c r="CE29" s="228" t="s">
        <v>1706</v>
      </c>
      <c r="CF29" s="228" t="s">
        <v>757</v>
      </c>
      <c r="CG29" s="228" t="s">
        <v>758</v>
      </c>
      <c r="CH29" s="228" t="s">
        <v>334</v>
      </c>
      <c r="CI29" s="230" t="s">
        <v>772</v>
      </c>
      <c r="CJ29" s="232" t="s">
        <v>846</v>
      </c>
      <c r="CK29" s="234" t="s">
        <v>361</v>
      </c>
      <c r="CL29" s="229" t="s">
        <v>847</v>
      </c>
      <c r="CM29" s="228" t="s">
        <v>1677</v>
      </c>
      <c r="CN29" s="228"/>
      <c r="CO29" s="427" t="s">
        <v>1763</v>
      </c>
      <c r="CP29" s="377"/>
    </row>
    <row r="30" spans="1:94" ht="24" customHeight="1" x14ac:dyDescent="0.25">
      <c r="A30" s="377" t="s">
        <v>1667</v>
      </c>
      <c r="B30" s="377">
        <v>44</v>
      </c>
      <c r="C30" s="317">
        <v>1</v>
      </c>
      <c r="D30" s="302" t="s">
        <v>318</v>
      </c>
      <c r="E30" s="301" t="s">
        <v>1668</v>
      </c>
      <c r="F30" s="393" t="s">
        <v>1764</v>
      </c>
      <c r="G30" s="301" t="s">
        <v>1670</v>
      </c>
      <c r="H30" s="301" t="s">
        <v>885</v>
      </c>
      <c r="I30" s="397"/>
      <c r="J30" s="397" t="s">
        <v>1765</v>
      </c>
      <c r="K30" s="298" t="s">
        <v>1766</v>
      </c>
      <c r="L30" s="298"/>
      <c r="M30" s="298" t="s">
        <v>1767</v>
      </c>
      <c r="N30" s="299" t="s">
        <v>432</v>
      </c>
      <c r="O30" s="298" t="s">
        <v>1768</v>
      </c>
      <c r="P30" s="298" t="s">
        <v>811</v>
      </c>
      <c r="Q30" s="298">
        <v>418</v>
      </c>
      <c r="R30" s="321">
        <v>1383</v>
      </c>
      <c r="S30" s="298">
        <v>531</v>
      </c>
      <c r="T30" s="298">
        <v>547</v>
      </c>
      <c r="U30" s="298" t="s">
        <v>1687</v>
      </c>
      <c r="V30" s="321">
        <v>2879</v>
      </c>
      <c r="W30" s="298" t="s">
        <v>8</v>
      </c>
      <c r="X30" s="298">
        <v>200</v>
      </c>
      <c r="Y30" s="298">
        <v>0</v>
      </c>
      <c r="Z30" s="298">
        <v>0</v>
      </c>
      <c r="AA30" s="298">
        <v>0</v>
      </c>
      <c r="AB30" s="298">
        <v>0</v>
      </c>
      <c r="AC30" s="298">
        <v>443</v>
      </c>
      <c r="AD30" s="298">
        <v>0</v>
      </c>
      <c r="AE30" s="298">
        <v>330</v>
      </c>
      <c r="AF30" s="298">
        <v>610</v>
      </c>
      <c r="AG30" s="298">
        <v>0</v>
      </c>
      <c r="AH30" s="298">
        <v>0</v>
      </c>
      <c r="AI30" s="298">
        <v>0</v>
      </c>
      <c r="AJ30" s="298">
        <v>0</v>
      </c>
      <c r="AK30" s="298" t="s">
        <v>334</v>
      </c>
      <c r="AL30" s="298" t="s">
        <v>1733</v>
      </c>
      <c r="AM30" s="298" t="s">
        <v>1676</v>
      </c>
      <c r="AN30" s="298" t="s">
        <v>757</v>
      </c>
      <c r="AO30" s="319" t="s">
        <v>758</v>
      </c>
      <c r="AP30" s="298" t="s">
        <v>759</v>
      </c>
      <c r="AQ30" s="298" t="s">
        <v>8</v>
      </c>
      <c r="AR30" s="298" t="s">
        <v>8</v>
      </c>
      <c r="AS30" s="298" t="s">
        <v>8</v>
      </c>
      <c r="AT30" s="298" t="s">
        <v>17</v>
      </c>
      <c r="AU30" s="298" t="s">
        <v>8</v>
      </c>
      <c r="AV30" s="298" t="s">
        <v>8</v>
      </c>
      <c r="AW30" s="298" t="s">
        <v>8</v>
      </c>
      <c r="AX30" s="298" t="s">
        <v>8</v>
      </c>
      <c r="AY30" s="298" t="s">
        <v>17</v>
      </c>
      <c r="AZ30" s="298" t="s">
        <v>8</v>
      </c>
      <c r="BA30" s="298" t="s">
        <v>338</v>
      </c>
      <c r="BB30" s="298" t="s">
        <v>32</v>
      </c>
      <c r="BC30" s="298" t="s">
        <v>50</v>
      </c>
      <c r="BD30" s="298" t="s">
        <v>83</v>
      </c>
      <c r="BE30" s="298" t="s">
        <v>12</v>
      </c>
      <c r="BF30" s="298" t="s">
        <v>362</v>
      </c>
      <c r="BG30" s="298" t="s">
        <v>340</v>
      </c>
      <c r="BH30" s="298" t="s">
        <v>341</v>
      </c>
      <c r="BI30" s="298" t="s">
        <v>18</v>
      </c>
      <c r="BJ30" s="298" t="s">
        <v>108</v>
      </c>
      <c r="BK30" s="439" t="s">
        <v>1769</v>
      </c>
      <c r="BL30" s="313" t="s">
        <v>1770</v>
      </c>
      <c r="BM30" s="314" t="s">
        <v>879</v>
      </c>
      <c r="BN30" s="246" t="s">
        <v>852</v>
      </c>
      <c r="BO30" s="246" t="s">
        <v>880</v>
      </c>
      <c r="BP30" s="228" t="s">
        <v>811</v>
      </c>
      <c r="BQ30" s="228">
        <v>30</v>
      </c>
      <c r="BR30" s="230"/>
      <c r="BS30" s="230"/>
      <c r="BT30" s="230"/>
      <c r="BU30" s="230"/>
      <c r="BV30" s="228">
        <v>15</v>
      </c>
      <c r="BW30" s="228">
        <v>15</v>
      </c>
      <c r="BX30" s="230"/>
      <c r="BY30" s="230"/>
      <c r="BZ30" s="230"/>
      <c r="CA30" s="230"/>
      <c r="CB30" s="230"/>
      <c r="CC30" s="230"/>
      <c r="CD30" s="228" t="s">
        <v>334</v>
      </c>
      <c r="CE30" s="228" t="s">
        <v>1733</v>
      </c>
      <c r="CF30" s="228" t="s">
        <v>757</v>
      </c>
      <c r="CG30" s="228" t="s">
        <v>758</v>
      </c>
      <c r="CH30" s="228" t="s">
        <v>334</v>
      </c>
      <c r="CI30" s="230" t="s">
        <v>772</v>
      </c>
      <c r="CJ30" s="232" t="s">
        <v>846</v>
      </c>
      <c r="CK30" s="234" t="s">
        <v>361</v>
      </c>
      <c r="CL30" s="229" t="s">
        <v>847</v>
      </c>
      <c r="CM30" s="228" t="s">
        <v>1677</v>
      </c>
      <c r="CN30" s="228"/>
      <c r="CO30" s="427" t="s">
        <v>1771</v>
      </c>
      <c r="CP30" s="377"/>
    </row>
    <row r="31" spans="1:94" ht="24" customHeight="1" x14ac:dyDescent="0.25">
      <c r="A31" s="377" t="s">
        <v>1667</v>
      </c>
      <c r="B31" s="377">
        <v>46</v>
      </c>
      <c r="C31" s="317">
        <v>1</v>
      </c>
      <c r="D31" s="302" t="s">
        <v>318</v>
      </c>
      <c r="E31" s="301" t="s">
        <v>1668</v>
      </c>
      <c r="F31" s="393" t="s">
        <v>1772</v>
      </c>
      <c r="G31" s="301" t="s">
        <v>1670</v>
      </c>
      <c r="H31" s="301" t="s">
        <v>885</v>
      </c>
      <c r="I31" s="397"/>
      <c r="J31" s="397" t="s">
        <v>1765</v>
      </c>
      <c r="K31" s="298"/>
      <c r="L31" s="298"/>
      <c r="M31" s="298" t="s">
        <v>1773</v>
      </c>
      <c r="N31" s="299" t="s">
        <v>432</v>
      </c>
      <c r="O31" s="298" t="s">
        <v>1774</v>
      </c>
      <c r="P31" s="298" t="s">
        <v>811</v>
      </c>
      <c r="Q31" s="298">
        <v>0</v>
      </c>
      <c r="R31" s="321">
        <v>30504</v>
      </c>
      <c r="S31" s="321">
        <v>20000</v>
      </c>
      <c r="T31" s="321">
        <v>25000</v>
      </c>
      <c r="U31" s="298" t="s">
        <v>1687</v>
      </c>
      <c r="V31" s="321">
        <v>75504</v>
      </c>
      <c r="W31" s="298" t="s">
        <v>8</v>
      </c>
      <c r="X31" s="321">
        <v>10000</v>
      </c>
      <c r="Y31" s="298">
        <v>0</v>
      </c>
      <c r="Z31" s="298">
        <v>0</v>
      </c>
      <c r="AA31" s="298">
        <v>0</v>
      </c>
      <c r="AB31" s="298">
        <v>0</v>
      </c>
      <c r="AC31" s="298">
        <v>0</v>
      </c>
      <c r="AD31" s="321">
        <v>13830</v>
      </c>
      <c r="AE31" s="321">
        <v>12074</v>
      </c>
      <c r="AF31" s="298">
        <v>0</v>
      </c>
      <c r="AG31" s="298">
        <v>0</v>
      </c>
      <c r="AH31" s="298">
        <v>0</v>
      </c>
      <c r="AI31" s="321">
        <v>4600</v>
      </c>
      <c r="AJ31" s="321">
        <v>0</v>
      </c>
      <c r="AK31" s="298" t="s">
        <v>334</v>
      </c>
      <c r="AL31" s="298" t="s">
        <v>1733</v>
      </c>
      <c r="AM31" s="298" t="s">
        <v>1676</v>
      </c>
      <c r="AN31" s="298" t="s">
        <v>757</v>
      </c>
      <c r="AO31" s="319" t="s">
        <v>758</v>
      </c>
      <c r="AP31" s="298" t="s">
        <v>759</v>
      </c>
      <c r="AQ31" s="298" t="s">
        <v>8</v>
      </c>
      <c r="AR31" s="298" t="s">
        <v>8</v>
      </c>
      <c r="AS31" s="298" t="s">
        <v>8</v>
      </c>
      <c r="AT31" s="298" t="s">
        <v>17</v>
      </c>
      <c r="AU31" s="298" t="s">
        <v>8</v>
      </c>
      <c r="AV31" s="298" t="s">
        <v>17</v>
      </c>
      <c r="AW31" s="298" t="s">
        <v>17</v>
      </c>
      <c r="AX31" s="298" t="s">
        <v>8</v>
      </c>
      <c r="AY31" s="298" t="s">
        <v>17</v>
      </c>
      <c r="AZ31" s="298" t="s">
        <v>8</v>
      </c>
      <c r="BA31" s="298" t="s">
        <v>338</v>
      </c>
      <c r="BB31" s="298" t="s">
        <v>32</v>
      </c>
      <c r="BC31" s="298" t="s">
        <v>50</v>
      </c>
      <c r="BD31" s="298" t="s">
        <v>83</v>
      </c>
      <c r="BE31" s="298" t="s">
        <v>12</v>
      </c>
      <c r="BF31" s="298" t="s">
        <v>362</v>
      </c>
      <c r="BG31" s="298" t="s">
        <v>340</v>
      </c>
      <c r="BH31" s="298" t="s">
        <v>341</v>
      </c>
      <c r="BI31" s="298" t="s">
        <v>18</v>
      </c>
      <c r="BJ31" s="298" t="s">
        <v>108</v>
      </c>
      <c r="BK31" s="439" t="s">
        <v>1775</v>
      </c>
      <c r="BL31" s="313" t="s">
        <v>1776</v>
      </c>
      <c r="BM31" s="314" t="s">
        <v>879</v>
      </c>
      <c r="BN31" s="246" t="s">
        <v>852</v>
      </c>
      <c r="BO31" s="246" t="s">
        <v>880</v>
      </c>
      <c r="BP31" s="228" t="s">
        <v>811</v>
      </c>
      <c r="BQ31" s="228">
        <v>4</v>
      </c>
      <c r="BR31" s="230"/>
      <c r="BS31" s="230"/>
      <c r="BT31" s="230"/>
      <c r="BU31" s="230"/>
      <c r="BV31" s="230"/>
      <c r="BW31" s="228">
        <v>4</v>
      </c>
      <c r="BX31" s="230"/>
      <c r="BY31" s="230"/>
      <c r="BZ31" s="230"/>
      <c r="CA31" s="230"/>
      <c r="CB31" s="230"/>
      <c r="CC31" s="230"/>
      <c r="CD31" s="228" t="s">
        <v>334</v>
      </c>
      <c r="CE31" s="228" t="s">
        <v>1733</v>
      </c>
      <c r="CF31" s="228" t="s">
        <v>757</v>
      </c>
      <c r="CG31" s="228" t="s">
        <v>758</v>
      </c>
      <c r="CH31" s="228" t="s">
        <v>334</v>
      </c>
      <c r="CI31" s="230" t="s">
        <v>772</v>
      </c>
      <c r="CJ31" s="232" t="s">
        <v>846</v>
      </c>
      <c r="CK31" s="234" t="s">
        <v>361</v>
      </c>
      <c r="CL31" s="229" t="s">
        <v>847</v>
      </c>
      <c r="CM31" s="228" t="s">
        <v>1677</v>
      </c>
      <c r="CN31" s="228"/>
      <c r="CO31" s="427" t="s">
        <v>1777</v>
      </c>
      <c r="CP31" s="377"/>
    </row>
    <row r="32" spans="1:94" ht="24" customHeight="1" x14ac:dyDescent="0.25">
      <c r="A32" s="377" t="s">
        <v>1778</v>
      </c>
      <c r="B32" s="377">
        <v>14</v>
      </c>
      <c r="C32" s="322">
        <v>2</v>
      </c>
      <c r="D32" s="391" t="s">
        <v>390</v>
      </c>
      <c r="E32" s="392" t="s">
        <v>394</v>
      </c>
      <c r="F32" s="301" t="s">
        <v>1651</v>
      </c>
      <c r="G32" s="301" t="s">
        <v>1651</v>
      </c>
      <c r="H32" s="301" t="s">
        <v>405</v>
      </c>
      <c r="I32" s="133" t="s">
        <v>911</v>
      </c>
      <c r="J32" s="133" t="s">
        <v>1779</v>
      </c>
      <c r="K32" s="298" t="s">
        <v>411</v>
      </c>
      <c r="L32" s="330">
        <v>413706585782</v>
      </c>
      <c r="M32" s="298" t="s">
        <v>412</v>
      </c>
      <c r="N32" s="298" t="s">
        <v>413</v>
      </c>
      <c r="O32" s="298" t="s">
        <v>913</v>
      </c>
      <c r="P32" s="298" t="s">
        <v>372</v>
      </c>
      <c r="Q32" s="298">
        <v>87</v>
      </c>
      <c r="R32" s="298">
        <v>161</v>
      </c>
      <c r="S32" s="298">
        <v>149</v>
      </c>
      <c r="T32" s="298">
        <v>157</v>
      </c>
      <c r="U32" s="298"/>
      <c r="V32" s="298">
        <v>467</v>
      </c>
      <c r="W32" s="298" t="s">
        <v>949</v>
      </c>
      <c r="X32" s="298" t="s">
        <v>1651</v>
      </c>
      <c r="Y32" s="298">
        <v>0</v>
      </c>
      <c r="Z32" s="298">
        <v>0</v>
      </c>
      <c r="AA32" s="298">
        <v>0</v>
      </c>
      <c r="AB32" s="298">
        <v>10</v>
      </c>
      <c r="AC32" s="298">
        <v>15</v>
      </c>
      <c r="AD32" s="298">
        <v>25</v>
      </c>
      <c r="AE32" s="298">
        <v>28</v>
      </c>
      <c r="AF32" s="298">
        <v>28</v>
      </c>
      <c r="AG32" s="298">
        <v>29</v>
      </c>
      <c r="AH32" s="298">
        <v>15</v>
      </c>
      <c r="AI32" s="298">
        <v>6</v>
      </c>
      <c r="AJ32" s="298">
        <v>5</v>
      </c>
      <c r="AK32" s="298" t="s">
        <v>915</v>
      </c>
      <c r="AL32" s="298" t="s">
        <v>915</v>
      </c>
      <c r="AM32" s="298" t="s">
        <v>916</v>
      </c>
      <c r="AN32" s="298" t="s">
        <v>917</v>
      </c>
      <c r="AO32" s="298" t="s">
        <v>1780</v>
      </c>
      <c r="AP32" s="298" t="s">
        <v>915</v>
      </c>
      <c r="AQ32" s="298" t="s">
        <v>17</v>
      </c>
      <c r="AR32" s="298" t="s">
        <v>8</v>
      </c>
      <c r="AS32" s="298" t="s">
        <v>8</v>
      </c>
      <c r="AT32" s="298" t="s">
        <v>8</v>
      </c>
      <c r="AU32" s="298" t="s">
        <v>8</v>
      </c>
      <c r="AV32" s="298" t="s">
        <v>17</v>
      </c>
      <c r="AW32" s="298" t="s">
        <v>17</v>
      </c>
      <c r="AX32" s="298" t="s">
        <v>8</v>
      </c>
      <c r="AY32" s="298" t="s">
        <v>8</v>
      </c>
      <c r="AZ32" s="298" t="s">
        <v>8</v>
      </c>
      <c r="BA32" s="298" t="s">
        <v>399</v>
      </c>
      <c r="BB32" s="298" t="s">
        <v>32</v>
      </c>
      <c r="BC32" s="298" t="s">
        <v>40</v>
      </c>
      <c r="BD32" s="298" t="s">
        <v>60</v>
      </c>
      <c r="BE32" s="298" t="s">
        <v>400</v>
      </c>
      <c r="BF32" s="298" t="s">
        <v>401</v>
      </c>
      <c r="BG32" s="298" t="s">
        <v>402</v>
      </c>
      <c r="BH32" s="298" t="s">
        <v>403</v>
      </c>
      <c r="BI32" s="298"/>
      <c r="BJ32" s="298" t="s">
        <v>108</v>
      </c>
      <c r="BK32" s="439" t="s">
        <v>406</v>
      </c>
      <c r="BL32" s="331" t="s">
        <v>1781</v>
      </c>
      <c r="BM32" s="331" t="s">
        <v>1782</v>
      </c>
      <c r="BN32" s="331" t="s">
        <v>1783</v>
      </c>
      <c r="BO32" s="324" t="s">
        <v>1784</v>
      </c>
      <c r="BP32" s="324" t="s">
        <v>770</v>
      </c>
      <c r="BQ32" s="326">
        <v>121</v>
      </c>
      <c r="BR32" s="326">
        <v>0</v>
      </c>
      <c r="BS32" s="326">
        <v>0</v>
      </c>
      <c r="BT32" s="332">
        <v>16</v>
      </c>
      <c r="BU32" s="332">
        <v>16</v>
      </c>
      <c r="BV32" s="332">
        <v>16</v>
      </c>
      <c r="BW32" s="332">
        <v>13</v>
      </c>
      <c r="BX32" s="332">
        <v>12</v>
      </c>
      <c r="BY32" s="332">
        <v>12</v>
      </c>
      <c r="BZ32" s="332">
        <v>12</v>
      </c>
      <c r="CA32" s="332">
        <v>12</v>
      </c>
      <c r="CB32" s="332">
        <v>12</v>
      </c>
      <c r="CC32" s="326">
        <v>0</v>
      </c>
      <c r="CD32" s="324" t="s">
        <v>925</v>
      </c>
      <c r="CE32" s="324"/>
      <c r="CF32" s="324" t="s">
        <v>1785</v>
      </c>
      <c r="CG32" s="333" t="s">
        <v>927</v>
      </c>
      <c r="CH32" s="324" t="s">
        <v>925</v>
      </c>
      <c r="CI32" s="324" t="s">
        <v>928</v>
      </c>
      <c r="CJ32" s="324" t="s">
        <v>929</v>
      </c>
      <c r="CK32" s="324" t="s">
        <v>397</v>
      </c>
      <c r="CL32" s="324" t="s">
        <v>415</v>
      </c>
      <c r="CM32" s="324" t="s">
        <v>1786</v>
      </c>
      <c r="CN32" s="324">
        <v>1702</v>
      </c>
      <c r="CO32" s="429"/>
      <c r="CP32" s="377" t="s">
        <v>615</v>
      </c>
    </row>
    <row r="33" spans="1:94" ht="24" customHeight="1" x14ac:dyDescent="0.25">
      <c r="A33" s="377" t="s">
        <v>1778</v>
      </c>
      <c r="B33" s="377">
        <v>15</v>
      </c>
      <c r="C33" s="322">
        <v>2</v>
      </c>
      <c r="D33" s="391" t="s">
        <v>390</v>
      </c>
      <c r="E33" s="392" t="s">
        <v>394</v>
      </c>
      <c r="F33" s="301" t="s">
        <v>1651</v>
      </c>
      <c r="G33" s="301" t="s">
        <v>1651</v>
      </c>
      <c r="H33" s="301" t="s">
        <v>405</v>
      </c>
      <c r="I33" s="133"/>
      <c r="J33" s="133" t="s">
        <v>1787</v>
      </c>
      <c r="K33" s="298" t="s">
        <v>418</v>
      </c>
      <c r="L33" s="330">
        <v>17000000000</v>
      </c>
      <c r="M33" s="298" t="s">
        <v>419</v>
      </c>
      <c r="N33" s="298" t="s">
        <v>413</v>
      </c>
      <c r="O33" s="298" t="s">
        <v>913</v>
      </c>
      <c r="P33" s="298" t="s">
        <v>372</v>
      </c>
      <c r="Q33" s="298">
        <v>0</v>
      </c>
      <c r="R33" s="298">
        <v>5</v>
      </c>
      <c r="S33" s="298">
        <v>5</v>
      </c>
      <c r="T33" s="298">
        <v>6</v>
      </c>
      <c r="U33" s="298"/>
      <c r="V33" s="298">
        <v>16</v>
      </c>
      <c r="W33" s="298" t="s">
        <v>949</v>
      </c>
      <c r="X33" s="298" t="s">
        <v>1651</v>
      </c>
      <c r="Y33" s="298">
        <v>0</v>
      </c>
      <c r="Z33" s="298">
        <v>0</v>
      </c>
      <c r="AA33" s="298">
        <v>0</v>
      </c>
      <c r="AB33" s="298">
        <v>0</v>
      </c>
      <c r="AC33" s="298">
        <v>0</v>
      </c>
      <c r="AD33" s="298">
        <v>0</v>
      </c>
      <c r="AE33" s="298">
        <v>2</v>
      </c>
      <c r="AF33" s="298">
        <v>2</v>
      </c>
      <c r="AG33" s="298">
        <v>1</v>
      </c>
      <c r="AH33" s="298">
        <v>0</v>
      </c>
      <c r="AI33" s="298">
        <v>0</v>
      </c>
      <c r="AJ33" s="298">
        <v>0</v>
      </c>
      <c r="AK33" s="298" t="s">
        <v>915</v>
      </c>
      <c r="AL33" s="298" t="s">
        <v>915</v>
      </c>
      <c r="AM33" s="298" t="s">
        <v>916</v>
      </c>
      <c r="AN33" s="298" t="s">
        <v>936</v>
      </c>
      <c r="AO33" s="298" t="s">
        <v>1780</v>
      </c>
      <c r="AP33" s="298" t="s">
        <v>915</v>
      </c>
      <c r="AQ33" s="298" t="s">
        <v>17</v>
      </c>
      <c r="AR33" s="298" t="s">
        <v>8</v>
      </c>
      <c r="AS33" s="298" t="s">
        <v>8</v>
      </c>
      <c r="AT33" s="298" t="s">
        <v>8</v>
      </c>
      <c r="AU33" s="298" t="s">
        <v>8</v>
      </c>
      <c r="AV33" s="298" t="s">
        <v>17</v>
      </c>
      <c r="AW33" s="298" t="s">
        <v>17</v>
      </c>
      <c r="AX33" s="298" t="s">
        <v>17</v>
      </c>
      <c r="AY33" s="298" t="s">
        <v>17</v>
      </c>
      <c r="AZ33" s="298" t="s">
        <v>8</v>
      </c>
      <c r="BA33" s="298" t="s">
        <v>399</v>
      </c>
      <c r="BB33" s="298" t="s">
        <v>32</v>
      </c>
      <c r="BC33" s="298" t="s">
        <v>40</v>
      </c>
      <c r="BD33" s="298" t="s">
        <v>60</v>
      </c>
      <c r="BE33" s="298" t="s">
        <v>400</v>
      </c>
      <c r="BF33" s="298" t="s">
        <v>401</v>
      </c>
      <c r="BG33" s="298" t="s">
        <v>402</v>
      </c>
      <c r="BH33" s="298" t="s">
        <v>403</v>
      </c>
      <c r="BI33" s="298"/>
      <c r="BJ33" s="298" t="s">
        <v>108</v>
      </c>
      <c r="BK33" s="301" t="s">
        <v>931</v>
      </c>
      <c r="BL33" s="424"/>
      <c r="BM33" s="424"/>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429"/>
      <c r="CP33" s="377" t="s">
        <v>615</v>
      </c>
    </row>
    <row r="34" spans="1:94" ht="24" customHeight="1" x14ac:dyDescent="0.25">
      <c r="A34" s="377" t="s">
        <v>1667</v>
      </c>
      <c r="B34" s="377">
        <v>48</v>
      </c>
      <c r="C34" s="322">
        <v>2</v>
      </c>
      <c r="D34" s="391" t="s">
        <v>390</v>
      </c>
      <c r="E34" s="392" t="s">
        <v>394</v>
      </c>
      <c r="F34" s="301" t="s">
        <v>1651</v>
      </c>
      <c r="G34" s="301" t="s">
        <v>1651</v>
      </c>
      <c r="H34" s="301" t="s">
        <v>405</v>
      </c>
      <c r="I34" s="133"/>
      <c r="J34" s="133" t="s">
        <v>1788</v>
      </c>
      <c r="K34" s="298" t="s">
        <v>408</v>
      </c>
      <c r="L34" s="323">
        <v>48271429104</v>
      </c>
      <c r="M34" s="298" t="s">
        <v>941</v>
      </c>
      <c r="N34" s="299" t="s">
        <v>413</v>
      </c>
      <c r="O34" s="298" t="s">
        <v>942</v>
      </c>
      <c r="P34" s="298" t="s">
        <v>372</v>
      </c>
      <c r="Q34" s="298">
        <v>87</v>
      </c>
      <c r="R34" s="298">
        <v>166</v>
      </c>
      <c r="S34" s="298">
        <v>149</v>
      </c>
      <c r="T34" s="298">
        <v>157</v>
      </c>
      <c r="U34" s="298" t="s">
        <v>1306</v>
      </c>
      <c r="V34" s="298">
        <v>472</v>
      </c>
      <c r="W34" s="298" t="s">
        <v>8</v>
      </c>
      <c r="X34" s="298" t="s">
        <v>1651</v>
      </c>
      <c r="Y34" s="298"/>
      <c r="Z34" s="298"/>
      <c r="AA34" s="298">
        <v>10</v>
      </c>
      <c r="AB34" s="298">
        <v>15</v>
      </c>
      <c r="AC34" s="298">
        <v>25</v>
      </c>
      <c r="AD34" s="298">
        <v>30</v>
      </c>
      <c r="AE34" s="298">
        <v>30</v>
      </c>
      <c r="AF34" s="298">
        <v>30</v>
      </c>
      <c r="AG34" s="298">
        <v>15</v>
      </c>
      <c r="AH34" s="298">
        <v>6</v>
      </c>
      <c r="AI34" s="298">
        <v>5</v>
      </c>
      <c r="AJ34" s="298"/>
      <c r="AK34" s="298" t="s">
        <v>944</v>
      </c>
      <c r="AL34" s="298" t="s">
        <v>944</v>
      </c>
      <c r="AM34" s="298" t="s">
        <v>945</v>
      </c>
      <c r="AN34" s="298" t="s">
        <v>946</v>
      </c>
      <c r="AO34" s="319" t="s">
        <v>947</v>
      </c>
      <c r="AP34" s="298" t="s">
        <v>948</v>
      </c>
      <c r="AQ34" s="298" t="s">
        <v>17</v>
      </c>
      <c r="AR34" s="298" t="s">
        <v>8</v>
      </c>
      <c r="AS34" s="298" t="s">
        <v>8</v>
      </c>
      <c r="AT34" s="298" t="s">
        <v>8</v>
      </c>
      <c r="AU34" s="298" t="s">
        <v>8</v>
      </c>
      <c r="AV34" s="298" t="s">
        <v>17</v>
      </c>
      <c r="AW34" s="298" t="s">
        <v>17</v>
      </c>
      <c r="AX34" s="298" t="s">
        <v>17</v>
      </c>
      <c r="AY34" s="298" t="s">
        <v>17</v>
      </c>
      <c r="AZ34" s="298" t="s">
        <v>8</v>
      </c>
      <c r="BA34" s="298" t="s">
        <v>399</v>
      </c>
      <c r="BB34" s="298" t="s">
        <v>32</v>
      </c>
      <c r="BC34" s="298" t="s">
        <v>40</v>
      </c>
      <c r="BD34" s="298" t="s">
        <v>60</v>
      </c>
      <c r="BE34" s="298" t="s">
        <v>400</v>
      </c>
      <c r="BF34" s="298" t="s">
        <v>401</v>
      </c>
      <c r="BG34" s="298" t="s">
        <v>402</v>
      </c>
      <c r="BH34" s="298" t="s">
        <v>403</v>
      </c>
      <c r="BI34" s="298"/>
      <c r="BJ34" s="298" t="s">
        <v>105</v>
      </c>
      <c r="BK34" s="301" t="s">
        <v>951</v>
      </c>
      <c r="BL34" s="324" t="s">
        <v>1789</v>
      </c>
      <c r="BM34" s="325" t="s">
        <v>1790</v>
      </c>
      <c r="BN34" s="326" t="s">
        <v>1791</v>
      </c>
      <c r="BO34" s="326" t="s">
        <v>1792</v>
      </c>
      <c r="BP34" s="326" t="s">
        <v>770</v>
      </c>
      <c r="BQ34" s="326">
        <v>8</v>
      </c>
      <c r="BR34" s="247"/>
      <c r="BS34" s="247"/>
      <c r="BT34" s="247"/>
      <c r="BU34" s="247"/>
      <c r="BV34" s="247"/>
      <c r="BW34" s="247"/>
      <c r="BX34" s="247">
        <v>2</v>
      </c>
      <c r="BY34" s="247">
        <v>2</v>
      </c>
      <c r="BZ34" s="247">
        <v>2</v>
      </c>
      <c r="CA34" s="247">
        <v>2</v>
      </c>
      <c r="CB34" s="247"/>
      <c r="CC34" s="247"/>
      <c r="CD34" s="324" t="s">
        <v>395</v>
      </c>
      <c r="CE34" s="324" t="s">
        <v>955</v>
      </c>
      <c r="CF34" s="247"/>
      <c r="CG34" s="247"/>
      <c r="CH34" s="247"/>
      <c r="CI34" s="324" t="s">
        <v>928</v>
      </c>
      <c r="CJ34" s="324" t="s">
        <v>929</v>
      </c>
      <c r="CK34" s="327" t="s">
        <v>929</v>
      </c>
      <c r="CL34" s="327" t="s">
        <v>397</v>
      </c>
      <c r="CM34" s="327" t="s">
        <v>415</v>
      </c>
      <c r="CN34" s="324">
        <v>1702</v>
      </c>
      <c r="CO34" s="429"/>
      <c r="CP34" s="377" t="s">
        <v>615</v>
      </c>
    </row>
    <row r="35" spans="1:94" ht="24" customHeight="1" x14ac:dyDescent="0.25">
      <c r="A35" s="377" t="s">
        <v>1667</v>
      </c>
      <c r="B35" s="377">
        <v>49</v>
      </c>
      <c r="C35" s="322">
        <v>2</v>
      </c>
      <c r="D35" s="391" t="s">
        <v>390</v>
      </c>
      <c r="E35" s="392" t="s">
        <v>394</v>
      </c>
      <c r="F35" s="301" t="s">
        <v>1651</v>
      </c>
      <c r="G35" s="301" t="s">
        <v>1651</v>
      </c>
      <c r="H35" s="301" t="s">
        <v>405</v>
      </c>
      <c r="I35" s="133"/>
      <c r="J35" s="133" t="s">
        <v>1788</v>
      </c>
      <c r="K35" s="298"/>
      <c r="L35" s="323"/>
      <c r="M35" s="298"/>
      <c r="N35" s="299"/>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301" t="s">
        <v>956</v>
      </c>
      <c r="BL35" s="33" t="s">
        <v>1793</v>
      </c>
      <c r="BM35" s="328" t="s">
        <v>958</v>
      </c>
      <c r="BN35" s="326" t="s">
        <v>1791</v>
      </c>
      <c r="BO35" s="329" t="s">
        <v>959</v>
      </c>
      <c r="BP35" s="329" t="s">
        <v>445</v>
      </c>
      <c r="BQ35" s="442">
        <v>1</v>
      </c>
      <c r="BR35" s="424"/>
      <c r="BS35" s="424"/>
      <c r="BT35" s="443">
        <v>0.25</v>
      </c>
      <c r="BU35" s="424"/>
      <c r="BV35" s="424"/>
      <c r="BW35" s="443">
        <v>0.5</v>
      </c>
      <c r="BX35" s="424"/>
      <c r="BY35" s="424"/>
      <c r="BZ35" s="443">
        <v>0.75</v>
      </c>
      <c r="CA35" s="424"/>
      <c r="CB35" s="424"/>
      <c r="CC35" s="443">
        <v>1</v>
      </c>
      <c r="CD35" s="324" t="s">
        <v>395</v>
      </c>
      <c r="CE35" s="324" t="s">
        <v>955</v>
      </c>
      <c r="CF35" s="247"/>
      <c r="CG35" s="247"/>
      <c r="CH35" s="247"/>
      <c r="CI35" s="324" t="s">
        <v>928</v>
      </c>
      <c r="CJ35" s="324" t="s">
        <v>929</v>
      </c>
      <c r="CK35" s="327" t="s">
        <v>929</v>
      </c>
      <c r="CL35" s="327" t="s">
        <v>397</v>
      </c>
      <c r="CM35" s="327" t="s">
        <v>415</v>
      </c>
      <c r="CN35" s="324">
        <v>1702</v>
      </c>
      <c r="CO35" s="429"/>
      <c r="CP35" s="377" t="s">
        <v>615</v>
      </c>
    </row>
    <row r="36" spans="1:94" ht="24" customHeight="1" x14ac:dyDescent="0.25">
      <c r="A36" s="377" t="s">
        <v>1667</v>
      </c>
      <c r="B36" s="377">
        <v>51</v>
      </c>
      <c r="C36" s="322">
        <v>2</v>
      </c>
      <c r="D36" s="391" t="s">
        <v>390</v>
      </c>
      <c r="E36" s="392" t="s">
        <v>394</v>
      </c>
      <c r="F36" s="301" t="s">
        <v>1651</v>
      </c>
      <c r="G36" s="301" t="s">
        <v>1651</v>
      </c>
      <c r="H36" s="301" t="s">
        <v>405</v>
      </c>
      <c r="I36" s="133"/>
      <c r="J36" s="133" t="s">
        <v>1794</v>
      </c>
      <c r="K36" s="298" t="s">
        <v>411</v>
      </c>
      <c r="L36" s="330">
        <v>413706585782</v>
      </c>
      <c r="M36" s="298" t="s">
        <v>412</v>
      </c>
      <c r="N36" s="299" t="s">
        <v>413</v>
      </c>
      <c r="O36" s="298" t="s">
        <v>913</v>
      </c>
      <c r="P36" s="299" t="s">
        <v>372</v>
      </c>
      <c r="Q36" s="299">
        <v>87</v>
      </c>
      <c r="R36" s="299">
        <v>161</v>
      </c>
      <c r="S36" s="299">
        <v>149</v>
      </c>
      <c r="T36" s="299">
        <v>157</v>
      </c>
      <c r="U36" s="298"/>
      <c r="V36" s="298">
        <v>467</v>
      </c>
      <c r="W36" s="298" t="s">
        <v>949</v>
      </c>
      <c r="X36" s="298" t="s">
        <v>1651</v>
      </c>
      <c r="Y36" s="298">
        <v>0</v>
      </c>
      <c r="Z36" s="298">
        <v>0</v>
      </c>
      <c r="AA36" s="298">
        <v>0</v>
      </c>
      <c r="AB36" s="298">
        <v>10</v>
      </c>
      <c r="AC36" s="298">
        <v>15</v>
      </c>
      <c r="AD36" s="298">
        <v>25</v>
      </c>
      <c r="AE36" s="298">
        <v>28</v>
      </c>
      <c r="AF36" s="298">
        <v>28</v>
      </c>
      <c r="AG36" s="298">
        <v>29</v>
      </c>
      <c r="AH36" s="298">
        <v>15</v>
      </c>
      <c r="AI36" s="298">
        <v>6</v>
      </c>
      <c r="AJ36" s="298">
        <v>5</v>
      </c>
      <c r="AK36" s="298" t="s">
        <v>915</v>
      </c>
      <c r="AL36" s="298" t="s">
        <v>915</v>
      </c>
      <c r="AM36" s="298" t="s">
        <v>916</v>
      </c>
      <c r="AN36" s="298" t="s">
        <v>917</v>
      </c>
      <c r="AO36" s="298" t="s">
        <v>1780</v>
      </c>
      <c r="AP36" s="298" t="s">
        <v>915</v>
      </c>
      <c r="AQ36" s="298" t="s">
        <v>17</v>
      </c>
      <c r="AR36" s="298" t="s">
        <v>8</v>
      </c>
      <c r="AS36" s="298" t="s">
        <v>8</v>
      </c>
      <c r="AT36" s="298" t="s">
        <v>8</v>
      </c>
      <c r="AU36" s="298" t="s">
        <v>8</v>
      </c>
      <c r="AV36" s="298" t="s">
        <v>17</v>
      </c>
      <c r="AW36" s="298" t="s">
        <v>949</v>
      </c>
      <c r="AX36" s="298" t="s">
        <v>8</v>
      </c>
      <c r="AY36" s="298" t="s">
        <v>8</v>
      </c>
      <c r="AZ36" s="298" t="s">
        <v>8</v>
      </c>
      <c r="BA36" s="298" t="s">
        <v>399</v>
      </c>
      <c r="BB36" s="298" t="s">
        <v>32</v>
      </c>
      <c r="BC36" s="298" t="s">
        <v>40</v>
      </c>
      <c r="BD36" s="298" t="s">
        <v>60</v>
      </c>
      <c r="BE36" s="298" t="s">
        <v>1795</v>
      </c>
      <c r="BF36" s="298" t="s">
        <v>401</v>
      </c>
      <c r="BG36" s="298" t="s">
        <v>1796</v>
      </c>
      <c r="BH36" s="298" t="s">
        <v>403</v>
      </c>
      <c r="BI36" s="298"/>
      <c r="BJ36" s="298" t="s">
        <v>108</v>
      </c>
      <c r="BK36" s="301" t="s">
        <v>1797</v>
      </c>
      <c r="BL36" s="331" t="s">
        <v>1781</v>
      </c>
      <c r="BM36" s="331" t="s">
        <v>1782</v>
      </c>
      <c r="BN36" s="331" t="s">
        <v>1783</v>
      </c>
      <c r="BO36" s="324" t="s">
        <v>1798</v>
      </c>
      <c r="BP36" s="324" t="s">
        <v>770</v>
      </c>
      <c r="BQ36" s="326">
        <v>121</v>
      </c>
      <c r="BR36" s="326">
        <v>0</v>
      </c>
      <c r="BS36" s="326">
        <v>0</v>
      </c>
      <c r="BT36" s="332">
        <v>16</v>
      </c>
      <c r="BU36" s="332">
        <v>16</v>
      </c>
      <c r="BV36" s="332">
        <v>16</v>
      </c>
      <c r="BW36" s="332">
        <v>13</v>
      </c>
      <c r="BX36" s="332">
        <v>12</v>
      </c>
      <c r="BY36" s="332">
        <v>12</v>
      </c>
      <c r="BZ36" s="332">
        <v>12</v>
      </c>
      <c r="CA36" s="332">
        <v>12</v>
      </c>
      <c r="CB36" s="332">
        <v>12</v>
      </c>
      <c r="CC36" s="326">
        <v>0</v>
      </c>
      <c r="CD36" s="324" t="s">
        <v>925</v>
      </c>
      <c r="CE36" s="324"/>
      <c r="CF36" s="324" t="s">
        <v>1785</v>
      </c>
      <c r="CG36" s="333" t="s">
        <v>927</v>
      </c>
      <c r="CH36" s="324" t="s">
        <v>925</v>
      </c>
      <c r="CI36" s="324" t="s">
        <v>928</v>
      </c>
      <c r="CJ36" s="324" t="s">
        <v>929</v>
      </c>
      <c r="CK36" s="324" t="s">
        <v>397</v>
      </c>
      <c r="CL36" s="324" t="s">
        <v>415</v>
      </c>
      <c r="CM36" s="324" t="s">
        <v>1786</v>
      </c>
      <c r="CN36" s="324">
        <v>1702</v>
      </c>
      <c r="CO36" s="429"/>
      <c r="CP36" s="377" t="s">
        <v>615</v>
      </c>
    </row>
    <row r="37" spans="1:94" ht="24" customHeight="1" x14ac:dyDescent="0.25">
      <c r="A37" s="377" t="s">
        <v>1667</v>
      </c>
      <c r="B37" s="377">
        <v>52</v>
      </c>
      <c r="C37" s="322">
        <v>2</v>
      </c>
      <c r="D37" s="391" t="s">
        <v>390</v>
      </c>
      <c r="E37" s="392" t="s">
        <v>394</v>
      </c>
      <c r="F37" s="301" t="s">
        <v>1651</v>
      </c>
      <c r="G37" s="301" t="s">
        <v>1651</v>
      </c>
      <c r="H37" s="301" t="s">
        <v>405</v>
      </c>
      <c r="I37" s="133"/>
      <c r="J37" s="133" t="s">
        <v>1794</v>
      </c>
      <c r="K37" s="298"/>
      <c r="L37" s="298"/>
      <c r="M37" s="298"/>
      <c r="N37" s="299"/>
      <c r="O37" s="298"/>
      <c r="P37" s="299"/>
      <c r="Q37" s="299"/>
      <c r="R37" s="299"/>
      <c r="S37" s="299"/>
      <c r="T37" s="299"/>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t="s">
        <v>944</v>
      </c>
      <c r="BK37" s="301" t="s">
        <v>1799</v>
      </c>
      <c r="BL37" s="445" t="s">
        <v>1800</v>
      </c>
      <c r="BM37" s="446" t="s">
        <v>1801</v>
      </c>
      <c r="BN37" s="326" t="s">
        <v>1791</v>
      </c>
      <c r="BO37" s="329" t="s">
        <v>1802</v>
      </c>
      <c r="BP37" s="247" t="s">
        <v>1803</v>
      </c>
      <c r="BQ37" s="442">
        <v>1</v>
      </c>
      <c r="BR37" s="444">
        <v>8.3333333333333329E-2</v>
      </c>
      <c r="BS37" s="444">
        <v>8.3333333333333329E-2</v>
      </c>
      <c r="BT37" s="444">
        <v>8.3333333333333329E-2</v>
      </c>
      <c r="BU37" s="444">
        <v>8.3333333333333329E-2</v>
      </c>
      <c r="BV37" s="444">
        <v>8.3333333333333329E-2</v>
      </c>
      <c r="BW37" s="444">
        <v>8.3333333333333329E-2</v>
      </c>
      <c r="BX37" s="444">
        <v>8.3333333333333329E-2</v>
      </c>
      <c r="BY37" s="444">
        <v>8.3333333333333329E-2</v>
      </c>
      <c r="BZ37" s="444">
        <v>8.3333333333333329E-2</v>
      </c>
      <c r="CA37" s="444">
        <v>8.3333333333333329E-2</v>
      </c>
      <c r="CB37" s="444">
        <v>8.3333333333333329E-2</v>
      </c>
      <c r="CC37" s="444">
        <v>8.3333333333333329E-2</v>
      </c>
      <c r="CD37" s="324" t="s">
        <v>395</v>
      </c>
      <c r="CE37" s="324" t="s">
        <v>955</v>
      </c>
      <c r="CF37" s="247" t="s">
        <v>946</v>
      </c>
      <c r="CG37" s="335" t="s">
        <v>975</v>
      </c>
      <c r="CH37" s="247" t="s">
        <v>948</v>
      </c>
      <c r="CI37" s="324" t="s">
        <v>928</v>
      </c>
      <c r="CJ37" s="324" t="s">
        <v>929</v>
      </c>
      <c r="CK37" s="324" t="s">
        <v>397</v>
      </c>
      <c r="CL37" s="324" t="s">
        <v>415</v>
      </c>
      <c r="CM37" s="324" t="s">
        <v>1786</v>
      </c>
      <c r="CN37" s="324">
        <v>1702</v>
      </c>
      <c r="CO37" s="429"/>
      <c r="CP37" s="377" t="s">
        <v>615</v>
      </c>
    </row>
    <row r="38" spans="1:94" ht="24" customHeight="1" x14ac:dyDescent="0.25">
      <c r="A38" s="377" t="s">
        <v>1667</v>
      </c>
      <c r="B38" s="377">
        <v>53</v>
      </c>
      <c r="C38" s="322">
        <v>2</v>
      </c>
      <c r="D38" s="391" t="s">
        <v>390</v>
      </c>
      <c r="E38" s="392" t="s">
        <v>394</v>
      </c>
      <c r="F38" s="301" t="s">
        <v>1651</v>
      </c>
      <c r="G38" s="301" t="s">
        <v>1651</v>
      </c>
      <c r="H38" s="301" t="s">
        <v>405</v>
      </c>
      <c r="I38" s="133"/>
      <c r="J38" s="133" t="s">
        <v>1794</v>
      </c>
      <c r="K38" s="298"/>
      <c r="L38" s="298"/>
      <c r="M38" s="298"/>
      <c r="N38" s="299"/>
      <c r="O38" s="298"/>
      <c r="P38" s="299"/>
      <c r="Q38" s="299"/>
      <c r="R38" s="299"/>
      <c r="S38" s="299"/>
      <c r="T38" s="299"/>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301" t="s">
        <v>1804</v>
      </c>
      <c r="BL38" s="445" t="s">
        <v>1805</v>
      </c>
      <c r="BM38" s="424" t="s">
        <v>1806</v>
      </c>
      <c r="BN38" s="326" t="s">
        <v>1791</v>
      </c>
      <c r="BO38" s="334" t="s">
        <v>1807</v>
      </c>
      <c r="BP38" s="247" t="s">
        <v>1803</v>
      </c>
      <c r="BQ38" s="334">
        <v>121</v>
      </c>
      <c r="BR38" s="247"/>
      <c r="BS38" s="247"/>
      <c r="BT38" s="332">
        <v>16</v>
      </c>
      <c r="BU38" s="332">
        <v>16</v>
      </c>
      <c r="BV38" s="332">
        <v>16</v>
      </c>
      <c r="BW38" s="332">
        <v>13</v>
      </c>
      <c r="BX38" s="332">
        <v>12</v>
      </c>
      <c r="BY38" s="332">
        <v>12</v>
      </c>
      <c r="BZ38" s="332">
        <v>12</v>
      </c>
      <c r="CA38" s="332">
        <v>12</v>
      </c>
      <c r="CB38" s="332">
        <v>12</v>
      </c>
      <c r="CC38" s="247"/>
      <c r="CD38" s="324" t="s">
        <v>395</v>
      </c>
      <c r="CE38" s="324" t="s">
        <v>955</v>
      </c>
      <c r="CF38" s="247" t="s">
        <v>946</v>
      </c>
      <c r="CG38" s="335" t="s">
        <v>975</v>
      </c>
      <c r="CH38" s="247" t="s">
        <v>948</v>
      </c>
      <c r="CI38" s="324" t="s">
        <v>928</v>
      </c>
      <c r="CJ38" s="324" t="s">
        <v>929</v>
      </c>
      <c r="CK38" s="324" t="s">
        <v>397</v>
      </c>
      <c r="CL38" s="324" t="s">
        <v>415</v>
      </c>
      <c r="CM38" s="324" t="s">
        <v>1786</v>
      </c>
      <c r="CN38" s="324">
        <v>1702</v>
      </c>
      <c r="CO38" s="429"/>
      <c r="CP38" s="377" t="s">
        <v>615</v>
      </c>
    </row>
    <row r="39" spans="1:94" ht="24" customHeight="1" x14ac:dyDescent="0.25">
      <c r="A39" s="377" t="s">
        <v>1667</v>
      </c>
      <c r="B39" s="377">
        <v>54</v>
      </c>
      <c r="C39" s="322">
        <v>2</v>
      </c>
      <c r="D39" s="391" t="s">
        <v>390</v>
      </c>
      <c r="E39" s="392" t="s">
        <v>394</v>
      </c>
      <c r="F39" s="301" t="s">
        <v>1651</v>
      </c>
      <c r="G39" s="301" t="s">
        <v>1651</v>
      </c>
      <c r="H39" s="301" t="s">
        <v>405</v>
      </c>
      <c r="I39" s="133"/>
      <c r="J39" s="133" t="s">
        <v>1787</v>
      </c>
      <c r="K39" s="298" t="s">
        <v>418</v>
      </c>
      <c r="L39" s="330">
        <v>17000000000</v>
      </c>
      <c r="M39" s="298" t="s">
        <v>419</v>
      </c>
      <c r="N39" s="299" t="s">
        <v>413</v>
      </c>
      <c r="O39" s="298" t="s">
        <v>913</v>
      </c>
      <c r="P39" s="299" t="s">
        <v>372</v>
      </c>
      <c r="Q39" s="299">
        <v>0</v>
      </c>
      <c r="R39" s="299">
        <v>5</v>
      </c>
      <c r="S39" s="299">
        <v>5</v>
      </c>
      <c r="T39" s="299">
        <v>6</v>
      </c>
      <c r="U39" s="298"/>
      <c r="V39" s="298">
        <v>16</v>
      </c>
      <c r="W39" s="298" t="s">
        <v>949</v>
      </c>
      <c r="X39" s="298" t="s">
        <v>1651</v>
      </c>
      <c r="Y39" s="298">
        <v>0</v>
      </c>
      <c r="Z39" s="298">
        <v>0</v>
      </c>
      <c r="AA39" s="298">
        <v>0</v>
      </c>
      <c r="AB39" s="298">
        <v>0</v>
      </c>
      <c r="AC39" s="298">
        <v>0</v>
      </c>
      <c r="AD39" s="298">
        <v>0</v>
      </c>
      <c r="AE39" s="298">
        <v>2</v>
      </c>
      <c r="AF39" s="298">
        <v>2</v>
      </c>
      <c r="AG39" s="298">
        <v>1</v>
      </c>
      <c r="AH39" s="298">
        <v>0</v>
      </c>
      <c r="AI39" s="298">
        <v>0</v>
      </c>
      <c r="AJ39" s="298">
        <v>0</v>
      </c>
      <c r="AK39" s="298" t="s">
        <v>915</v>
      </c>
      <c r="AL39" s="298" t="s">
        <v>915</v>
      </c>
      <c r="AM39" s="298" t="s">
        <v>916</v>
      </c>
      <c r="AN39" s="298" t="s">
        <v>936</v>
      </c>
      <c r="AO39" s="319"/>
      <c r="AP39" s="298" t="s">
        <v>915</v>
      </c>
      <c r="AQ39" s="298" t="s">
        <v>17</v>
      </c>
      <c r="AR39" s="298" t="s">
        <v>8</v>
      </c>
      <c r="AS39" s="298" t="s">
        <v>8</v>
      </c>
      <c r="AT39" s="298" t="s">
        <v>8</v>
      </c>
      <c r="AU39" s="298" t="s">
        <v>8</v>
      </c>
      <c r="AV39" s="298" t="s">
        <v>17</v>
      </c>
      <c r="AW39" s="298" t="s">
        <v>17</v>
      </c>
      <c r="AX39" s="298" t="s">
        <v>17</v>
      </c>
      <c r="AY39" s="298" t="s">
        <v>17</v>
      </c>
      <c r="AZ39" s="298" t="s">
        <v>8</v>
      </c>
      <c r="BA39" s="298" t="s">
        <v>399</v>
      </c>
      <c r="BB39" s="298" t="s">
        <v>32</v>
      </c>
      <c r="BC39" s="298" t="s">
        <v>40</v>
      </c>
      <c r="BD39" s="298" t="s">
        <v>60</v>
      </c>
      <c r="BE39" s="298" t="s">
        <v>400</v>
      </c>
      <c r="BF39" s="298" t="s">
        <v>401</v>
      </c>
      <c r="BG39" s="298" t="s">
        <v>402</v>
      </c>
      <c r="BH39" s="298" t="s">
        <v>403</v>
      </c>
      <c r="BI39" s="298"/>
      <c r="BJ39" s="298" t="s">
        <v>108</v>
      </c>
      <c r="BK39" s="301" t="s">
        <v>1808</v>
      </c>
      <c r="BL39" s="247"/>
      <c r="BM39" s="247"/>
      <c r="BN39" s="247"/>
      <c r="BO39" s="247"/>
      <c r="BP39" s="247"/>
      <c r="BQ39" s="329"/>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429"/>
      <c r="CP39" s="377" t="s">
        <v>615</v>
      </c>
    </row>
    <row r="40" spans="1:94" ht="24" customHeight="1" x14ac:dyDescent="0.25">
      <c r="A40" s="377" t="s">
        <v>1667</v>
      </c>
      <c r="B40" s="377">
        <v>55</v>
      </c>
      <c r="C40" s="322">
        <v>2</v>
      </c>
      <c r="D40" s="391" t="s">
        <v>390</v>
      </c>
      <c r="E40" s="392" t="s">
        <v>394</v>
      </c>
      <c r="F40" s="301" t="s">
        <v>1651</v>
      </c>
      <c r="G40" s="301" t="s">
        <v>1651</v>
      </c>
      <c r="H40" s="301" t="s">
        <v>960</v>
      </c>
      <c r="I40" s="133" t="s">
        <v>961</v>
      </c>
      <c r="J40" s="133" t="s">
        <v>962</v>
      </c>
      <c r="K40" s="298" t="s">
        <v>435</v>
      </c>
      <c r="L40" s="330">
        <v>40000000000</v>
      </c>
      <c r="M40" s="298" t="s">
        <v>989</v>
      </c>
      <c r="N40" s="299" t="s">
        <v>425</v>
      </c>
      <c r="O40" s="298" t="s">
        <v>965</v>
      </c>
      <c r="P40" s="298" t="s">
        <v>372</v>
      </c>
      <c r="Q40" s="298">
        <v>0</v>
      </c>
      <c r="R40" s="298">
        <v>910</v>
      </c>
      <c r="S40" s="298" t="s">
        <v>1651</v>
      </c>
      <c r="T40" s="298" t="s">
        <v>1651</v>
      </c>
      <c r="U40" s="298" t="s">
        <v>754</v>
      </c>
      <c r="V40" s="298"/>
      <c r="W40" s="298" t="s">
        <v>8</v>
      </c>
      <c r="X40" s="298" t="s">
        <v>1651</v>
      </c>
      <c r="Y40" s="298"/>
      <c r="Z40" s="298"/>
      <c r="AA40" s="298"/>
      <c r="AB40" s="298"/>
      <c r="AC40" s="298"/>
      <c r="AD40" s="404">
        <v>0.15</v>
      </c>
      <c r="AE40" s="404">
        <v>0.3</v>
      </c>
      <c r="AF40" s="404">
        <v>0.45</v>
      </c>
      <c r="AG40" s="404">
        <v>0.6</v>
      </c>
      <c r="AH40" s="404">
        <v>0.75</v>
      </c>
      <c r="AI40" s="404">
        <v>0.9</v>
      </c>
      <c r="AJ40" s="404">
        <v>1</v>
      </c>
      <c r="AK40" s="298" t="s">
        <v>1809</v>
      </c>
      <c r="AL40" s="298" t="s">
        <v>1809</v>
      </c>
      <c r="AM40" s="298" t="s">
        <v>945</v>
      </c>
      <c r="AN40" s="298" t="s">
        <v>946</v>
      </c>
      <c r="AO40" s="319" t="s">
        <v>947</v>
      </c>
      <c r="AP40" s="298" t="s">
        <v>948</v>
      </c>
      <c r="AQ40" s="298" t="s">
        <v>17</v>
      </c>
      <c r="AR40" s="298" t="s">
        <v>8</v>
      </c>
      <c r="AS40" s="298" t="s">
        <v>8</v>
      </c>
      <c r="AT40" s="298" t="s">
        <v>8</v>
      </c>
      <c r="AU40" s="298" t="s">
        <v>8</v>
      </c>
      <c r="AV40" s="298" t="s">
        <v>17</v>
      </c>
      <c r="AW40" s="298" t="s">
        <v>17</v>
      </c>
      <c r="AX40" s="298" t="s">
        <v>17</v>
      </c>
      <c r="AY40" s="298" t="s">
        <v>17</v>
      </c>
      <c r="AZ40" s="298" t="s">
        <v>8</v>
      </c>
      <c r="BA40" s="298" t="s">
        <v>399</v>
      </c>
      <c r="BB40" s="298" t="s">
        <v>399</v>
      </c>
      <c r="BC40" s="298" t="s">
        <v>40</v>
      </c>
      <c r="BD40" s="298" t="s">
        <v>60</v>
      </c>
      <c r="BE40" s="298" t="s">
        <v>400</v>
      </c>
      <c r="BF40" s="298" t="s">
        <v>1810</v>
      </c>
      <c r="BG40" s="298" t="s">
        <v>402</v>
      </c>
      <c r="BH40" s="298" t="s">
        <v>403</v>
      </c>
      <c r="BI40" s="298"/>
      <c r="BJ40" s="298" t="s">
        <v>1809</v>
      </c>
      <c r="BK40" s="301" t="s">
        <v>971</v>
      </c>
      <c r="BL40" s="326" t="s">
        <v>1811</v>
      </c>
      <c r="BM40" s="247" t="s">
        <v>973</v>
      </c>
      <c r="BN40" s="326" t="s">
        <v>1791</v>
      </c>
      <c r="BO40" s="247" t="s">
        <v>1812</v>
      </c>
      <c r="BP40" s="247" t="s">
        <v>1803</v>
      </c>
      <c r="BQ40" s="329">
        <v>1</v>
      </c>
      <c r="BR40" s="247"/>
      <c r="BS40" s="247">
        <v>1</v>
      </c>
      <c r="BT40" s="247"/>
      <c r="BU40" s="247"/>
      <c r="BV40" s="247"/>
      <c r="BW40" s="247"/>
      <c r="BX40" s="247"/>
      <c r="BY40" s="247"/>
      <c r="BZ40" s="247"/>
      <c r="CA40" s="247"/>
      <c r="CB40" s="247"/>
      <c r="CC40" s="247"/>
      <c r="CD40" s="324" t="s">
        <v>395</v>
      </c>
      <c r="CE40" s="324" t="s">
        <v>955</v>
      </c>
      <c r="CF40" s="247" t="s">
        <v>946</v>
      </c>
      <c r="CG40" s="335" t="s">
        <v>975</v>
      </c>
      <c r="CH40" s="247"/>
      <c r="CI40" s="247"/>
      <c r="CJ40" s="247"/>
      <c r="CK40" s="247"/>
      <c r="CL40" s="247"/>
      <c r="CM40" s="247"/>
      <c r="CN40" s="247"/>
      <c r="CO40" s="429"/>
      <c r="CP40" s="377" t="s">
        <v>615</v>
      </c>
    </row>
    <row r="41" spans="1:94" ht="24" customHeight="1" x14ac:dyDescent="0.25">
      <c r="A41" s="377" t="s">
        <v>1667</v>
      </c>
      <c r="B41" s="377">
        <v>56</v>
      </c>
      <c r="C41" s="322">
        <v>2</v>
      </c>
      <c r="D41" s="391" t="s">
        <v>390</v>
      </c>
      <c r="E41" s="392" t="s">
        <v>394</v>
      </c>
      <c r="F41" s="301" t="s">
        <v>1651</v>
      </c>
      <c r="G41" s="301" t="s">
        <v>1651</v>
      </c>
      <c r="H41" s="301" t="s">
        <v>960</v>
      </c>
      <c r="I41" s="133"/>
      <c r="J41" s="133" t="s">
        <v>962</v>
      </c>
      <c r="K41" s="298"/>
      <c r="L41" s="330"/>
      <c r="M41" s="298"/>
      <c r="N41" s="299"/>
      <c r="O41" s="298"/>
      <c r="P41" s="298"/>
      <c r="Q41" s="298"/>
      <c r="R41" s="298"/>
      <c r="S41" s="298"/>
      <c r="T41" s="298"/>
      <c r="U41" s="298"/>
      <c r="V41" s="298"/>
      <c r="W41" s="298"/>
      <c r="X41" s="298"/>
      <c r="Y41" s="298"/>
      <c r="Z41" s="298"/>
      <c r="AA41" s="298"/>
      <c r="AB41" s="298"/>
      <c r="AC41" s="298"/>
      <c r="AD41" s="404"/>
      <c r="AE41" s="404"/>
      <c r="AF41" s="404"/>
      <c r="AG41" s="404"/>
      <c r="AH41" s="404"/>
      <c r="AI41" s="404"/>
      <c r="AJ41" s="404"/>
      <c r="AK41" s="298"/>
      <c r="AL41" s="298"/>
      <c r="AM41" s="298"/>
      <c r="AN41" s="298"/>
      <c r="AO41" s="319"/>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301" t="s">
        <v>976</v>
      </c>
      <c r="BL41" s="326" t="s">
        <v>1813</v>
      </c>
      <c r="BM41" s="247" t="s">
        <v>973</v>
      </c>
      <c r="BN41" s="326" t="s">
        <v>1791</v>
      </c>
      <c r="BO41" s="247" t="s">
        <v>1814</v>
      </c>
      <c r="BP41" s="247" t="s">
        <v>1803</v>
      </c>
      <c r="BQ41" s="329">
        <v>1</v>
      </c>
      <c r="BR41" s="247"/>
      <c r="BS41" s="247">
        <v>1</v>
      </c>
      <c r="BT41" s="247"/>
      <c r="BU41" s="247"/>
      <c r="BV41" s="247"/>
      <c r="BW41" s="247"/>
      <c r="BX41" s="247"/>
      <c r="BY41" s="247"/>
      <c r="BZ41" s="247"/>
      <c r="CA41" s="247"/>
      <c r="CB41" s="247"/>
      <c r="CC41" s="247"/>
      <c r="CD41" s="324" t="s">
        <v>395</v>
      </c>
      <c r="CE41" s="324" t="s">
        <v>955</v>
      </c>
      <c r="CF41" s="247" t="s">
        <v>946</v>
      </c>
      <c r="CG41" s="335" t="s">
        <v>975</v>
      </c>
      <c r="CH41" s="247"/>
      <c r="CI41" s="247"/>
      <c r="CJ41" s="247"/>
      <c r="CK41" s="247"/>
      <c r="CL41" s="247"/>
      <c r="CM41" s="247"/>
      <c r="CN41" s="247"/>
      <c r="CO41" s="429"/>
      <c r="CP41" s="377" t="s">
        <v>615</v>
      </c>
    </row>
    <row r="42" spans="1:94" ht="24" customHeight="1" x14ac:dyDescent="0.25">
      <c r="A42" s="377" t="s">
        <v>1667</v>
      </c>
      <c r="B42" s="377">
        <v>57</v>
      </c>
      <c r="C42" s="322">
        <v>2</v>
      </c>
      <c r="D42" s="391" t="s">
        <v>390</v>
      </c>
      <c r="E42" s="392" t="s">
        <v>394</v>
      </c>
      <c r="F42" s="301" t="s">
        <v>1651</v>
      </c>
      <c r="G42" s="301" t="s">
        <v>1651</v>
      </c>
      <c r="H42" s="301" t="s">
        <v>960</v>
      </c>
      <c r="I42" s="133"/>
      <c r="J42" s="133" t="s">
        <v>962</v>
      </c>
      <c r="K42" s="298"/>
      <c r="L42" s="330"/>
      <c r="M42" s="298"/>
      <c r="N42" s="299"/>
      <c r="O42" s="298"/>
      <c r="P42" s="298"/>
      <c r="Q42" s="298"/>
      <c r="R42" s="298"/>
      <c r="S42" s="298"/>
      <c r="T42" s="298"/>
      <c r="U42" s="298"/>
      <c r="V42" s="298"/>
      <c r="W42" s="298"/>
      <c r="X42" s="298"/>
      <c r="Y42" s="298"/>
      <c r="Z42" s="298"/>
      <c r="AA42" s="298"/>
      <c r="AB42" s="298"/>
      <c r="AC42" s="298"/>
      <c r="AD42" s="404"/>
      <c r="AE42" s="404"/>
      <c r="AF42" s="404"/>
      <c r="AG42" s="404"/>
      <c r="AH42" s="404"/>
      <c r="AI42" s="404"/>
      <c r="AJ42" s="404"/>
      <c r="AK42" s="298"/>
      <c r="AL42" s="298"/>
      <c r="AM42" s="298"/>
      <c r="AN42" s="298"/>
      <c r="AO42" s="319"/>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301" t="s">
        <v>979</v>
      </c>
      <c r="BL42" s="326" t="s">
        <v>1815</v>
      </c>
      <c r="BM42" s="247" t="s">
        <v>973</v>
      </c>
      <c r="BN42" s="326" t="s">
        <v>1791</v>
      </c>
      <c r="BO42" s="247" t="s">
        <v>981</v>
      </c>
      <c r="BP42" s="247" t="s">
        <v>1803</v>
      </c>
      <c r="BQ42" s="329">
        <v>1</v>
      </c>
      <c r="BR42" s="247"/>
      <c r="BS42" s="247"/>
      <c r="BT42" s="247">
        <v>1</v>
      </c>
      <c r="BU42" s="247"/>
      <c r="BV42" s="247"/>
      <c r="BW42" s="247"/>
      <c r="BX42" s="247"/>
      <c r="BY42" s="247"/>
      <c r="BZ42" s="247"/>
      <c r="CA42" s="247"/>
      <c r="CB42" s="247"/>
      <c r="CC42" s="247"/>
      <c r="CD42" s="324" t="s">
        <v>395</v>
      </c>
      <c r="CE42" s="324" t="s">
        <v>955</v>
      </c>
      <c r="CF42" s="247" t="s">
        <v>946</v>
      </c>
      <c r="CG42" s="335" t="s">
        <v>975</v>
      </c>
      <c r="CH42" s="247"/>
      <c r="CI42" s="247"/>
      <c r="CJ42" s="247"/>
      <c r="CK42" s="247"/>
      <c r="CL42" s="247"/>
      <c r="CM42" s="247"/>
      <c r="CN42" s="247"/>
      <c r="CO42" s="429"/>
      <c r="CP42" s="377" t="s">
        <v>615</v>
      </c>
    </row>
    <row r="43" spans="1:94" ht="24" customHeight="1" x14ac:dyDescent="0.25">
      <c r="A43" s="377" t="s">
        <v>1667</v>
      </c>
      <c r="B43" s="377">
        <v>58</v>
      </c>
      <c r="C43" s="322">
        <v>2</v>
      </c>
      <c r="D43" s="391" t="s">
        <v>390</v>
      </c>
      <c r="E43" s="392" t="s">
        <v>394</v>
      </c>
      <c r="F43" s="301" t="s">
        <v>1651</v>
      </c>
      <c r="G43" s="301" t="s">
        <v>1651</v>
      </c>
      <c r="H43" s="301" t="s">
        <v>960</v>
      </c>
      <c r="I43" s="133"/>
      <c r="J43" s="133" t="s">
        <v>962</v>
      </c>
      <c r="K43" s="298"/>
      <c r="L43" s="330"/>
      <c r="M43" s="298"/>
      <c r="N43" s="299"/>
      <c r="O43" s="298"/>
      <c r="P43" s="298"/>
      <c r="Q43" s="298"/>
      <c r="R43" s="298"/>
      <c r="S43" s="298"/>
      <c r="T43" s="298"/>
      <c r="U43" s="298"/>
      <c r="V43" s="298"/>
      <c r="W43" s="298"/>
      <c r="X43" s="298"/>
      <c r="Y43" s="298"/>
      <c r="Z43" s="298"/>
      <c r="AA43" s="298"/>
      <c r="AB43" s="298"/>
      <c r="AC43" s="298"/>
      <c r="AD43" s="404"/>
      <c r="AE43" s="404"/>
      <c r="AF43" s="404"/>
      <c r="AG43" s="404"/>
      <c r="AH43" s="404"/>
      <c r="AI43" s="404"/>
      <c r="AJ43" s="404"/>
      <c r="AK43" s="298"/>
      <c r="AL43" s="298"/>
      <c r="AM43" s="298"/>
      <c r="AN43" s="298"/>
      <c r="AO43" s="319"/>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301" t="s">
        <v>982</v>
      </c>
      <c r="BL43" s="326" t="s">
        <v>1816</v>
      </c>
      <c r="BM43" s="247" t="s">
        <v>973</v>
      </c>
      <c r="BN43" s="326" t="s">
        <v>1791</v>
      </c>
      <c r="BO43" s="247" t="s">
        <v>1817</v>
      </c>
      <c r="BP43" s="247" t="s">
        <v>1803</v>
      </c>
      <c r="BQ43" s="329">
        <v>1</v>
      </c>
      <c r="BR43" s="247"/>
      <c r="BS43" s="247"/>
      <c r="BT43" s="247"/>
      <c r="BU43" s="247">
        <v>1</v>
      </c>
      <c r="BV43" s="247"/>
      <c r="BW43" s="247"/>
      <c r="BX43" s="247"/>
      <c r="BY43" s="247"/>
      <c r="BZ43" s="247"/>
      <c r="CA43" s="247"/>
      <c r="CB43" s="247"/>
      <c r="CC43" s="247"/>
      <c r="CD43" s="324" t="s">
        <v>395</v>
      </c>
      <c r="CE43" s="324" t="s">
        <v>955</v>
      </c>
      <c r="CF43" s="247" t="s">
        <v>946</v>
      </c>
      <c r="CG43" s="335" t="s">
        <v>975</v>
      </c>
      <c r="CH43" s="247"/>
      <c r="CI43" s="247"/>
      <c r="CJ43" s="247"/>
      <c r="CK43" s="247"/>
      <c r="CL43" s="247"/>
      <c r="CM43" s="247"/>
      <c r="CN43" s="247"/>
      <c r="CO43" s="429"/>
      <c r="CP43" s="377" t="s">
        <v>615</v>
      </c>
    </row>
    <row r="44" spans="1:94" ht="24" customHeight="1" x14ac:dyDescent="0.25">
      <c r="A44" s="377" t="s">
        <v>1667</v>
      </c>
      <c r="B44" s="377">
        <v>59</v>
      </c>
      <c r="C44" s="322">
        <v>2</v>
      </c>
      <c r="D44" s="391" t="s">
        <v>390</v>
      </c>
      <c r="E44" s="392" t="s">
        <v>394</v>
      </c>
      <c r="F44" s="301" t="s">
        <v>1651</v>
      </c>
      <c r="G44" s="301" t="s">
        <v>1651</v>
      </c>
      <c r="H44" s="301" t="s">
        <v>960</v>
      </c>
      <c r="I44" s="133"/>
      <c r="J44" s="312" t="s">
        <v>1818</v>
      </c>
      <c r="K44" s="440" t="s">
        <v>436</v>
      </c>
      <c r="L44" s="447"/>
      <c r="M44" s="440" t="s">
        <v>989</v>
      </c>
      <c r="N44" s="448" t="s">
        <v>425</v>
      </c>
      <c r="O44" s="440" t="s">
        <v>965</v>
      </c>
      <c r="P44" s="440" t="s">
        <v>372</v>
      </c>
      <c r="Q44" s="440">
        <v>0</v>
      </c>
      <c r="R44" s="440"/>
      <c r="S44" s="440"/>
      <c r="T44" s="440"/>
      <c r="U44" s="440"/>
      <c r="V44" s="440"/>
      <c r="W44" s="440"/>
      <c r="X44" s="440"/>
      <c r="Y44" s="440"/>
      <c r="Z44" s="440"/>
      <c r="AA44" s="440"/>
      <c r="AB44" s="440"/>
      <c r="AC44" s="440"/>
      <c r="AD44" s="449">
        <v>0.15</v>
      </c>
      <c r="AE44" s="449">
        <v>0.3</v>
      </c>
      <c r="AF44" s="449">
        <v>0.44999999999999996</v>
      </c>
      <c r="AG44" s="449">
        <v>0.6</v>
      </c>
      <c r="AH44" s="449">
        <v>0.75</v>
      </c>
      <c r="AI44" s="449">
        <v>0.9</v>
      </c>
      <c r="AJ44" s="449">
        <v>1</v>
      </c>
      <c r="AK44" s="440" t="s">
        <v>395</v>
      </c>
      <c r="AL44" s="440" t="s">
        <v>1809</v>
      </c>
      <c r="AM44" s="440" t="s">
        <v>945</v>
      </c>
      <c r="AN44" s="440" t="s">
        <v>946</v>
      </c>
      <c r="AO44" s="450" t="s">
        <v>947</v>
      </c>
      <c r="AP44" s="440" t="s">
        <v>948</v>
      </c>
      <c r="AQ44" s="440" t="s">
        <v>17</v>
      </c>
      <c r="AR44" s="440" t="s">
        <v>8</v>
      </c>
      <c r="AS44" s="440" t="s">
        <v>8</v>
      </c>
      <c r="AT44" s="440" t="s">
        <v>8</v>
      </c>
      <c r="AU44" s="440" t="s">
        <v>8</v>
      </c>
      <c r="AV44" s="440" t="s">
        <v>17</v>
      </c>
      <c r="AW44" s="440" t="s">
        <v>17</v>
      </c>
      <c r="AX44" s="440" t="s">
        <v>17</v>
      </c>
      <c r="AY44" s="440" t="s">
        <v>17</v>
      </c>
      <c r="AZ44" s="440" t="s">
        <v>8</v>
      </c>
      <c r="BA44" s="440" t="s">
        <v>399</v>
      </c>
      <c r="BB44" s="440" t="s">
        <v>399</v>
      </c>
      <c r="BC44" s="440" t="s">
        <v>40</v>
      </c>
      <c r="BD44" s="440" t="s">
        <v>60</v>
      </c>
      <c r="BE44" s="440" t="s">
        <v>400</v>
      </c>
      <c r="BF44" s="440" t="s">
        <v>1810</v>
      </c>
      <c r="BG44" s="440" t="s">
        <v>402</v>
      </c>
      <c r="BH44" s="440" t="s">
        <v>403</v>
      </c>
      <c r="BI44" s="440"/>
      <c r="BJ44" s="440" t="s">
        <v>1809</v>
      </c>
      <c r="BK44" s="389" t="s">
        <v>1819</v>
      </c>
      <c r="BL44" s="424"/>
      <c r="BM44" s="424"/>
      <c r="BN44" s="424"/>
      <c r="BO44" s="424"/>
      <c r="BP44" s="424"/>
      <c r="BQ44" s="424"/>
      <c r="BR44" s="424"/>
      <c r="BS44" s="424"/>
      <c r="BT44" s="424"/>
      <c r="BU44" s="424"/>
      <c r="BV44" s="424"/>
      <c r="BW44" s="247"/>
      <c r="BX44" s="247"/>
      <c r="BY44" s="247"/>
      <c r="BZ44" s="247"/>
      <c r="CA44" s="247"/>
      <c r="CB44" s="247"/>
      <c r="CC44" s="247"/>
      <c r="CD44" s="247"/>
      <c r="CE44" s="247"/>
      <c r="CF44" s="247"/>
      <c r="CG44" s="247"/>
      <c r="CH44" s="247"/>
      <c r="CI44" s="247"/>
      <c r="CJ44" s="329"/>
      <c r="CK44" s="247"/>
      <c r="CL44" s="247"/>
      <c r="CM44" s="247"/>
      <c r="CN44" s="247"/>
      <c r="CO44" s="429"/>
      <c r="CP44" s="377" t="s">
        <v>615</v>
      </c>
    </row>
    <row r="45" spans="1:94" ht="24" customHeight="1" x14ac:dyDescent="0.25">
      <c r="A45" s="377" t="s">
        <v>1667</v>
      </c>
      <c r="B45" s="377">
        <v>90</v>
      </c>
      <c r="C45" s="317">
        <v>3</v>
      </c>
      <c r="D45" s="301" t="s">
        <v>457</v>
      </c>
      <c r="E45" s="301" t="s">
        <v>459</v>
      </c>
      <c r="F45" s="301" t="s">
        <v>1651</v>
      </c>
      <c r="G45" s="301" t="s">
        <v>1651</v>
      </c>
      <c r="H45" s="301" t="s">
        <v>461</v>
      </c>
      <c r="I45" s="133" t="s">
        <v>462</v>
      </c>
      <c r="J45" s="133" t="s">
        <v>1820</v>
      </c>
      <c r="K45" s="298" t="s">
        <v>478</v>
      </c>
      <c r="L45" s="399">
        <v>67775306742</v>
      </c>
      <c r="M45" s="298" t="s">
        <v>1821</v>
      </c>
      <c r="N45" s="385" t="s">
        <v>479</v>
      </c>
      <c r="O45" s="380" t="s">
        <v>1822</v>
      </c>
      <c r="P45" s="380" t="s">
        <v>445</v>
      </c>
      <c r="Q45" s="454">
        <v>125190</v>
      </c>
      <c r="R45" s="454">
        <v>71357</v>
      </c>
      <c r="S45" s="380">
        <v>403268</v>
      </c>
      <c r="T45" s="380">
        <v>255256</v>
      </c>
      <c r="U45" s="380" t="s">
        <v>914</v>
      </c>
      <c r="V45" s="380">
        <v>855071</v>
      </c>
      <c r="W45" s="380" t="s">
        <v>8</v>
      </c>
      <c r="X45" s="380"/>
      <c r="Y45" s="380">
        <v>0</v>
      </c>
      <c r="Z45" s="380">
        <v>0</v>
      </c>
      <c r="AA45" s="380">
        <v>0</v>
      </c>
      <c r="AB45" s="380">
        <v>0</v>
      </c>
      <c r="AC45" s="380">
        <v>0</v>
      </c>
      <c r="AD45" s="384">
        <v>23785.666666666668</v>
      </c>
      <c r="AE45" s="380">
        <v>0</v>
      </c>
      <c r="AF45" s="380">
        <v>0</v>
      </c>
      <c r="AG45" s="384">
        <v>23785.666666666668</v>
      </c>
      <c r="AH45" s="384">
        <v>23785.666666666668</v>
      </c>
      <c r="AI45" s="380">
        <v>0</v>
      </c>
      <c r="AJ45" s="384">
        <v>23785.666666666668</v>
      </c>
      <c r="AK45" s="380" t="s">
        <v>1823</v>
      </c>
      <c r="AL45" s="380" t="s">
        <v>997</v>
      </c>
      <c r="AM45" s="380" t="s">
        <v>1824</v>
      </c>
      <c r="AN45" s="380" t="s">
        <v>999</v>
      </c>
      <c r="AO45" s="383" t="s">
        <v>1000</v>
      </c>
      <c r="AP45" s="380" t="s">
        <v>1825</v>
      </c>
      <c r="AQ45" s="380" t="s">
        <v>8</v>
      </c>
      <c r="AR45" s="380" t="s">
        <v>8</v>
      </c>
      <c r="AS45" s="380" t="s">
        <v>8</v>
      </c>
      <c r="AT45" s="380" t="s">
        <v>8</v>
      </c>
      <c r="AU45" s="380" t="s">
        <v>8</v>
      </c>
      <c r="AV45" s="380" t="s">
        <v>8</v>
      </c>
      <c r="AW45" s="380" t="s">
        <v>8</v>
      </c>
      <c r="AX45" s="380" t="s">
        <v>8</v>
      </c>
      <c r="AY45" s="380" t="s">
        <v>8</v>
      </c>
      <c r="AZ45" s="380" t="s">
        <v>8</v>
      </c>
      <c r="BA45" s="380" t="s">
        <v>1826</v>
      </c>
      <c r="BB45" s="380" t="s">
        <v>32</v>
      </c>
      <c r="BC45" s="380" t="s">
        <v>40</v>
      </c>
      <c r="BD45" s="380" t="s">
        <v>78</v>
      </c>
      <c r="BE45" s="380" t="s">
        <v>12</v>
      </c>
      <c r="BF45" s="141" t="s">
        <v>339</v>
      </c>
      <c r="BG45" s="380" t="s">
        <v>340</v>
      </c>
      <c r="BH45" s="380" t="s">
        <v>456</v>
      </c>
      <c r="BI45" s="380" t="s">
        <v>764</v>
      </c>
      <c r="BJ45" s="380" t="s">
        <v>111</v>
      </c>
      <c r="BK45" s="301" t="s">
        <v>463</v>
      </c>
      <c r="BL45" s="406" t="s">
        <v>1002</v>
      </c>
      <c r="BM45" s="406" t="s">
        <v>1827</v>
      </c>
      <c r="BN45" s="406" t="s">
        <v>5</v>
      </c>
      <c r="BO45" s="406" t="s">
        <v>1828</v>
      </c>
      <c r="BP45" s="406" t="s">
        <v>1829</v>
      </c>
      <c r="BQ45" s="410" t="s">
        <v>1830</v>
      </c>
      <c r="BR45" s="406"/>
      <c r="BS45" s="406"/>
      <c r="BT45" s="406"/>
      <c r="BU45" s="406"/>
      <c r="BV45" s="406"/>
      <c r="BW45" s="406"/>
      <c r="BX45" s="410">
        <v>0.3</v>
      </c>
      <c r="BY45" s="410">
        <v>0.4</v>
      </c>
      <c r="BZ45" s="410">
        <v>0.05</v>
      </c>
      <c r="CA45" s="410">
        <v>0.05</v>
      </c>
      <c r="CB45" s="410">
        <v>0.1</v>
      </c>
      <c r="CC45" s="410">
        <v>0.1</v>
      </c>
      <c r="CD45" s="406" t="s">
        <v>1831</v>
      </c>
      <c r="CE45" s="406" t="s">
        <v>1832</v>
      </c>
      <c r="CF45" s="406" t="s">
        <v>999</v>
      </c>
      <c r="CG45" s="406" t="s">
        <v>1000</v>
      </c>
      <c r="CH45" s="406" t="s">
        <v>1831</v>
      </c>
      <c r="CI45" s="230" t="s">
        <v>772</v>
      </c>
      <c r="CJ45" s="230" t="s">
        <v>1007</v>
      </c>
      <c r="CK45" s="406" t="s">
        <v>468</v>
      </c>
      <c r="CL45" s="406" t="s">
        <v>469</v>
      </c>
      <c r="CM45" s="230" t="s">
        <v>1833</v>
      </c>
      <c r="CN45" s="230" t="s">
        <v>1834</v>
      </c>
      <c r="CO45" s="426"/>
      <c r="CP45" s="377" t="s">
        <v>615</v>
      </c>
    </row>
    <row r="46" spans="1:94" ht="24" customHeight="1" x14ac:dyDescent="0.25">
      <c r="A46" s="377" t="s">
        <v>1667</v>
      </c>
      <c r="B46" s="377">
        <v>91</v>
      </c>
      <c r="C46" s="317">
        <v>3</v>
      </c>
      <c r="D46" s="301" t="s">
        <v>457</v>
      </c>
      <c r="E46" s="301" t="s">
        <v>459</v>
      </c>
      <c r="F46" s="301" t="s">
        <v>1651</v>
      </c>
      <c r="G46" s="301" t="s">
        <v>1651</v>
      </c>
      <c r="H46" s="301" t="s">
        <v>461</v>
      </c>
      <c r="I46" s="133"/>
      <c r="J46" s="133" t="s">
        <v>1835</v>
      </c>
      <c r="K46" s="298" t="s">
        <v>1643</v>
      </c>
      <c r="L46" s="386">
        <v>20332592022.599998</v>
      </c>
      <c r="M46" s="298" t="s">
        <v>1836</v>
      </c>
      <c r="N46" s="385" t="s">
        <v>425</v>
      </c>
      <c r="O46" s="380" t="s">
        <v>1822</v>
      </c>
      <c r="P46" s="380" t="s">
        <v>445</v>
      </c>
      <c r="Q46" s="454">
        <v>37557</v>
      </c>
      <c r="R46" s="454">
        <v>21407.1</v>
      </c>
      <c r="S46" s="384">
        <v>120980.4</v>
      </c>
      <c r="T46" s="384">
        <v>76576.800000000003</v>
      </c>
      <c r="U46" s="380" t="s">
        <v>914</v>
      </c>
      <c r="V46" s="384">
        <v>256521.3</v>
      </c>
      <c r="W46" s="380" t="s">
        <v>8</v>
      </c>
      <c r="X46" s="380"/>
      <c r="Y46" s="380">
        <v>0</v>
      </c>
      <c r="Z46" s="380">
        <v>0</v>
      </c>
      <c r="AA46" s="384">
        <v>0</v>
      </c>
      <c r="AB46" s="380">
        <v>0</v>
      </c>
      <c r="AC46" s="380">
        <v>0</v>
      </c>
      <c r="AD46" s="384">
        <v>7135.7</v>
      </c>
      <c r="AE46" s="380">
        <v>0</v>
      </c>
      <c r="AF46" s="380">
        <v>0</v>
      </c>
      <c r="AG46" s="384">
        <v>7135.7</v>
      </c>
      <c r="AH46" s="384">
        <v>7135.7</v>
      </c>
      <c r="AI46" s="380">
        <v>0</v>
      </c>
      <c r="AJ46" s="384">
        <v>7135.7</v>
      </c>
      <c r="AK46" s="380" t="s">
        <v>1823</v>
      </c>
      <c r="AL46" s="380"/>
      <c r="AM46" s="380" t="s">
        <v>1824</v>
      </c>
      <c r="AN46" s="380" t="s">
        <v>999</v>
      </c>
      <c r="AO46" s="383" t="s">
        <v>1000</v>
      </c>
      <c r="AP46" s="380" t="s">
        <v>1825</v>
      </c>
      <c r="AQ46" s="380" t="s">
        <v>8</v>
      </c>
      <c r="AR46" s="380" t="s">
        <v>8</v>
      </c>
      <c r="AS46" s="380" t="s">
        <v>8</v>
      </c>
      <c r="AT46" s="380" t="s">
        <v>8</v>
      </c>
      <c r="AU46" s="380" t="s">
        <v>8</v>
      </c>
      <c r="AV46" s="380" t="s">
        <v>8</v>
      </c>
      <c r="AW46" s="380" t="s">
        <v>8</v>
      </c>
      <c r="AX46" s="380" t="s">
        <v>8</v>
      </c>
      <c r="AY46" s="380" t="s">
        <v>8</v>
      </c>
      <c r="AZ46" s="380" t="s">
        <v>8</v>
      </c>
      <c r="BA46" s="380" t="s">
        <v>1826</v>
      </c>
      <c r="BB46" s="380" t="s">
        <v>32</v>
      </c>
      <c r="BC46" s="380" t="s">
        <v>40</v>
      </c>
      <c r="BD46" s="380" t="s">
        <v>78</v>
      </c>
      <c r="BE46" s="380" t="s">
        <v>12</v>
      </c>
      <c r="BF46" s="380" t="s">
        <v>1837</v>
      </c>
      <c r="BG46" s="380" t="s">
        <v>1838</v>
      </c>
      <c r="BH46" s="380" t="s">
        <v>475</v>
      </c>
      <c r="BI46" s="380" t="s">
        <v>58</v>
      </c>
      <c r="BJ46" s="380" t="s">
        <v>111</v>
      </c>
      <c r="BK46" s="301" t="s">
        <v>470</v>
      </c>
      <c r="BL46" s="456" t="s">
        <v>1839</v>
      </c>
      <c r="BM46" s="456" t="s">
        <v>1827</v>
      </c>
      <c r="BN46" s="456" t="s">
        <v>616</v>
      </c>
      <c r="BO46" s="456" t="s">
        <v>1828</v>
      </c>
      <c r="BP46" s="456" t="s">
        <v>1829</v>
      </c>
      <c r="BQ46" s="457" t="s">
        <v>1830</v>
      </c>
      <c r="BR46" s="456"/>
      <c r="BS46" s="456"/>
      <c r="BT46" s="456"/>
      <c r="BU46" s="456"/>
      <c r="BV46" s="456"/>
      <c r="BW46" s="456"/>
      <c r="BX46" s="457">
        <v>0.3</v>
      </c>
      <c r="BY46" s="457">
        <v>0.4</v>
      </c>
      <c r="BZ46" s="457">
        <v>0.05</v>
      </c>
      <c r="CA46" s="457">
        <v>0.05</v>
      </c>
      <c r="CB46" s="457">
        <v>0.1</v>
      </c>
      <c r="CC46" s="457">
        <v>0.1</v>
      </c>
      <c r="CD46" s="406" t="s">
        <v>1831</v>
      </c>
      <c r="CE46" s="406" t="s">
        <v>1832</v>
      </c>
      <c r="CF46" s="406" t="s">
        <v>999</v>
      </c>
      <c r="CG46" s="406" t="s">
        <v>1000</v>
      </c>
      <c r="CH46" s="406" t="s">
        <v>1831</v>
      </c>
      <c r="CI46" s="406" t="s">
        <v>772</v>
      </c>
      <c r="CJ46" s="406" t="s">
        <v>1007</v>
      </c>
      <c r="CK46" s="406" t="s">
        <v>468</v>
      </c>
      <c r="CL46" s="406" t="s">
        <v>469</v>
      </c>
      <c r="CM46" s="230" t="s">
        <v>1833</v>
      </c>
      <c r="CN46" s="230" t="s">
        <v>1834</v>
      </c>
      <c r="CO46" s="426"/>
      <c r="CP46" s="377" t="s">
        <v>615</v>
      </c>
    </row>
    <row r="47" spans="1:94" ht="24" customHeight="1" x14ac:dyDescent="0.25">
      <c r="A47" s="377" t="s">
        <v>1667</v>
      </c>
      <c r="B47" s="377">
        <v>92</v>
      </c>
      <c r="C47" s="317">
        <v>3</v>
      </c>
      <c r="D47" s="301" t="s">
        <v>457</v>
      </c>
      <c r="E47" s="301" t="s">
        <v>459</v>
      </c>
      <c r="F47" s="301" t="s">
        <v>1651</v>
      </c>
      <c r="G47" s="301" t="s">
        <v>1651</v>
      </c>
      <c r="H47" s="301" t="s">
        <v>461</v>
      </c>
      <c r="I47" s="133"/>
      <c r="J47" s="133" t="s">
        <v>1840</v>
      </c>
      <c r="K47" s="298" t="s">
        <v>484</v>
      </c>
      <c r="L47" s="399">
        <v>67775306742</v>
      </c>
      <c r="M47" s="298" t="s">
        <v>1821</v>
      </c>
      <c r="N47" s="385" t="s">
        <v>425</v>
      </c>
      <c r="O47" s="380" t="s">
        <v>1822</v>
      </c>
      <c r="P47" s="380" t="s">
        <v>445</v>
      </c>
      <c r="Q47" s="455">
        <v>1</v>
      </c>
      <c r="R47" s="455">
        <v>1</v>
      </c>
      <c r="S47" s="388">
        <v>1</v>
      </c>
      <c r="T47" s="388">
        <v>1</v>
      </c>
      <c r="U47" s="380" t="s">
        <v>754</v>
      </c>
      <c r="V47" s="382">
        <v>1</v>
      </c>
      <c r="W47" s="380" t="s">
        <v>8</v>
      </c>
      <c r="X47" s="380"/>
      <c r="Y47" s="380">
        <v>0</v>
      </c>
      <c r="Z47" s="380">
        <v>0</v>
      </c>
      <c r="AA47" s="387">
        <v>0</v>
      </c>
      <c r="AB47" s="380">
        <v>0</v>
      </c>
      <c r="AC47" s="380">
        <v>0</v>
      </c>
      <c r="AD47" s="387">
        <v>0</v>
      </c>
      <c r="AE47" s="380">
        <v>0</v>
      </c>
      <c r="AF47" s="380">
        <v>0</v>
      </c>
      <c r="AG47" s="387">
        <v>0</v>
      </c>
      <c r="AH47" s="387">
        <v>0</v>
      </c>
      <c r="AI47" s="380">
        <v>0</v>
      </c>
      <c r="AJ47" s="387">
        <v>0</v>
      </c>
      <c r="AK47" s="380" t="s">
        <v>1823</v>
      </c>
      <c r="AL47" s="380"/>
      <c r="AM47" s="380" t="s">
        <v>1824</v>
      </c>
      <c r="AN47" s="380" t="s">
        <v>999</v>
      </c>
      <c r="AO47" s="383" t="s">
        <v>1000</v>
      </c>
      <c r="AP47" s="380" t="s">
        <v>1825</v>
      </c>
      <c r="AQ47" s="380" t="s">
        <v>8</v>
      </c>
      <c r="AR47" s="380" t="s">
        <v>8</v>
      </c>
      <c r="AS47" s="380" t="s">
        <v>8</v>
      </c>
      <c r="AT47" s="380" t="s">
        <v>8</v>
      </c>
      <c r="AU47" s="380" t="s">
        <v>8</v>
      </c>
      <c r="AV47" s="380" t="s">
        <v>8</v>
      </c>
      <c r="AW47" s="380" t="s">
        <v>8</v>
      </c>
      <c r="AX47" s="380" t="s">
        <v>8</v>
      </c>
      <c r="AY47" s="380" t="s">
        <v>8</v>
      </c>
      <c r="AZ47" s="380" t="s">
        <v>8</v>
      </c>
      <c r="BA47" s="380" t="s">
        <v>1826</v>
      </c>
      <c r="BB47" s="380" t="s">
        <v>32</v>
      </c>
      <c r="BC47" s="380" t="s">
        <v>40</v>
      </c>
      <c r="BD47" s="380" t="s">
        <v>78</v>
      </c>
      <c r="BE47" s="380" t="s">
        <v>12</v>
      </c>
      <c r="BF47" s="380" t="s">
        <v>1837</v>
      </c>
      <c r="BG47" s="380" t="s">
        <v>1838</v>
      </c>
      <c r="BH47" s="380" t="s">
        <v>475</v>
      </c>
      <c r="BI47" s="380" t="s">
        <v>58</v>
      </c>
      <c r="BJ47" s="380" t="s">
        <v>111</v>
      </c>
      <c r="BK47" s="301" t="s">
        <v>480</v>
      </c>
      <c r="BL47" s="456" t="s">
        <v>1839</v>
      </c>
      <c r="BM47" s="456" t="s">
        <v>1827</v>
      </c>
      <c r="BN47" s="456" t="s">
        <v>616</v>
      </c>
      <c r="BO47" s="456" t="s">
        <v>1828</v>
      </c>
      <c r="BP47" s="456" t="s">
        <v>1829</v>
      </c>
      <c r="BQ47" s="457" t="s">
        <v>1830</v>
      </c>
      <c r="BR47" s="456"/>
      <c r="BS47" s="456"/>
      <c r="BT47" s="456"/>
      <c r="BU47" s="456"/>
      <c r="BV47" s="456"/>
      <c r="BW47" s="456"/>
      <c r="BX47" s="457">
        <v>0.3</v>
      </c>
      <c r="BY47" s="457">
        <v>0.4</v>
      </c>
      <c r="BZ47" s="457">
        <v>0.05</v>
      </c>
      <c r="CA47" s="457">
        <v>0.05</v>
      </c>
      <c r="CB47" s="457">
        <v>0.1</v>
      </c>
      <c r="CC47" s="457">
        <v>0.1</v>
      </c>
      <c r="CD47" s="406" t="s">
        <v>1831</v>
      </c>
      <c r="CE47" s="406" t="s">
        <v>1832</v>
      </c>
      <c r="CF47" s="406" t="s">
        <v>999</v>
      </c>
      <c r="CG47" s="406" t="s">
        <v>1000</v>
      </c>
      <c r="CH47" s="406" t="s">
        <v>1831</v>
      </c>
      <c r="CI47" s="406" t="s">
        <v>772</v>
      </c>
      <c r="CJ47" s="406" t="s">
        <v>1007</v>
      </c>
      <c r="CK47" s="406" t="s">
        <v>468</v>
      </c>
      <c r="CL47" s="406" t="s">
        <v>469</v>
      </c>
      <c r="CM47" s="230" t="s">
        <v>1833</v>
      </c>
      <c r="CN47" s="230" t="s">
        <v>1834</v>
      </c>
      <c r="CO47" s="426"/>
      <c r="CP47" s="377" t="s">
        <v>615</v>
      </c>
    </row>
    <row r="48" spans="1:94" ht="24" customHeight="1" x14ac:dyDescent="0.25">
      <c r="A48" s="377" t="s">
        <v>1667</v>
      </c>
      <c r="B48" s="377">
        <v>93</v>
      </c>
      <c r="C48" s="317">
        <v>3</v>
      </c>
      <c r="D48" s="301" t="s">
        <v>457</v>
      </c>
      <c r="E48" s="301" t="s">
        <v>459</v>
      </c>
      <c r="F48" s="301" t="s">
        <v>1651</v>
      </c>
      <c r="G48" s="301" t="s">
        <v>1651</v>
      </c>
      <c r="H48" s="301" t="s">
        <v>461</v>
      </c>
      <c r="I48" s="133"/>
      <c r="J48" s="133" t="s">
        <v>1841</v>
      </c>
      <c r="K48" s="298" t="s">
        <v>486</v>
      </c>
      <c r="L48" s="386">
        <v>10844049078.719999</v>
      </c>
      <c r="M48" s="298" t="s">
        <v>1842</v>
      </c>
      <c r="N48" s="385" t="s">
        <v>425</v>
      </c>
      <c r="O48" s="380" t="s">
        <v>1822</v>
      </c>
      <c r="P48" s="380" t="s">
        <v>445</v>
      </c>
      <c r="Q48" s="454">
        <v>20030.400000000001</v>
      </c>
      <c r="R48" s="454">
        <v>11417.12</v>
      </c>
      <c r="S48" s="384">
        <v>64522.880000000005</v>
      </c>
      <c r="T48" s="384">
        <v>40840.959999999999</v>
      </c>
      <c r="U48" s="380" t="s">
        <v>914</v>
      </c>
      <c r="V48" s="384">
        <v>136811.36000000002</v>
      </c>
      <c r="W48" s="380" t="s">
        <v>8</v>
      </c>
      <c r="X48" s="380"/>
      <c r="Y48" s="380">
        <v>0</v>
      </c>
      <c r="Z48" s="380">
        <v>0</v>
      </c>
      <c r="AA48" s="384">
        <v>0</v>
      </c>
      <c r="AB48" s="380">
        <v>0</v>
      </c>
      <c r="AC48" s="380">
        <v>0</v>
      </c>
      <c r="AD48" s="384">
        <v>3805.7066666666669</v>
      </c>
      <c r="AE48" s="380">
        <v>0</v>
      </c>
      <c r="AF48" s="380">
        <v>0</v>
      </c>
      <c r="AG48" s="384">
        <v>3805.7066666666669</v>
      </c>
      <c r="AH48" s="384">
        <v>3805.7066666666669</v>
      </c>
      <c r="AI48" s="380">
        <v>0</v>
      </c>
      <c r="AJ48" s="384">
        <v>3805.7066666666669</v>
      </c>
      <c r="AK48" s="380" t="s">
        <v>1823</v>
      </c>
      <c r="AL48" s="380"/>
      <c r="AM48" s="380" t="s">
        <v>1824</v>
      </c>
      <c r="AN48" s="380" t="s">
        <v>999</v>
      </c>
      <c r="AO48" s="383" t="s">
        <v>1000</v>
      </c>
      <c r="AP48" s="380" t="s">
        <v>1825</v>
      </c>
      <c r="AQ48" s="380" t="s">
        <v>8</v>
      </c>
      <c r="AR48" s="380" t="s">
        <v>8</v>
      </c>
      <c r="AS48" s="380" t="s">
        <v>8</v>
      </c>
      <c r="AT48" s="380" t="s">
        <v>8</v>
      </c>
      <c r="AU48" s="380" t="s">
        <v>8</v>
      </c>
      <c r="AV48" s="380" t="s">
        <v>8</v>
      </c>
      <c r="AW48" s="380" t="s">
        <v>8</v>
      </c>
      <c r="AX48" s="380" t="s">
        <v>8</v>
      </c>
      <c r="AY48" s="380" t="s">
        <v>8</v>
      </c>
      <c r="AZ48" s="380" t="s">
        <v>8</v>
      </c>
      <c r="BA48" s="380" t="s">
        <v>1826</v>
      </c>
      <c r="BB48" s="380" t="s">
        <v>32</v>
      </c>
      <c r="BC48" s="380" t="s">
        <v>40</v>
      </c>
      <c r="BD48" s="380" t="s">
        <v>78</v>
      </c>
      <c r="BE48" s="380" t="s">
        <v>12</v>
      </c>
      <c r="BF48" s="380" t="s">
        <v>1837</v>
      </c>
      <c r="BG48" s="380" t="s">
        <v>1838</v>
      </c>
      <c r="BH48" s="380" t="s">
        <v>475</v>
      </c>
      <c r="BI48" s="380" t="s">
        <v>58</v>
      </c>
      <c r="BJ48" s="380" t="s">
        <v>111</v>
      </c>
      <c r="BK48" s="301" t="s">
        <v>483</v>
      </c>
      <c r="BL48" s="456" t="s">
        <v>1839</v>
      </c>
      <c r="BM48" s="456" t="s">
        <v>1827</v>
      </c>
      <c r="BN48" s="456" t="s">
        <v>616</v>
      </c>
      <c r="BO48" s="456" t="s">
        <v>1828</v>
      </c>
      <c r="BP48" s="456" t="s">
        <v>1829</v>
      </c>
      <c r="BQ48" s="457" t="s">
        <v>1830</v>
      </c>
      <c r="BR48" s="456"/>
      <c r="BS48" s="456"/>
      <c r="BT48" s="456"/>
      <c r="BU48" s="456"/>
      <c r="BV48" s="456"/>
      <c r="BW48" s="456"/>
      <c r="BX48" s="457">
        <v>0.3</v>
      </c>
      <c r="BY48" s="457">
        <v>0.4</v>
      </c>
      <c r="BZ48" s="457">
        <v>0.05</v>
      </c>
      <c r="CA48" s="457">
        <v>0.05</v>
      </c>
      <c r="CB48" s="457">
        <v>0.1</v>
      </c>
      <c r="CC48" s="457">
        <v>0.1</v>
      </c>
      <c r="CD48" s="406" t="s">
        <v>1831</v>
      </c>
      <c r="CE48" s="406" t="s">
        <v>1832</v>
      </c>
      <c r="CF48" s="406" t="s">
        <v>999</v>
      </c>
      <c r="CG48" s="333" t="s">
        <v>1000</v>
      </c>
      <c r="CH48" s="406" t="s">
        <v>1831</v>
      </c>
      <c r="CI48" s="406" t="s">
        <v>772</v>
      </c>
      <c r="CJ48" s="406" t="s">
        <v>1007</v>
      </c>
      <c r="CK48" s="406" t="s">
        <v>468</v>
      </c>
      <c r="CL48" s="406" t="s">
        <v>469</v>
      </c>
      <c r="CM48" s="230" t="s">
        <v>1833</v>
      </c>
      <c r="CN48" s="230" t="s">
        <v>1834</v>
      </c>
      <c r="CO48" s="426"/>
      <c r="CP48" s="377" t="s">
        <v>615</v>
      </c>
    </row>
    <row r="49" spans="1:94" ht="24" customHeight="1" x14ac:dyDescent="0.25">
      <c r="A49" s="377" t="s">
        <v>1667</v>
      </c>
      <c r="B49" s="377">
        <v>94</v>
      </c>
      <c r="C49" s="317">
        <v>3</v>
      </c>
      <c r="D49" s="301" t="s">
        <v>457</v>
      </c>
      <c r="E49" s="301" t="s">
        <v>459</v>
      </c>
      <c r="F49" s="301" t="s">
        <v>1651</v>
      </c>
      <c r="G49" s="301" t="s">
        <v>1651</v>
      </c>
      <c r="H49" s="301" t="s">
        <v>461</v>
      </c>
      <c r="I49" s="133"/>
      <c r="J49" s="133" t="s">
        <v>1843</v>
      </c>
      <c r="K49" s="298" t="s">
        <v>1029</v>
      </c>
      <c r="L49" s="399">
        <v>2967193944</v>
      </c>
      <c r="M49" s="298" t="s">
        <v>1844</v>
      </c>
      <c r="N49" s="385" t="s">
        <v>1845</v>
      </c>
      <c r="O49" s="380" t="s">
        <v>1822</v>
      </c>
      <c r="P49" s="380" t="s">
        <v>445</v>
      </c>
      <c r="Q49" s="454">
        <v>3124</v>
      </c>
      <c r="R49" s="454">
        <v>3124</v>
      </c>
      <c r="S49" s="384">
        <v>3124</v>
      </c>
      <c r="T49" s="384">
        <v>3124</v>
      </c>
      <c r="U49" s="380" t="s">
        <v>914</v>
      </c>
      <c r="V49" s="384">
        <v>12496</v>
      </c>
      <c r="W49" s="380" t="s">
        <v>8</v>
      </c>
      <c r="X49" s="380"/>
      <c r="Y49" s="380"/>
      <c r="Z49" s="380"/>
      <c r="AA49" s="384">
        <v>0</v>
      </c>
      <c r="AB49" s="380">
        <v>0</v>
      </c>
      <c r="AC49" s="380">
        <v>0</v>
      </c>
      <c r="AD49" s="384">
        <v>1041.3333333333333</v>
      </c>
      <c r="AE49" s="384">
        <v>0</v>
      </c>
      <c r="AF49" s="384">
        <v>0</v>
      </c>
      <c r="AG49" s="384">
        <v>1041.3333333333333</v>
      </c>
      <c r="AH49" s="384">
        <v>4165.333333333333</v>
      </c>
      <c r="AI49" s="384">
        <v>0</v>
      </c>
      <c r="AJ49" s="384">
        <v>1041.3333333333333</v>
      </c>
      <c r="AK49" s="380" t="s">
        <v>1823</v>
      </c>
      <c r="AL49" s="380"/>
      <c r="AM49" s="380" t="s">
        <v>1824</v>
      </c>
      <c r="AN49" s="380" t="s">
        <v>999</v>
      </c>
      <c r="AO49" s="319" t="s">
        <v>1000</v>
      </c>
      <c r="AP49" s="380" t="s">
        <v>1823</v>
      </c>
      <c r="AQ49" s="380" t="s">
        <v>8</v>
      </c>
      <c r="AR49" s="380" t="s">
        <v>8</v>
      </c>
      <c r="AS49" s="380" t="s">
        <v>8</v>
      </c>
      <c r="AT49" s="380" t="s">
        <v>8</v>
      </c>
      <c r="AU49" s="380" t="s">
        <v>8</v>
      </c>
      <c r="AV49" s="380" t="s">
        <v>8</v>
      </c>
      <c r="AW49" s="380" t="s">
        <v>8</v>
      </c>
      <c r="AX49" s="380" t="s">
        <v>8</v>
      </c>
      <c r="AY49" s="380" t="s">
        <v>8</v>
      </c>
      <c r="AZ49" s="380" t="s">
        <v>8</v>
      </c>
      <c r="BA49" s="380" t="s">
        <v>1846</v>
      </c>
      <c r="BB49" s="380" t="s">
        <v>32</v>
      </c>
      <c r="BC49" s="380" t="s">
        <v>40</v>
      </c>
      <c r="BD49" s="380" t="s">
        <v>78</v>
      </c>
      <c r="BE49" s="380" t="s">
        <v>12</v>
      </c>
      <c r="BF49" s="380" t="s">
        <v>1015</v>
      </c>
      <c r="BG49" s="380" t="s">
        <v>1847</v>
      </c>
      <c r="BH49" s="380" t="s">
        <v>1848</v>
      </c>
      <c r="BI49" s="380" t="s">
        <v>58</v>
      </c>
      <c r="BJ49" s="380" t="s">
        <v>111</v>
      </c>
      <c r="BK49" s="301" t="s">
        <v>485</v>
      </c>
      <c r="BL49" s="456" t="s">
        <v>1839</v>
      </c>
      <c r="BM49" s="456" t="s">
        <v>1849</v>
      </c>
      <c r="BN49" s="456" t="s">
        <v>616</v>
      </c>
      <c r="BO49" s="456" t="s">
        <v>1828</v>
      </c>
      <c r="BP49" s="456" t="s">
        <v>1829</v>
      </c>
      <c r="BQ49" s="457" t="s">
        <v>1830</v>
      </c>
      <c r="BR49" s="456"/>
      <c r="BS49" s="456"/>
      <c r="BT49" s="456"/>
      <c r="BU49" s="456"/>
      <c r="BV49" s="456"/>
      <c r="BW49" s="456"/>
      <c r="BX49" s="457">
        <v>0.3</v>
      </c>
      <c r="BY49" s="457">
        <v>0.4</v>
      </c>
      <c r="BZ49" s="457">
        <v>0.05</v>
      </c>
      <c r="CA49" s="457">
        <v>0.05</v>
      </c>
      <c r="CB49" s="457">
        <v>0.1</v>
      </c>
      <c r="CC49" s="457">
        <v>0.1</v>
      </c>
      <c r="CD49" s="378" t="s">
        <v>1831</v>
      </c>
      <c r="CE49" s="378" t="s">
        <v>1850</v>
      </c>
      <c r="CF49" s="378" t="s">
        <v>999</v>
      </c>
      <c r="CG49" s="359" t="s">
        <v>1000</v>
      </c>
      <c r="CH49" s="378" t="s">
        <v>1831</v>
      </c>
      <c r="CI49" s="378" t="s">
        <v>772</v>
      </c>
      <c r="CJ49" s="378" t="s">
        <v>1007</v>
      </c>
      <c r="CK49" s="378" t="s">
        <v>468</v>
      </c>
      <c r="CL49" s="378" t="s">
        <v>469</v>
      </c>
      <c r="CM49" s="228" t="s">
        <v>1833</v>
      </c>
      <c r="CN49" s="241" t="s">
        <v>1851</v>
      </c>
      <c r="CO49" s="166" t="s">
        <v>1852</v>
      </c>
      <c r="CP49" s="377" t="s">
        <v>615</v>
      </c>
    </row>
    <row r="50" spans="1:94" ht="24" customHeight="1" x14ac:dyDescent="0.25">
      <c r="A50" s="377" t="s">
        <v>1667</v>
      </c>
      <c r="B50" s="377">
        <v>95</v>
      </c>
      <c r="C50" s="317">
        <v>3</v>
      </c>
      <c r="D50" s="301" t="s">
        <v>457</v>
      </c>
      <c r="E50" s="301" t="s">
        <v>459</v>
      </c>
      <c r="F50" s="301" t="s">
        <v>1651</v>
      </c>
      <c r="G50" s="301" t="s">
        <v>1651</v>
      </c>
      <c r="H50" s="301" t="s">
        <v>461</v>
      </c>
      <c r="I50" s="133"/>
      <c r="J50" s="133" t="s">
        <v>1853</v>
      </c>
      <c r="K50" s="298" t="s">
        <v>1039</v>
      </c>
      <c r="L50" s="399">
        <v>558069333</v>
      </c>
      <c r="M50" s="298" t="s">
        <v>1854</v>
      </c>
      <c r="N50" s="385" t="s">
        <v>1845</v>
      </c>
      <c r="O50" s="380" t="s">
        <v>1855</v>
      </c>
      <c r="P50" s="380" t="s">
        <v>1042</v>
      </c>
      <c r="Q50" s="451">
        <v>0</v>
      </c>
      <c r="R50" s="451">
        <v>15</v>
      </c>
      <c r="S50" s="384">
        <v>15</v>
      </c>
      <c r="T50" s="384">
        <v>15</v>
      </c>
      <c r="U50" s="380" t="s">
        <v>1856</v>
      </c>
      <c r="V50" s="384">
        <v>15</v>
      </c>
      <c r="W50" s="380" t="s">
        <v>17</v>
      </c>
      <c r="X50" s="380"/>
      <c r="Y50" s="380">
        <v>0</v>
      </c>
      <c r="Z50" s="380">
        <v>0</v>
      </c>
      <c r="AA50" s="384">
        <v>0</v>
      </c>
      <c r="AB50" s="380">
        <v>0</v>
      </c>
      <c r="AC50" s="380">
        <v>0</v>
      </c>
      <c r="AD50" s="384">
        <v>0</v>
      </c>
      <c r="AE50" s="384">
        <v>0</v>
      </c>
      <c r="AF50" s="384">
        <v>0</v>
      </c>
      <c r="AG50" s="384">
        <v>0</v>
      </c>
      <c r="AH50" s="384">
        <v>0</v>
      </c>
      <c r="AI50" s="384">
        <v>0</v>
      </c>
      <c r="AJ50" s="384">
        <v>15</v>
      </c>
      <c r="AK50" s="380" t="s">
        <v>1823</v>
      </c>
      <c r="AL50" s="380"/>
      <c r="AM50" s="380"/>
      <c r="AN50" s="380"/>
      <c r="AO50" s="319"/>
      <c r="AP50" s="380"/>
      <c r="AQ50" s="380" t="s">
        <v>8</v>
      </c>
      <c r="AR50" s="380" t="s">
        <v>8</v>
      </c>
      <c r="AS50" s="380" t="s">
        <v>17</v>
      </c>
      <c r="AT50" s="380" t="s">
        <v>8</v>
      </c>
      <c r="AU50" s="380" t="s">
        <v>8</v>
      </c>
      <c r="AV50" s="380" t="s">
        <v>8</v>
      </c>
      <c r="AW50" s="380" t="s">
        <v>17</v>
      </c>
      <c r="AX50" s="380" t="s">
        <v>17</v>
      </c>
      <c r="AY50" s="380" t="s">
        <v>17</v>
      </c>
      <c r="AZ50" s="380" t="s">
        <v>17</v>
      </c>
      <c r="BA50" s="380" t="s">
        <v>1857</v>
      </c>
      <c r="BB50" s="380" t="s">
        <v>32</v>
      </c>
      <c r="BC50" s="380" t="s">
        <v>59</v>
      </c>
      <c r="BD50" s="380" t="s">
        <v>51</v>
      </c>
      <c r="BE50" s="380" t="s">
        <v>12</v>
      </c>
      <c r="BF50" s="380" t="s">
        <v>1046</v>
      </c>
      <c r="BG50" s="380" t="s">
        <v>1847</v>
      </c>
      <c r="BH50" s="380" t="s">
        <v>1858</v>
      </c>
      <c r="BI50" s="380" t="s">
        <v>58</v>
      </c>
      <c r="BJ50" s="380" t="s">
        <v>111</v>
      </c>
      <c r="BK50" s="301" t="s">
        <v>476</v>
      </c>
      <c r="BL50" s="378" t="s">
        <v>1859</v>
      </c>
      <c r="BM50" s="378" t="s">
        <v>1860</v>
      </c>
      <c r="BN50" s="378" t="s">
        <v>1861</v>
      </c>
      <c r="BO50" s="378" t="s">
        <v>1862</v>
      </c>
      <c r="BP50" s="378" t="s">
        <v>445</v>
      </c>
      <c r="BQ50" s="378" t="s">
        <v>1863</v>
      </c>
      <c r="BR50" s="378"/>
      <c r="BS50" s="378"/>
      <c r="BT50" s="379">
        <v>0.25</v>
      </c>
      <c r="BU50" s="379">
        <v>0.25</v>
      </c>
      <c r="BV50" s="378"/>
      <c r="BW50" s="378"/>
      <c r="BX50" s="378"/>
      <c r="BY50" s="379">
        <v>0.1</v>
      </c>
      <c r="BZ50" s="379">
        <v>0.2</v>
      </c>
      <c r="CA50" s="379">
        <v>0.2</v>
      </c>
      <c r="CB50" s="378"/>
      <c r="CC50" s="378"/>
      <c r="CD50" s="378" t="s">
        <v>1864</v>
      </c>
      <c r="CE50" s="378"/>
      <c r="CF50" s="378" t="s">
        <v>999</v>
      </c>
      <c r="CG50" s="359" t="s">
        <v>1000</v>
      </c>
      <c r="CH50" s="378" t="s">
        <v>1831</v>
      </c>
      <c r="CI50" s="378" t="s">
        <v>772</v>
      </c>
      <c r="CJ50" s="378" t="s">
        <v>1007</v>
      </c>
      <c r="CK50" s="378" t="s">
        <v>468</v>
      </c>
      <c r="CL50" s="378" t="s">
        <v>469</v>
      </c>
      <c r="CM50" s="228" t="s">
        <v>1833</v>
      </c>
      <c r="CN50" s="241" t="s">
        <v>1851</v>
      </c>
      <c r="CO50" s="166"/>
      <c r="CP50" s="377" t="s">
        <v>615</v>
      </c>
    </row>
    <row r="51" spans="1:94" ht="24" customHeight="1" x14ac:dyDescent="0.25">
      <c r="A51" s="377" t="s">
        <v>1667</v>
      </c>
      <c r="B51" s="377">
        <v>96</v>
      </c>
      <c r="C51" s="317">
        <v>3</v>
      </c>
      <c r="D51" s="301" t="s">
        <v>457</v>
      </c>
      <c r="E51" s="301" t="s">
        <v>459</v>
      </c>
      <c r="F51" s="301" t="s">
        <v>1651</v>
      </c>
      <c r="G51" s="301" t="s">
        <v>1651</v>
      </c>
      <c r="H51" s="301" t="s">
        <v>1036</v>
      </c>
      <c r="I51" s="396" t="s">
        <v>1865</v>
      </c>
      <c r="J51" s="396" t="s">
        <v>1038</v>
      </c>
      <c r="K51" s="298" t="s">
        <v>472</v>
      </c>
      <c r="L51" s="399"/>
      <c r="M51" s="298" t="s">
        <v>1866</v>
      </c>
      <c r="N51" s="385" t="s">
        <v>1867</v>
      </c>
      <c r="O51" s="380" t="s">
        <v>1868</v>
      </c>
      <c r="P51" s="380" t="s">
        <v>372</v>
      </c>
      <c r="Q51" s="455">
        <v>1</v>
      </c>
      <c r="R51" s="455">
        <v>1</v>
      </c>
      <c r="S51" s="382">
        <v>1</v>
      </c>
      <c r="T51" s="382">
        <v>1</v>
      </c>
      <c r="U51" s="380" t="s">
        <v>914</v>
      </c>
      <c r="V51" s="381">
        <v>1</v>
      </c>
      <c r="W51" s="380" t="s">
        <v>17</v>
      </c>
      <c r="X51" s="380"/>
      <c r="Y51" s="382">
        <v>1</v>
      </c>
      <c r="Z51" s="382">
        <v>1</v>
      </c>
      <c r="AA51" s="382">
        <v>1</v>
      </c>
      <c r="AB51" s="382">
        <v>1</v>
      </c>
      <c r="AC51" s="382">
        <v>1</v>
      </c>
      <c r="AD51" s="382">
        <v>1</v>
      </c>
      <c r="AE51" s="382">
        <v>1</v>
      </c>
      <c r="AF51" s="382">
        <v>1</v>
      </c>
      <c r="AG51" s="382">
        <v>1</v>
      </c>
      <c r="AH51" s="382">
        <v>1</v>
      </c>
      <c r="AI51" s="382">
        <v>1</v>
      </c>
      <c r="AJ51" s="382">
        <v>1</v>
      </c>
      <c r="AK51" s="380" t="s">
        <v>1823</v>
      </c>
      <c r="AL51" s="380"/>
      <c r="AM51" s="380" t="s">
        <v>1824</v>
      </c>
      <c r="AN51" s="380" t="s">
        <v>999</v>
      </c>
      <c r="AO51" s="319" t="s">
        <v>1000</v>
      </c>
      <c r="AP51" s="380" t="s">
        <v>1825</v>
      </c>
      <c r="AQ51" s="380" t="s">
        <v>17</v>
      </c>
      <c r="AR51" s="380" t="s">
        <v>17</v>
      </c>
      <c r="AS51" s="380" t="s">
        <v>17</v>
      </c>
      <c r="AT51" s="380" t="s">
        <v>17</v>
      </c>
      <c r="AU51" s="380" t="s">
        <v>17</v>
      </c>
      <c r="AV51" s="380" t="s">
        <v>17</v>
      </c>
      <c r="AW51" s="380" t="s">
        <v>8</v>
      </c>
      <c r="AX51" s="380" t="s">
        <v>17</v>
      </c>
      <c r="AY51" s="380" t="s">
        <v>17</v>
      </c>
      <c r="AZ51" s="380" t="s">
        <v>17</v>
      </c>
      <c r="BA51" s="380" t="s">
        <v>473</v>
      </c>
      <c r="BB51" s="380" t="s">
        <v>32</v>
      </c>
      <c r="BC51" s="380" t="s">
        <v>40</v>
      </c>
      <c r="BD51" s="380" t="s">
        <v>78</v>
      </c>
      <c r="BE51" s="380" t="s">
        <v>12</v>
      </c>
      <c r="BF51" s="380" t="s">
        <v>1837</v>
      </c>
      <c r="BG51" s="380" t="s">
        <v>340</v>
      </c>
      <c r="BH51" s="380" t="s">
        <v>475</v>
      </c>
      <c r="BI51" s="380" t="s">
        <v>58</v>
      </c>
      <c r="BJ51" s="380" t="s">
        <v>111</v>
      </c>
      <c r="BK51" s="301" t="s">
        <v>1869</v>
      </c>
      <c r="BL51" s="408" t="s">
        <v>1870</v>
      </c>
      <c r="BM51" s="408" t="s">
        <v>1871</v>
      </c>
      <c r="BN51" s="408" t="s">
        <v>1872</v>
      </c>
      <c r="BO51" s="408" t="s">
        <v>1873</v>
      </c>
      <c r="BP51" s="408" t="s">
        <v>372</v>
      </c>
      <c r="BQ51" s="406"/>
      <c r="BR51" s="406"/>
      <c r="BS51" s="406"/>
      <c r="BT51" s="406"/>
      <c r="BU51" s="406"/>
      <c r="BV51" s="406"/>
      <c r="BW51" s="406"/>
      <c r="BX51" s="406"/>
      <c r="BY51" s="406"/>
      <c r="BZ51" s="406"/>
      <c r="CA51" s="406"/>
      <c r="CB51" s="406"/>
      <c r="CC51" s="406"/>
      <c r="CD51" s="406" t="s">
        <v>1831</v>
      </c>
      <c r="CE51" s="406"/>
      <c r="CF51" s="406" t="s">
        <v>999</v>
      </c>
      <c r="CG51" s="333" t="s">
        <v>1000</v>
      </c>
      <c r="CH51" s="406" t="s">
        <v>1831</v>
      </c>
      <c r="CI51" s="406" t="s">
        <v>772</v>
      </c>
      <c r="CJ51" s="406" t="s">
        <v>1007</v>
      </c>
      <c r="CK51" s="406" t="s">
        <v>468</v>
      </c>
      <c r="CL51" s="406" t="s">
        <v>469</v>
      </c>
      <c r="CM51" s="230" t="s">
        <v>1833</v>
      </c>
      <c r="CN51" s="230" t="s">
        <v>1834</v>
      </c>
      <c r="CO51" s="426" t="s">
        <v>1874</v>
      </c>
      <c r="CP51" s="377" t="s">
        <v>615</v>
      </c>
    </row>
    <row r="52" spans="1:94" ht="24" customHeight="1" x14ac:dyDescent="0.25">
      <c r="A52" s="377"/>
      <c r="B52" s="377"/>
      <c r="C52" s="317"/>
      <c r="D52" s="301"/>
      <c r="E52" s="301"/>
      <c r="F52" s="301"/>
      <c r="G52" s="301"/>
      <c r="H52" s="301"/>
      <c r="I52" s="397"/>
      <c r="J52" s="397"/>
      <c r="K52" s="298"/>
      <c r="L52" s="318"/>
      <c r="M52" s="298"/>
      <c r="N52" s="299"/>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397"/>
      <c r="AM52" s="397"/>
      <c r="AN52" s="380"/>
      <c r="AO52" s="319"/>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01" t="s">
        <v>1884</v>
      </c>
      <c r="BL52" s="467" t="s">
        <v>1876</v>
      </c>
      <c r="BM52" s="467" t="s">
        <v>1878</v>
      </c>
      <c r="BN52" s="467"/>
      <c r="BO52" s="467"/>
      <c r="BP52" s="468"/>
      <c r="BQ52" s="468">
        <v>15</v>
      </c>
      <c r="BR52" s="468">
        <v>0</v>
      </c>
      <c r="BS52" s="468">
        <v>0</v>
      </c>
      <c r="BT52" s="468">
        <v>0</v>
      </c>
      <c r="BU52" s="468">
        <v>1</v>
      </c>
      <c r="BV52" s="468">
        <v>2</v>
      </c>
      <c r="BW52" s="468">
        <v>2</v>
      </c>
      <c r="BX52" s="468">
        <v>2</v>
      </c>
      <c r="BY52" s="468">
        <v>2</v>
      </c>
      <c r="BZ52" s="468">
        <v>2</v>
      </c>
      <c r="CA52" s="468">
        <v>2</v>
      </c>
      <c r="CB52" s="468">
        <v>2</v>
      </c>
      <c r="CC52" s="468">
        <v>15</v>
      </c>
      <c r="CD52" s="406"/>
      <c r="CE52" s="406"/>
      <c r="CF52" s="406"/>
      <c r="CG52" s="333"/>
      <c r="CH52" s="406"/>
      <c r="CI52" s="406"/>
      <c r="CJ52" s="406"/>
      <c r="CK52" s="406"/>
      <c r="CL52" s="406"/>
      <c r="CM52" s="230"/>
      <c r="CN52" s="230"/>
      <c r="CO52" s="426"/>
      <c r="CP52" s="377"/>
    </row>
    <row r="53" spans="1:94" ht="24" customHeight="1" x14ac:dyDescent="0.25">
      <c r="A53" s="377" t="s">
        <v>1667</v>
      </c>
      <c r="B53" s="377">
        <v>97</v>
      </c>
      <c r="C53" s="317">
        <v>3</v>
      </c>
      <c r="D53" s="301" t="s">
        <v>457</v>
      </c>
      <c r="E53" s="301" t="s">
        <v>459</v>
      </c>
      <c r="F53" s="301" t="s">
        <v>1651</v>
      </c>
      <c r="G53" s="301" t="s">
        <v>1651</v>
      </c>
      <c r="H53" s="301" t="s">
        <v>1036</v>
      </c>
      <c r="I53" s="397"/>
      <c r="J53" s="397"/>
      <c r="K53" s="298"/>
      <c r="L53" s="318"/>
      <c r="M53" s="298"/>
      <c r="N53" s="299"/>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397"/>
      <c r="AM53" s="397" t="s">
        <v>1824</v>
      </c>
      <c r="AN53" s="380" t="s">
        <v>999</v>
      </c>
      <c r="AO53" s="319" t="s">
        <v>1000</v>
      </c>
      <c r="AP53" s="380" t="s">
        <v>1823</v>
      </c>
      <c r="AQ53" s="380" t="s">
        <v>8</v>
      </c>
      <c r="AR53" s="380" t="s">
        <v>8</v>
      </c>
      <c r="AS53" s="380" t="s">
        <v>8</v>
      </c>
      <c r="AT53" s="380" t="s">
        <v>8</v>
      </c>
      <c r="AU53" s="380" t="s">
        <v>8</v>
      </c>
      <c r="AV53" s="380" t="s">
        <v>8</v>
      </c>
      <c r="AW53" s="380" t="s">
        <v>1360</v>
      </c>
      <c r="AX53" s="380" t="s">
        <v>1360</v>
      </c>
      <c r="AY53" s="380" t="s">
        <v>1360</v>
      </c>
      <c r="AZ53" s="380" t="s">
        <v>1360</v>
      </c>
      <c r="BA53" s="380" t="s">
        <v>1880</v>
      </c>
      <c r="BB53" s="380" t="s">
        <v>1881</v>
      </c>
      <c r="BC53" s="380" t="s">
        <v>59</v>
      </c>
      <c r="BD53" s="380" t="s">
        <v>78</v>
      </c>
      <c r="BE53" s="380" t="s">
        <v>12</v>
      </c>
      <c r="BF53" s="380" t="s">
        <v>1882</v>
      </c>
      <c r="BG53" s="380" t="s">
        <v>1847</v>
      </c>
      <c r="BH53" s="380" t="s">
        <v>1883</v>
      </c>
      <c r="BI53" s="380" t="s">
        <v>764</v>
      </c>
      <c r="BJ53" s="380" t="s">
        <v>111</v>
      </c>
      <c r="BK53" s="301" t="s">
        <v>2055</v>
      </c>
      <c r="BL53" s="479" t="s">
        <v>1885</v>
      </c>
      <c r="BM53" s="479" t="s">
        <v>1886</v>
      </c>
      <c r="BN53" s="405" t="s">
        <v>1887</v>
      </c>
      <c r="BO53" s="405" t="s">
        <v>1888</v>
      </c>
      <c r="BP53" s="405" t="s">
        <v>1829</v>
      </c>
      <c r="BQ53" s="378"/>
      <c r="BR53" s="378"/>
      <c r="BS53" s="378"/>
      <c r="BT53" s="378"/>
      <c r="BU53" s="378"/>
      <c r="BV53" s="378"/>
      <c r="BW53" s="378"/>
      <c r="BX53" s="378"/>
      <c r="BY53" s="378"/>
      <c r="BZ53" s="378"/>
      <c r="CA53" s="378"/>
      <c r="CB53" s="378"/>
      <c r="CC53" s="378"/>
      <c r="CD53" s="378" t="s">
        <v>1831</v>
      </c>
      <c r="CE53" s="378"/>
      <c r="CF53" s="378" t="s">
        <v>999</v>
      </c>
      <c r="CG53" s="359" t="s">
        <v>1000</v>
      </c>
      <c r="CH53" s="378" t="s">
        <v>1831</v>
      </c>
      <c r="CI53" s="378" t="s">
        <v>772</v>
      </c>
      <c r="CJ53" s="378" t="s">
        <v>1007</v>
      </c>
      <c r="CK53" s="378" t="s">
        <v>468</v>
      </c>
      <c r="CL53" s="378" t="s">
        <v>469</v>
      </c>
      <c r="CM53" s="228" t="s">
        <v>1833</v>
      </c>
      <c r="CN53" s="241" t="s">
        <v>1851</v>
      </c>
      <c r="CO53" s="166" t="s">
        <v>1889</v>
      </c>
      <c r="CP53" s="377" t="s">
        <v>615</v>
      </c>
    </row>
    <row r="54" spans="1:94" ht="24" customHeight="1" x14ac:dyDescent="0.25">
      <c r="A54" s="377" t="s">
        <v>1667</v>
      </c>
      <c r="B54" s="377">
        <v>98</v>
      </c>
      <c r="C54" s="317">
        <v>3</v>
      </c>
      <c r="D54" s="301" t="s">
        <v>457</v>
      </c>
      <c r="E54" s="301" t="s">
        <v>459</v>
      </c>
      <c r="F54" s="301" t="s">
        <v>1651</v>
      </c>
      <c r="G54" s="301" t="s">
        <v>1651</v>
      </c>
      <c r="H54" s="301" t="s">
        <v>1069</v>
      </c>
      <c r="I54" s="397" t="s">
        <v>1070</v>
      </c>
      <c r="J54" s="397" t="s">
        <v>1071</v>
      </c>
      <c r="K54" s="298" t="s">
        <v>1072</v>
      </c>
      <c r="L54" s="318">
        <v>1229003387</v>
      </c>
      <c r="M54" s="298" t="s">
        <v>1890</v>
      </c>
      <c r="N54" s="299" t="s">
        <v>816</v>
      </c>
      <c r="O54" s="298" t="s">
        <v>1891</v>
      </c>
      <c r="P54" s="298" t="s">
        <v>445</v>
      </c>
      <c r="Q54" s="298">
        <v>0</v>
      </c>
      <c r="R54" s="298">
        <v>32</v>
      </c>
      <c r="S54" s="298">
        <v>32</v>
      </c>
      <c r="T54" s="298">
        <v>32</v>
      </c>
      <c r="U54" s="298" t="s">
        <v>754</v>
      </c>
      <c r="V54" s="298">
        <v>32</v>
      </c>
      <c r="W54" s="298" t="s">
        <v>8</v>
      </c>
      <c r="X54" s="298"/>
      <c r="Y54" s="298">
        <v>0</v>
      </c>
      <c r="Z54" s="298">
        <v>0</v>
      </c>
      <c r="AA54" s="298">
        <v>32</v>
      </c>
      <c r="AB54" s="298">
        <v>0</v>
      </c>
      <c r="AC54" s="298">
        <v>0</v>
      </c>
      <c r="AD54" s="298">
        <v>32</v>
      </c>
      <c r="AE54" s="298">
        <v>0</v>
      </c>
      <c r="AF54" s="298">
        <v>0</v>
      </c>
      <c r="AG54" s="298">
        <v>32</v>
      </c>
      <c r="AH54" s="298">
        <v>0</v>
      </c>
      <c r="AI54" s="298">
        <v>0</v>
      </c>
      <c r="AJ54" s="298">
        <v>32</v>
      </c>
      <c r="AK54" s="298" t="s">
        <v>1823</v>
      </c>
      <c r="AL54" s="397"/>
      <c r="AM54" s="397" t="s">
        <v>1824</v>
      </c>
      <c r="AN54" s="380" t="s">
        <v>999</v>
      </c>
      <c r="AO54" s="383" t="s">
        <v>1000</v>
      </c>
      <c r="AP54" s="380" t="s">
        <v>1825</v>
      </c>
      <c r="AQ54" s="380" t="s">
        <v>8</v>
      </c>
      <c r="AR54" s="380" t="s">
        <v>8</v>
      </c>
      <c r="AS54" s="380" t="s">
        <v>8</v>
      </c>
      <c r="AT54" s="380" t="s">
        <v>8</v>
      </c>
      <c r="AU54" s="380" t="s">
        <v>8</v>
      </c>
      <c r="AV54" s="380" t="s">
        <v>8</v>
      </c>
      <c r="AW54" s="380" t="s">
        <v>8</v>
      </c>
      <c r="AX54" s="380" t="s">
        <v>8</v>
      </c>
      <c r="AY54" s="380" t="s">
        <v>8</v>
      </c>
      <c r="AZ54" s="380" t="s">
        <v>8</v>
      </c>
      <c r="BA54" s="380" t="s">
        <v>473</v>
      </c>
      <c r="BB54" s="380" t="s">
        <v>32</v>
      </c>
      <c r="BC54" s="380" t="s">
        <v>40</v>
      </c>
      <c r="BD54" s="380" t="s">
        <v>78</v>
      </c>
      <c r="BE54" s="380" t="s">
        <v>12</v>
      </c>
      <c r="BF54" s="380" t="s">
        <v>1837</v>
      </c>
      <c r="BG54" s="380" t="s">
        <v>1838</v>
      </c>
      <c r="BH54" s="380" t="s">
        <v>475</v>
      </c>
      <c r="BI54" s="380" t="s">
        <v>65</v>
      </c>
      <c r="BJ54" s="380" t="s">
        <v>111</v>
      </c>
      <c r="BK54" s="301" t="s">
        <v>1075</v>
      </c>
      <c r="BL54" s="406" t="s">
        <v>1892</v>
      </c>
      <c r="BM54" s="406" t="s">
        <v>1893</v>
      </c>
      <c r="BN54" s="406" t="s">
        <v>816</v>
      </c>
      <c r="BO54" s="406" t="s">
        <v>1894</v>
      </c>
      <c r="BP54" s="406" t="s">
        <v>372</v>
      </c>
      <c r="BQ54" s="406" t="s">
        <v>1895</v>
      </c>
      <c r="BR54" s="406"/>
      <c r="BS54" s="410">
        <v>0.2</v>
      </c>
      <c r="BT54" s="410">
        <v>0.2</v>
      </c>
      <c r="BU54" s="410">
        <v>7.0000000000000007E-2</v>
      </c>
      <c r="BV54" s="410">
        <v>7.0000000000000007E-2</v>
      </c>
      <c r="BW54" s="410">
        <v>7.0000000000000007E-2</v>
      </c>
      <c r="BX54" s="410">
        <v>7.0000000000000007E-2</v>
      </c>
      <c r="BY54" s="410">
        <v>7.0000000000000007E-2</v>
      </c>
      <c r="BZ54" s="410">
        <v>7.0000000000000007E-2</v>
      </c>
      <c r="CA54" s="410">
        <v>0.06</v>
      </c>
      <c r="CB54" s="410">
        <v>0.06</v>
      </c>
      <c r="CC54" s="410">
        <v>0.06</v>
      </c>
      <c r="CD54" s="406" t="s">
        <v>1831</v>
      </c>
      <c r="CE54" s="406"/>
      <c r="CF54" s="406" t="s">
        <v>999</v>
      </c>
      <c r="CG54" s="333" t="s">
        <v>1000</v>
      </c>
      <c r="CH54" s="406" t="s">
        <v>1831</v>
      </c>
      <c r="CI54" s="406" t="s">
        <v>772</v>
      </c>
      <c r="CJ54" s="406" t="s">
        <v>1007</v>
      </c>
      <c r="CK54" s="406" t="s">
        <v>468</v>
      </c>
      <c r="CL54" s="406" t="s">
        <v>469</v>
      </c>
      <c r="CM54" s="230" t="s">
        <v>1833</v>
      </c>
      <c r="CN54" s="230" t="s">
        <v>1834</v>
      </c>
      <c r="CO54" s="426"/>
      <c r="CP54" s="377" t="s">
        <v>615</v>
      </c>
    </row>
    <row r="55" spans="1:94" ht="24" customHeight="1" x14ac:dyDescent="0.25">
      <c r="A55" s="377" t="s">
        <v>1667</v>
      </c>
      <c r="B55" s="377">
        <v>60</v>
      </c>
      <c r="C55" s="337">
        <v>4</v>
      </c>
      <c r="D55" s="302" t="s">
        <v>487</v>
      </c>
      <c r="E55" s="391" t="s">
        <v>1896</v>
      </c>
      <c r="F55" s="394">
        <v>0.08</v>
      </c>
      <c r="G55" s="391" t="s">
        <v>1897</v>
      </c>
      <c r="H55" s="391" t="s">
        <v>492</v>
      </c>
      <c r="I55" s="397" t="s">
        <v>1898</v>
      </c>
      <c r="J55" s="397" t="s">
        <v>1899</v>
      </c>
      <c r="K55" s="298" t="s">
        <v>496</v>
      </c>
      <c r="L55" s="318">
        <v>27956022112.999996</v>
      </c>
      <c r="M55" s="298" t="s">
        <v>1082</v>
      </c>
      <c r="N55" s="299" t="s">
        <v>413</v>
      </c>
      <c r="O55" s="298" t="s">
        <v>1084</v>
      </c>
      <c r="P55" s="298" t="s">
        <v>372</v>
      </c>
      <c r="Q55" s="298">
        <v>112</v>
      </c>
      <c r="R55" s="298">
        <v>350</v>
      </c>
      <c r="S55" s="298">
        <v>250</v>
      </c>
      <c r="T55" s="298">
        <v>388</v>
      </c>
      <c r="U55" s="298" t="s">
        <v>914</v>
      </c>
      <c r="V55" s="298">
        <v>1100</v>
      </c>
      <c r="W55" s="298" t="s">
        <v>949</v>
      </c>
      <c r="X55" s="298">
        <v>0.1</v>
      </c>
      <c r="Y55" s="298">
        <v>0</v>
      </c>
      <c r="Z55" s="298">
        <v>0</v>
      </c>
      <c r="AA55" s="298">
        <v>0</v>
      </c>
      <c r="AB55" s="298">
        <v>0</v>
      </c>
      <c r="AC55" s="298">
        <v>0</v>
      </c>
      <c r="AD55" s="298">
        <v>0</v>
      </c>
      <c r="AE55" s="298">
        <v>0</v>
      </c>
      <c r="AF55" s="298">
        <v>0</v>
      </c>
      <c r="AG55" s="298">
        <v>0</v>
      </c>
      <c r="AH55" s="298">
        <v>0</v>
      </c>
      <c r="AI55" s="298">
        <v>0</v>
      </c>
      <c r="AJ55" s="298">
        <v>350</v>
      </c>
      <c r="AK55" s="298" t="s">
        <v>499</v>
      </c>
      <c r="AL55" s="397"/>
      <c r="AM55" s="397" t="s">
        <v>1900</v>
      </c>
      <c r="AN55" s="298" t="s">
        <v>1901</v>
      </c>
      <c r="AO55" s="299"/>
      <c r="AP55" s="298" t="s">
        <v>499</v>
      </c>
      <c r="AQ55" s="299" t="s">
        <v>17</v>
      </c>
      <c r="AR55" s="299" t="s">
        <v>17</v>
      </c>
      <c r="AS55" s="299" t="s">
        <v>17</v>
      </c>
      <c r="AT55" s="299" t="s">
        <v>17</v>
      </c>
      <c r="AU55" s="299" t="s">
        <v>8</v>
      </c>
      <c r="AV55" s="299" t="s">
        <v>8</v>
      </c>
      <c r="AW55" s="299" t="s">
        <v>8</v>
      </c>
      <c r="AX55" s="299" t="s">
        <v>8</v>
      </c>
      <c r="AY55" s="299" t="s">
        <v>8</v>
      </c>
      <c r="AZ55" s="299" t="s">
        <v>8</v>
      </c>
      <c r="BA55" s="298" t="s">
        <v>503</v>
      </c>
      <c r="BB55" s="299" t="s">
        <v>32</v>
      </c>
      <c r="BC55" s="299" t="s">
        <v>59</v>
      </c>
      <c r="BD55" s="298" t="s">
        <v>41</v>
      </c>
      <c r="BE55" s="298" t="s">
        <v>12</v>
      </c>
      <c r="BF55" s="141" t="s">
        <v>1902</v>
      </c>
      <c r="BG55" s="298" t="s">
        <v>402</v>
      </c>
      <c r="BH55" s="298" t="s">
        <v>505</v>
      </c>
      <c r="BI55" s="298"/>
      <c r="BJ55" s="298" t="s">
        <v>114</v>
      </c>
      <c r="BK55" s="391" t="s">
        <v>494</v>
      </c>
      <c r="BL55" s="234" t="s">
        <v>1089</v>
      </c>
      <c r="BM55" s="238" t="s">
        <v>1090</v>
      </c>
      <c r="BN55" s="238" t="s">
        <v>413</v>
      </c>
      <c r="BO55" s="238" t="s">
        <v>1091</v>
      </c>
      <c r="BP55" s="238" t="s">
        <v>372</v>
      </c>
      <c r="BQ55" s="238">
        <v>350</v>
      </c>
      <c r="BR55" s="238"/>
      <c r="BS55" s="238"/>
      <c r="BT55" s="238">
        <v>50</v>
      </c>
      <c r="BU55" s="238">
        <v>100</v>
      </c>
      <c r="BV55" s="238">
        <v>100</v>
      </c>
      <c r="BW55" s="238">
        <v>100</v>
      </c>
      <c r="BX55" s="238"/>
      <c r="BY55" s="238"/>
      <c r="BZ55" s="238"/>
      <c r="CA55" s="340"/>
      <c r="CB55" s="340"/>
      <c r="CC55" s="340"/>
      <c r="CD55" s="238" t="s">
        <v>499</v>
      </c>
      <c r="CE55" s="340"/>
      <c r="CF55" s="340" t="s">
        <v>1903</v>
      </c>
      <c r="CG55" s="340"/>
      <c r="CH55" s="340" t="s">
        <v>499</v>
      </c>
      <c r="CI55" s="340" t="s">
        <v>772</v>
      </c>
      <c r="CJ55" s="341" t="s">
        <v>1093</v>
      </c>
      <c r="CK55" s="340" t="s">
        <v>1094</v>
      </c>
      <c r="CL55" s="340" t="s">
        <v>1095</v>
      </c>
      <c r="CM55" s="238" t="s">
        <v>1904</v>
      </c>
      <c r="CN55" s="238"/>
      <c r="CO55" s="430"/>
      <c r="CP55" s="377" t="s">
        <v>615</v>
      </c>
    </row>
    <row r="56" spans="1:94" ht="24" customHeight="1" x14ac:dyDescent="0.25">
      <c r="A56" s="377" t="s">
        <v>1667</v>
      </c>
      <c r="B56" s="377">
        <v>61</v>
      </c>
      <c r="C56" s="337">
        <v>4</v>
      </c>
      <c r="D56" s="302" t="s">
        <v>487</v>
      </c>
      <c r="E56" s="391" t="s">
        <v>1896</v>
      </c>
      <c r="F56" s="394">
        <v>0.08</v>
      </c>
      <c r="G56" s="391" t="s">
        <v>1897</v>
      </c>
      <c r="H56" s="391" t="s">
        <v>492</v>
      </c>
      <c r="I56" s="397"/>
      <c r="J56" s="397" t="s">
        <v>1899</v>
      </c>
      <c r="K56" s="298"/>
      <c r="L56" s="318"/>
      <c r="M56" s="298"/>
      <c r="N56" s="299"/>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397"/>
      <c r="AM56" s="397"/>
      <c r="AN56" s="298"/>
      <c r="AO56" s="299"/>
      <c r="AP56" s="298"/>
      <c r="AQ56" s="299"/>
      <c r="AR56" s="299"/>
      <c r="AS56" s="299"/>
      <c r="AT56" s="299"/>
      <c r="AU56" s="299"/>
      <c r="AV56" s="299"/>
      <c r="AW56" s="299"/>
      <c r="AX56" s="299"/>
      <c r="AY56" s="299"/>
      <c r="AZ56" s="299"/>
      <c r="BA56" s="299"/>
      <c r="BB56" s="299"/>
      <c r="BC56" s="299"/>
      <c r="BD56" s="298"/>
      <c r="BE56" s="298"/>
      <c r="BF56" s="298"/>
      <c r="BG56" s="298"/>
      <c r="BH56" s="298"/>
      <c r="BI56" s="298"/>
      <c r="BJ56" s="298"/>
      <c r="BK56" s="391" t="s">
        <v>507</v>
      </c>
      <c r="BL56" s="340" t="s">
        <v>1096</v>
      </c>
      <c r="BM56" s="340" t="s">
        <v>1096</v>
      </c>
      <c r="BN56" s="238" t="s">
        <v>413</v>
      </c>
      <c r="BO56" s="340" t="s">
        <v>1097</v>
      </c>
      <c r="BP56" s="238" t="s">
        <v>372</v>
      </c>
      <c r="BQ56" s="238">
        <v>350</v>
      </c>
      <c r="BR56" s="238"/>
      <c r="BS56" s="238"/>
      <c r="BT56" s="238"/>
      <c r="BU56" s="238">
        <v>50</v>
      </c>
      <c r="BV56" s="238">
        <v>100</v>
      </c>
      <c r="BW56" s="238">
        <v>100</v>
      </c>
      <c r="BX56" s="238">
        <v>100</v>
      </c>
      <c r="BY56" s="238"/>
      <c r="BZ56" s="340"/>
      <c r="CA56" s="340"/>
      <c r="CB56" s="340"/>
      <c r="CC56" s="340"/>
      <c r="CD56" s="340" t="s">
        <v>499</v>
      </c>
      <c r="CE56" s="340"/>
      <c r="CF56" s="340" t="s">
        <v>1903</v>
      </c>
      <c r="CG56" s="340"/>
      <c r="CH56" s="340" t="s">
        <v>499</v>
      </c>
      <c r="CI56" s="340" t="s">
        <v>772</v>
      </c>
      <c r="CJ56" s="342" t="s">
        <v>1093</v>
      </c>
      <c r="CK56" s="340" t="s">
        <v>1094</v>
      </c>
      <c r="CL56" s="340" t="s">
        <v>1095</v>
      </c>
      <c r="CM56" s="238" t="s">
        <v>1904</v>
      </c>
      <c r="CN56" s="340"/>
      <c r="CO56" s="432"/>
      <c r="CP56" s="377" t="s">
        <v>615</v>
      </c>
    </row>
    <row r="57" spans="1:94" ht="24" customHeight="1" x14ac:dyDescent="0.25">
      <c r="A57" s="377" t="s">
        <v>1667</v>
      </c>
      <c r="B57" s="377">
        <v>62</v>
      </c>
      <c r="C57" s="337">
        <v>4</v>
      </c>
      <c r="D57" s="302" t="s">
        <v>487</v>
      </c>
      <c r="E57" s="391" t="s">
        <v>1896</v>
      </c>
      <c r="F57" s="394">
        <v>0.08</v>
      </c>
      <c r="G57" s="391" t="s">
        <v>1897</v>
      </c>
      <c r="H57" s="391" t="s">
        <v>492</v>
      </c>
      <c r="I57" s="397"/>
      <c r="J57" s="397" t="s">
        <v>1899</v>
      </c>
      <c r="K57" s="298"/>
      <c r="L57" s="318"/>
      <c r="M57" s="298"/>
      <c r="N57" s="299"/>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397"/>
      <c r="AM57" s="397"/>
      <c r="AN57" s="298"/>
      <c r="AO57" s="299"/>
      <c r="AP57" s="298"/>
      <c r="AQ57" s="299"/>
      <c r="AR57" s="299"/>
      <c r="AS57" s="299"/>
      <c r="AT57" s="299"/>
      <c r="AU57" s="299"/>
      <c r="AV57" s="299"/>
      <c r="AW57" s="299"/>
      <c r="AX57" s="299"/>
      <c r="AY57" s="299"/>
      <c r="AZ57" s="299"/>
      <c r="BA57" s="299"/>
      <c r="BB57" s="299"/>
      <c r="BC57" s="299"/>
      <c r="BD57" s="298"/>
      <c r="BE57" s="298"/>
      <c r="BF57" s="298"/>
      <c r="BG57" s="298"/>
      <c r="BH57" s="298"/>
      <c r="BI57" s="298"/>
      <c r="BJ57" s="298"/>
      <c r="BK57" s="391" t="s">
        <v>510</v>
      </c>
      <c r="BL57" s="340" t="s">
        <v>1098</v>
      </c>
      <c r="BM57" s="340" t="s">
        <v>1100</v>
      </c>
      <c r="BN57" s="238" t="s">
        <v>1845</v>
      </c>
      <c r="BO57" s="238" t="s">
        <v>1100</v>
      </c>
      <c r="BP57" s="238" t="s">
        <v>372</v>
      </c>
      <c r="BQ57" s="238">
        <v>1</v>
      </c>
      <c r="BR57" s="238"/>
      <c r="BS57" s="238">
        <v>1</v>
      </c>
      <c r="BT57" s="238"/>
      <c r="BU57" s="238"/>
      <c r="BV57" s="238"/>
      <c r="BW57" s="238"/>
      <c r="BX57" s="238"/>
      <c r="BY57" s="238"/>
      <c r="BZ57" s="340"/>
      <c r="CA57" s="340"/>
      <c r="CB57" s="340"/>
      <c r="CC57" s="340"/>
      <c r="CD57" s="340" t="s">
        <v>499</v>
      </c>
      <c r="CE57" s="340"/>
      <c r="CF57" s="238" t="s">
        <v>1129</v>
      </c>
      <c r="CG57" s="340"/>
      <c r="CH57" s="340" t="s">
        <v>499</v>
      </c>
      <c r="CI57" s="340" t="s">
        <v>772</v>
      </c>
      <c r="CJ57" s="342" t="s">
        <v>1093</v>
      </c>
      <c r="CK57" s="340" t="s">
        <v>1094</v>
      </c>
      <c r="CL57" s="340" t="s">
        <v>1095</v>
      </c>
      <c r="CM57" s="238" t="s">
        <v>1904</v>
      </c>
      <c r="CN57" s="340"/>
      <c r="CO57" s="432"/>
      <c r="CP57" s="377" t="s">
        <v>615</v>
      </c>
    </row>
    <row r="58" spans="1:94" ht="24" customHeight="1" x14ac:dyDescent="0.25">
      <c r="A58" s="377"/>
      <c r="B58" s="377"/>
      <c r="C58" s="337"/>
      <c r="D58" s="302"/>
      <c r="E58" s="391"/>
      <c r="F58" s="394"/>
      <c r="G58" s="391"/>
      <c r="H58" s="391"/>
      <c r="I58" s="397"/>
      <c r="J58" s="397"/>
      <c r="K58" s="298"/>
      <c r="L58" s="318"/>
      <c r="M58" s="298"/>
      <c r="N58" s="299"/>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397"/>
      <c r="AM58" s="397"/>
      <c r="AN58" s="298"/>
      <c r="AO58" s="299"/>
      <c r="AP58" s="298"/>
      <c r="AQ58" s="299"/>
      <c r="AR58" s="299"/>
      <c r="AS58" s="299"/>
      <c r="AT58" s="299"/>
      <c r="AU58" s="299"/>
      <c r="AV58" s="299"/>
      <c r="AW58" s="299"/>
      <c r="AX58" s="299"/>
      <c r="AY58" s="299"/>
      <c r="AZ58" s="299"/>
      <c r="BA58" s="299"/>
      <c r="BB58" s="299"/>
      <c r="BC58" s="299"/>
      <c r="BD58" s="298"/>
      <c r="BE58" s="298"/>
      <c r="BF58" s="298"/>
      <c r="BG58" s="298"/>
      <c r="BH58" s="298"/>
      <c r="BI58" s="298"/>
      <c r="BJ58" s="298"/>
      <c r="BK58" s="391" t="s">
        <v>513</v>
      </c>
      <c r="BL58" s="467" t="s">
        <v>1102</v>
      </c>
      <c r="BM58" s="467" t="s">
        <v>1103</v>
      </c>
      <c r="BN58" s="467"/>
      <c r="BO58" s="467"/>
      <c r="BP58" s="468"/>
      <c r="BQ58" s="468">
        <v>1</v>
      </c>
      <c r="BR58" s="468">
        <v>0</v>
      </c>
      <c r="BS58" s="468">
        <v>0</v>
      </c>
      <c r="BT58" s="468">
        <v>0</v>
      </c>
      <c r="BU58" s="468">
        <v>0</v>
      </c>
      <c r="BV58" s="468">
        <v>0</v>
      </c>
      <c r="BW58" s="468">
        <v>1</v>
      </c>
      <c r="BX58" s="468">
        <v>0</v>
      </c>
      <c r="BY58" s="468">
        <v>0</v>
      </c>
      <c r="BZ58" s="468">
        <v>0</v>
      </c>
      <c r="CA58" s="468">
        <v>0</v>
      </c>
      <c r="CB58" s="468">
        <v>0</v>
      </c>
      <c r="CC58" s="468">
        <v>0</v>
      </c>
      <c r="CD58" s="340"/>
      <c r="CE58" s="340"/>
      <c r="CF58" s="238"/>
      <c r="CG58" s="340"/>
      <c r="CH58" s="340"/>
      <c r="CI58" s="340"/>
      <c r="CJ58" s="342"/>
      <c r="CK58" s="340"/>
      <c r="CL58" s="340"/>
      <c r="CM58" s="238"/>
      <c r="CN58" s="340"/>
      <c r="CO58" s="432"/>
      <c r="CP58" s="377"/>
    </row>
    <row r="59" spans="1:94" ht="24" customHeight="1" x14ac:dyDescent="0.25">
      <c r="A59" s="377" t="s">
        <v>1667</v>
      </c>
      <c r="B59" s="377">
        <v>63</v>
      </c>
      <c r="C59" s="337">
        <v>4</v>
      </c>
      <c r="D59" s="302" t="s">
        <v>487</v>
      </c>
      <c r="E59" s="391" t="s">
        <v>1896</v>
      </c>
      <c r="F59" s="394">
        <v>0.08</v>
      </c>
      <c r="G59" s="391" t="s">
        <v>1897</v>
      </c>
      <c r="H59" s="391" t="s">
        <v>492</v>
      </c>
      <c r="I59" s="397"/>
      <c r="J59" s="397"/>
      <c r="K59" s="298"/>
      <c r="L59" s="318"/>
      <c r="M59" s="298"/>
      <c r="N59" s="299"/>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t="s">
        <v>499</v>
      </c>
      <c r="AL59" s="397"/>
      <c r="AM59" s="397" t="s">
        <v>1900</v>
      </c>
      <c r="AN59" s="298" t="s">
        <v>1901</v>
      </c>
      <c r="AO59" s="299"/>
      <c r="AP59" s="298" t="s">
        <v>499</v>
      </c>
      <c r="AQ59" s="299" t="s">
        <v>17</v>
      </c>
      <c r="AR59" s="299" t="s">
        <v>17</v>
      </c>
      <c r="AS59" s="299" t="s">
        <v>17</v>
      </c>
      <c r="AT59" s="299" t="s">
        <v>17</v>
      </c>
      <c r="AU59" s="299" t="s">
        <v>8</v>
      </c>
      <c r="AV59" s="299" t="s">
        <v>8</v>
      </c>
      <c r="AW59" s="299" t="s">
        <v>8</v>
      </c>
      <c r="AX59" s="299" t="s">
        <v>8</v>
      </c>
      <c r="AY59" s="299" t="s">
        <v>8</v>
      </c>
      <c r="AZ59" s="299" t="s">
        <v>8</v>
      </c>
      <c r="BA59" s="298" t="s">
        <v>503</v>
      </c>
      <c r="BB59" s="299" t="s">
        <v>32</v>
      </c>
      <c r="BC59" s="299" t="s">
        <v>59</v>
      </c>
      <c r="BD59" s="298" t="s">
        <v>41</v>
      </c>
      <c r="BE59" s="298" t="s">
        <v>12</v>
      </c>
      <c r="BF59" s="298" t="s">
        <v>1088</v>
      </c>
      <c r="BG59" s="298" t="s">
        <v>1909</v>
      </c>
      <c r="BH59" s="298" t="s">
        <v>1910</v>
      </c>
      <c r="BI59" s="298"/>
      <c r="BJ59" s="298" t="s">
        <v>114</v>
      </c>
      <c r="BK59" s="391" t="s">
        <v>516</v>
      </c>
      <c r="BL59" s="343" t="s">
        <v>1911</v>
      </c>
      <c r="BM59" s="344" t="s">
        <v>1912</v>
      </c>
      <c r="BN59" s="238" t="s">
        <v>1845</v>
      </c>
      <c r="BO59" s="234" t="s">
        <v>816</v>
      </c>
      <c r="BP59" s="345" t="s">
        <v>372</v>
      </c>
      <c r="BQ59" s="238">
        <v>14</v>
      </c>
      <c r="BR59" s="238"/>
      <c r="BS59" s="238"/>
      <c r="BT59" s="238">
        <v>7</v>
      </c>
      <c r="BU59" s="238">
        <v>7</v>
      </c>
      <c r="BV59" s="238"/>
      <c r="BW59" s="238"/>
      <c r="BX59" s="238"/>
      <c r="BY59" s="238"/>
      <c r="BZ59" s="238"/>
      <c r="CA59" s="238"/>
      <c r="CB59" s="238"/>
      <c r="CC59" s="238"/>
      <c r="CD59" s="340" t="s">
        <v>499</v>
      </c>
      <c r="CE59" s="238"/>
      <c r="CF59" s="238" t="s">
        <v>1913</v>
      </c>
      <c r="CG59" s="238"/>
      <c r="CH59" s="340" t="s">
        <v>499</v>
      </c>
      <c r="CI59" s="340" t="s">
        <v>772</v>
      </c>
      <c r="CJ59" s="342" t="s">
        <v>1093</v>
      </c>
      <c r="CK59" s="340" t="s">
        <v>1094</v>
      </c>
      <c r="CL59" s="340" t="s">
        <v>1095</v>
      </c>
      <c r="CM59" s="340" t="s">
        <v>1904</v>
      </c>
      <c r="CN59" s="238"/>
      <c r="CO59" s="431"/>
      <c r="CP59" s="377" t="s">
        <v>615</v>
      </c>
    </row>
    <row r="60" spans="1:94" ht="24" customHeight="1" x14ac:dyDescent="0.25">
      <c r="A60" s="377" t="s">
        <v>1667</v>
      </c>
      <c r="B60" s="377">
        <v>64</v>
      </c>
      <c r="C60" s="337">
        <v>4</v>
      </c>
      <c r="D60" s="302" t="s">
        <v>487</v>
      </c>
      <c r="E60" s="391" t="s">
        <v>1896</v>
      </c>
      <c r="F60" s="394">
        <v>0.08</v>
      </c>
      <c r="G60" s="391" t="s">
        <v>1897</v>
      </c>
      <c r="H60" s="391" t="s">
        <v>492</v>
      </c>
      <c r="I60" s="397"/>
      <c r="J60" s="397"/>
      <c r="K60" s="298"/>
      <c r="L60" s="318"/>
      <c r="M60" s="298"/>
      <c r="N60" s="299"/>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397"/>
      <c r="AM60" s="397"/>
      <c r="AN60" s="298"/>
      <c r="AO60" s="299"/>
      <c r="AP60" s="298"/>
      <c r="AQ60" s="299"/>
      <c r="AR60" s="299"/>
      <c r="AS60" s="299"/>
      <c r="AT60" s="299"/>
      <c r="AU60" s="299"/>
      <c r="AV60" s="299"/>
      <c r="AW60" s="299"/>
      <c r="AX60" s="299"/>
      <c r="AY60" s="299"/>
      <c r="AZ60" s="299"/>
      <c r="BA60" s="298"/>
      <c r="BB60" s="299"/>
      <c r="BC60" s="299"/>
      <c r="BD60" s="298"/>
      <c r="BE60" s="298"/>
      <c r="BF60" s="298"/>
      <c r="BG60" s="298"/>
      <c r="BH60" s="298"/>
      <c r="BI60" s="298"/>
      <c r="BJ60" s="298"/>
      <c r="BK60" s="391" t="s">
        <v>518</v>
      </c>
      <c r="BL60" s="343" t="s">
        <v>1914</v>
      </c>
      <c r="BM60" s="344" t="s">
        <v>1915</v>
      </c>
      <c r="BN60" s="238" t="s">
        <v>1845</v>
      </c>
      <c r="BO60" s="234" t="s">
        <v>1916</v>
      </c>
      <c r="BP60" s="345" t="s">
        <v>372</v>
      </c>
      <c r="BQ60" s="238">
        <v>2</v>
      </c>
      <c r="BR60" s="238"/>
      <c r="BS60" s="238"/>
      <c r="BT60" s="238"/>
      <c r="BU60" s="238"/>
      <c r="BV60" s="238"/>
      <c r="BW60" s="238"/>
      <c r="BX60" s="238"/>
      <c r="BY60" s="238"/>
      <c r="BZ60" s="238"/>
      <c r="CA60" s="238">
        <v>2</v>
      </c>
      <c r="CB60" s="238"/>
      <c r="CC60" s="238"/>
      <c r="CD60" s="340" t="s">
        <v>499</v>
      </c>
      <c r="CE60" s="238"/>
      <c r="CF60" s="238" t="s">
        <v>1913</v>
      </c>
      <c r="CG60" s="238"/>
      <c r="CH60" s="340" t="s">
        <v>499</v>
      </c>
      <c r="CI60" s="340" t="s">
        <v>772</v>
      </c>
      <c r="CJ60" s="342" t="s">
        <v>1093</v>
      </c>
      <c r="CK60" s="340" t="s">
        <v>1094</v>
      </c>
      <c r="CL60" s="340" t="s">
        <v>1095</v>
      </c>
      <c r="CM60" s="340" t="s">
        <v>1904</v>
      </c>
      <c r="CN60" s="238"/>
      <c r="CO60" s="431"/>
      <c r="CP60" s="377" t="s">
        <v>615</v>
      </c>
    </row>
    <row r="61" spans="1:94" ht="24" customHeight="1" x14ac:dyDescent="0.25">
      <c r="A61" s="377"/>
      <c r="B61" s="377"/>
      <c r="C61" s="337"/>
      <c r="D61" s="302"/>
      <c r="E61" s="391"/>
      <c r="F61" s="394"/>
      <c r="G61" s="391"/>
      <c r="H61" s="391"/>
      <c r="I61" s="397"/>
      <c r="J61" s="397"/>
      <c r="K61" s="298"/>
      <c r="L61" s="318"/>
      <c r="M61" s="298"/>
      <c r="N61" s="299"/>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397"/>
      <c r="AM61" s="397"/>
      <c r="AN61" s="298"/>
      <c r="AO61" s="299"/>
      <c r="AP61" s="298"/>
      <c r="AQ61" s="299"/>
      <c r="AR61" s="299"/>
      <c r="AS61" s="299"/>
      <c r="AT61" s="299"/>
      <c r="AU61" s="299"/>
      <c r="AV61" s="299"/>
      <c r="AW61" s="299"/>
      <c r="AX61" s="299"/>
      <c r="AY61" s="299"/>
      <c r="AZ61" s="299"/>
      <c r="BA61" s="298"/>
      <c r="BB61" s="299"/>
      <c r="BC61" s="299"/>
      <c r="BD61" s="298"/>
      <c r="BE61" s="298"/>
      <c r="BF61" s="298"/>
      <c r="BG61" s="298"/>
      <c r="BH61" s="298"/>
      <c r="BI61" s="298"/>
      <c r="BJ61" s="298"/>
      <c r="BK61" s="391" t="s">
        <v>1127</v>
      </c>
      <c r="BL61" s="467" t="s">
        <v>1106</v>
      </c>
      <c r="BM61" s="467" t="s">
        <v>1106</v>
      </c>
      <c r="BN61" s="467"/>
      <c r="BO61" s="467"/>
      <c r="BP61" s="468"/>
      <c r="BQ61" s="468">
        <v>1</v>
      </c>
      <c r="BR61" s="468">
        <v>0</v>
      </c>
      <c r="BS61" s="468">
        <v>0</v>
      </c>
      <c r="BT61" s="468">
        <v>0</v>
      </c>
      <c r="BU61" s="468">
        <v>0</v>
      </c>
      <c r="BV61" s="468">
        <v>1</v>
      </c>
      <c r="BW61" s="468">
        <v>0</v>
      </c>
      <c r="BX61" s="468">
        <v>0</v>
      </c>
      <c r="BY61" s="468">
        <v>0</v>
      </c>
      <c r="BZ61" s="468">
        <v>0</v>
      </c>
      <c r="CA61" s="468">
        <v>0</v>
      </c>
      <c r="CB61" s="468">
        <v>0</v>
      </c>
      <c r="CC61" s="468">
        <v>0</v>
      </c>
      <c r="CD61" s="340"/>
      <c r="CE61" s="238"/>
      <c r="CF61" s="238"/>
      <c r="CG61" s="238"/>
      <c r="CH61" s="340"/>
      <c r="CI61" s="340"/>
      <c r="CJ61" s="342"/>
      <c r="CK61" s="340"/>
      <c r="CL61" s="340"/>
      <c r="CM61" s="340"/>
      <c r="CN61" s="238"/>
      <c r="CO61" s="431"/>
      <c r="CP61" s="377"/>
    </row>
    <row r="62" spans="1:94" ht="24" customHeight="1" x14ac:dyDescent="0.25">
      <c r="A62" s="377" t="s">
        <v>1667</v>
      </c>
      <c r="B62" s="377">
        <v>65</v>
      </c>
      <c r="C62" s="337">
        <v>4</v>
      </c>
      <c r="D62" s="302" t="s">
        <v>487</v>
      </c>
      <c r="E62" s="391" t="s">
        <v>1896</v>
      </c>
      <c r="F62" s="394">
        <v>0.08</v>
      </c>
      <c r="G62" s="391" t="s">
        <v>1897</v>
      </c>
      <c r="H62" s="391" t="s">
        <v>492</v>
      </c>
      <c r="I62" s="397"/>
      <c r="J62" s="397"/>
      <c r="K62" s="298"/>
      <c r="L62" s="318"/>
      <c r="M62" s="298"/>
      <c r="N62" s="299"/>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t="s">
        <v>499</v>
      </c>
      <c r="AL62" s="397"/>
      <c r="AM62" s="397" t="s">
        <v>1919</v>
      </c>
      <c r="AN62" s="295"/>
      <c r="AO62" s="255"/>
      <c r="AP62" s="295" t="s">
        <v>499</v>
      </c>
      <c r="AQ62" s="255" t="s">
        <v>17</v>
      </c>
      <c r="AR62" s="255" t="s">
        <v>17</v>
      </c>
      <c r="AS62" s="255" t="s">
        <v>17</v>
      </c>
      <c r="AT62" s="255" t="s">
        <v>17</v>
      </c>
      <c r="AU62" s="255" t="s">
        <v>8</v>
      </c>
      <c r="AV62" s="255" t="s">
        <v>8</v>
      </c>
      <c r="AW62" s="255" t="s">
        <v>8</v>
      </c>
      <c r="AX62" s="255" t="s">
        <v>8</v>
      </c>
      <c r="AY62" s="255" t="s">
        <v>8</v>
      </c>
      <c r="AZ62" s="255" t="s">
        <v>8</v>
      </c>
      <c r="BA62" s="295" t="s">
        <v>503</v>
      </c>
      <c r="BB62" s="255" t="s">
        <v>32</v>
      </c>
      <c r="BC62" s="255" t="s">
        <v>59</v>
      </c>
      <c r="BD62" s="295" t="s">
        <v>41</v>
      </c>
      <c r="BE62" s="295" t="s">
        <v>12</v>
      </c>
      <c r="BF62" s="295" t="s">
        <v>1088</v>
      </c>
      <c r="BG62" s="295" t="s">
        <v>1909</v>
      </c>
      <c r="BH62" s="295" t="s">
        <v>1910</v>
      </c>
      <c r="BI62" s="295"/>
      <c r="BJ62" s="295" t="s">
        <v>114</v>
      </c>
      <c r="BK62" s="391" t="s">
        <v>1131</v>
      </c>
      <c r="BL62" s="312" t="s">
        <v>1920</v>
      </c>
      <c r="BM62" s="462" t="s">
        <v>1921</v>
      </c>
      <c r="BN62" s="463" t="s">
        <v>1845</v>
      </c>
      <c r="BO62" s="315" t="s">
        <v>1107</v>
      </c>
      <c r="BP62" s="464" t="s">
        <v>372</v>
      </c>
      <c r="BQ62" s="463"/>
      <c r="BR62" s="463"/>
      <c r="BS62" s="463">
        <v>1</v>
      </c>
      <c r="BT62" s="463">
        <v>1</v>
      </c>
      <c r="BU62" s="463">
        <v>1</v>
      </c>
      <c r="BV62" s="463">
        <v>1</v>
      </c>
      <c r="BW62" s="463">
        <v>1</v>
      </c>
      <c r="BX62" s="463">
        <v>1</v>
      </c>
      <c r="BY62" s="463">
        <v>1</v>
      </c>
      <c r="BZ62" s="463">
        <v>1</v>
      </c>
      <c r="CA62" s="463">
        <v>1</v>
      </c>
      <c r="CB62" s="463">
        <v>1</v>
      </c>
      <c r="CC62" s="463">
        <v>1</v>
      </c>
      <c r="CD62" s="340" t="s">
        <v>499</v>
      </c>
      <c r="CE62" s="238"/>
      <c r="CF62" s="238" t="s">
        <v>1913</v>
      </c>
      <c r="CG62" s="238"/>
      <c r="CH62" s="340" t="s">
        <v>499</v>
      </c>
      <c r="CI62" s="340" t="s">
        <v>772</v>
      </c>
      <c r="CJ62" s="342" t="s">
        <v>1093</v>
      </c>
      <c r="CK62" s="340" t="s">
        <v>1094</v>
      </c>
      <c r="CL62" s="340" t="s">
        <v>1095</v>
      </c>
      <c r="CM62" s="340" t="s">
        <v>1904</v>
      </c>
      <c r="CN62" s="238"/>
      <c r="CO62" s="431"/>
      <c r="CP62" s="377" t="s">
        <v>615</v>
      </c>
    </row>
    <row r="63" spans="1:94" ht="24" customHeight="1" x14ac:dyDescent="0.25">
      <c r="A63" s="377" t="s">
        <v>1667</v>
      </c>
      <c r="B63" s="377">
        <v>66</v>
      </c>
      <c r="C63" s="337">
        <v>4</v>
      </c>
      <c r="D63" s="302" t="s">
        <v>487</v>
      </c>
      <c r="E63" s="391" t="s">
        <v>1896</v>
      </c>
      <c r="F63" s="394">
        <v>0.08</v>
      </c>
      <c r="G63" s="391" t="s">
        <v>1897</v>
      </c>
      <c r="H63" s="391" t="s">
        <v>492</v>
      </c>
      <c r="I63" s="397"/>
      <c r="J63" s="397" t="s">
        <v>1922</v>
      </c>
      <c r="K63" s="298" t="s">
        <v>1109</v>
      </c>
      <c r="L63" s="318">
        <v>536588569</v>
      </c>
      <c r="M63" s="298" t="s">
        <v>1110</v>
      </c>
      <c r="N63" s="299" t="s">
        <v>413</v>
      </c>
      <c r="O63" s="298" t="s">
        <v>1111</v>
      </c>
      <c r="P63" s="298" t="s">
        <v>372</v>
      </c>
      <c r="Q63" s="298">
        <v>1200</v>
      </c>
      <c r="R63" s="298">
        <v>500</v>
      </c>
      <c r="S63" s="298">
        <v>500</v>
      </c>
      <c r="T63" s="298">
        <v>500</v>
      </c>
      <c r="U63" s="298" t="s">
        <v>914</v>
      </c>
      <c r="V63" s="298">
        <v>2000</v>
      </c>
      <c r="W63" s="298" t="s">
        <v>8</v>
      </c>
      <c r="X63" s="298">
        <v>0.1</v>
      </c>
      <c r="Y63" s="298"/>
      <c r="Z63" s="298"/>
      <c r="AA63" s="298">
        <v>50</v>
      </c>
      <c r="AB63" s="298">
        <v>50</v>
      </c>
      <c r="AC63" s="298">
        <v>50</v>
      </c>
      <c r="AD63" s="298">
        <v>50</v>
      </c>
      <c r="AE63" s="298">
        <v>50</v>
      </c>
      <c r="AF63" s="298">
        <v>50</v>
      </c>
      <c r="AG63" s="298">
        <v>50</v>
      </c>
      <c r="AH63" s="298">
        <v>50</v>
      </c>
      <c r="AI63" s="298">
        <v>50</v>
      </c>
      <c r="AJ63" s="298">
        <v>50</v>
      </c>
      <c r="AK63" s="298" t="s">
        <v>499</v>
      </c>
      <c r="AL63" s="397"/>
      <c r="AM63" s="397" t="s">
        <v>1923</v>
      </c>
      <c r="AN63" s="299" t="s">
        <v>1113</v>
      </c>
      <c r="AO63" s="299"/>
      <c r="AP63" s="298" t="s">
        <v>499</v>
      </c>
      <c r="AQ63" s="299" t="s">
        <v>17</v>
      </c>
      <c r="AR63" s="299" t="s">
        <v>17</v>
      </c>
      <c r="AS63" s="299" t="s">
        <v>17</v>
      </c>
      <c r="AT63" s="299" t="s">
        <v>17</v>
      </c>
      <c r="AU63" s="299" t="s">
        <v>8</v>
      </c>
      <c r="AV63" s="299" t="s">
        <v>8</v>
      </c>
      <c r="AW63" s="299" t="s">
        <v>8</v>
      </c>
      <c r="AX63" s="299" t="s">
        <v>8</v>
      </c>
      <c r="AY63" s="299" t="s">
        <v>8</v>
      </c>
      <c r="AZ63" s="299" t="s">
        <v>8</v>
      </c>
      <c r="BA63" s="298" t="s">
        <v>503</v>
      </c>
      <c r="BB63" s="299" t="s">
        <v>32</v>
      </c>
      <c r="BC63" s="299" t="s">
        <v>59</v>
      </c>
      <c r="BD63" s="298" t="s">
        <v>41</v>
      </c>
      <c r="BE63" s="298" t="s">
        <v>12</v>
      </c>
      <c r="BF63" s="141" t="s">
        <v>1902</v>
      </c>
      <c r="BG63" s="298" t="s">
        <v>402</v>
      </c>
      <c r="BH63" s="298" t="s">
        <v>505</v>
      </c>
      <c r="BI63" s="298"/>
      <c r="BJ63" s="298" t="s">
        <v>114</v>
      </c>
      <c r="BK63" s="391" t="s">
        <v>1929</v>
      </c>
      <c r="BL63" s="463" t="s">
        <v>1924</v>
      </c>
      <c r="BM63" s="463" t="s">
        <v>1118</v>
      </c>
      <c r="BN63" s="238" t="s">
        <v>413</v>
      </c>
      <c r="BO63" s="234" t="s">
        <v>1119</v>
      </c>
      <c r="BP63" s="345" t="s">
        <v>372</v>
      </c>
      <c r="BQ63" s="238">
        <v>500</v>
      </c>
      <c r="BR63" s="238"/>
      <c r="BS63" s="238"/>
      <c r="BT63" s="238">
        <v>50</v>
      </c>
      <c r="BU63" s="238">
        <v>50</v>
      </c>
      <c r="BV63" s="238">
        <v>50</v>
      </c>
      <c r="BW63" s="238">
        <v>50</v>
      </c>
      <c r="BX63" s="238">
        <v>50</v>
      </c>
      <c r="BY63" s="238">
        <v>50</v>
      </c>
      <c r="BZ63" s="238">
        <v>50</v>
      </c>
      <c r="CA63" s="238">
        <v>50</v>
      </c>
      <c r="CB63" s="238">
        <v>50</v>
      </c>
      <c r="CC63" s="238">
        <v>50</v>
      </c>
      <c r="CD63" s="238" t="s">
        <v>499</v>
      </c>
      <c r="CE63" s="238"/>
      <c r="CF63" s="238" t="s">
        <v>1113</v>
      </c>
      <c r="CG63" s="238"/>
      <c r="CH63" s="238" t="s">
        <v>499</v>
      </c>
      <c r="CI63" s="238" t="s">
        <v>772</v>
      </c>
      <c r="CJ63" s="341" t="s">
        <v>1093</v>
      </c>
      <c r="CK63" s="340" t="s">
        <v>1094</v>
      </c>
      <c r="CL63" s="340" t="s">
        <v>1095</v>
      </c>
      <c r="CM63" s="238" t="s">
        <v>1904</v>
      </c>
      <c r="CN63" s="238"/>
      <c r="CO63" s="431"/>
      <c r="CP63" s="377" t="s">
        <v>615</v>
      </c>
    </row>
    <row r="64" spans="1:94" ht="24" customHeight="1" x14ac:dyDescent="0.25">
      <c r="A64" s="377" t="s">
        <v>1667</v>
      </c>
      <c r="B64" s="377">
        <v>69</v>
      </c>
      <c r="C64" s="337">
        <v>4</v>
      </c>
      <c r="D64" s="302" t="s">
        <v>487</v>
      </c>
      <c r="E64" s="391" t="s">
        <v>1896</v>
      </c>
      <c r="F64" s="394">
        <v>0.08</v>
      </c>
      <c r="G64" s="391" t="s">
        <v>1897</v>
      </c>
      <c r="H64" s="391" t="s">
        <v>492</v>
      </c>
      <c r="I64" s="397"/>
      <c r="J64" s="397" t="s">
        <v>1905</v>
      </c>
      <c r="K64" s="298" t="s">
        <v>1121</v>
      </c>
      <c r="L64" s="318">
        <v>443760577</v>
      </c>
      <c r="M64" s="298" t="s">
        <v>1122</v>
      </c>
      <c r="N64" s="299" t="s">
        <v>413</v>
      </c>
      <c r="O64" s="298" t="s">
        <v>1123</v>
      </c>
      <c r="P64" s="298" t="s">
        <v>372</v>
      </c>
      <c r="Q64" s="298">
        <v>314</v>
      </c>
      <c r="R64" s="298">
        <v>200</v>
      </c>
      <c r="S64" s="298">
        <v>200</v>
      </c>
      <c r="T64" s="298">
        <v>200</v>
      </c>
      <c r="U64" s="298" t="s">
        <v>914</v>
      </c>
      <c r="V64" s="298">
        <v>800</v>
      </c>
      <c r="W64" s="298" t="s">
        <v>8</v>
      </c>
      <c r="X64" s="298">
        <v>0.1</v>
      </c>
      <c r="Y64" s="298"/>
      <c r="Z64" s="298"/>
      <c r="AA64" s="298">
        <v>20</v>
      </c>
      <c r="AB64" s="298">
        <v>20</v>
      </c>
      <c r="AC64" s="298">
        <v>20</v>
      </c>
      <c r="AD64" s="298">
        <v>20</v>
      </c>
      <c r="AE64" s="298">
        <v>20</v>
      </c>
      <c r="AF64" s="298">
        <v>20</v>
      </c>
      <c r="AG64" s="298">
        <v>20</v>
      </c>
      <c r="AH64" s="298">
        <v>20</v>
      </c>
      <c r="AI64" s="298">
        <v>20</v>
      </c>
      <c r="AJ64" s="298">
        <v>20</v>
      </c>
      <c r="AK64" s="298" t="s">
        <v>499</v>
      </c>
      <c r="AL64" s="397"/>
      <c r="AM64" s="397" t="s">
        <v>1124</v>
      </c>
      <c r="AN64" s="298" t="s">
        <v>1125</v>
      </c>
      <c r="AO64" s="299"/>
      <c r="AP64" s="298" t="s">
        <v>499</v>
      </c>
      <c r="AQ64" s="299" t="s">
        <v>17</v>
      </c>
      <c r="AR64" s="299" t="s">
        <v>17</v>
      </c>
      <c r="AS64" s="299" t="s">
        <v>17</v>
      </c>
      <c r="AT64" s="299" t="s">
        <v>17</v>
      </c>
      <c r="AU64" s="299" t="s">
        <v>8</v>
      </c>
      <c r="AV64" s="299" t="s">
        <v>8</v>
      </c>
      <c r="AW64" s="299" t="s">
        <v>8</v>
      </c>
      <c r="AX64" s="299" t="s">
        <v>8</v>
      </c>
      <c r="AY64" s="299" t="s">
        <v>8</v>
      </c>
      <c r="AZ64" s="299" t="s">
        <v>8</v>
      </c>
      <c r="BA64" s="298" t="s">
        <v>503</v>
      </c>
      <c r="BB64" s="299" t="s">
        <v>32</v>
      </c>
      <c r="BC64" s="299" t="s">
        <v>59</v>
      </c>
      <c r="BD64" s="298" t="s">
        <v>41</v>
      </c>
      <c r="BE64" s="298" t="s">
        <v>12</v>
      </c>
      <c r="BF64" s="141" t="s">
        <v>1902</v>
      </c>
      <c r="BG64" s="298" t="s">
        <v>402</v>
      </c>
      <c r="BH64" s="298" t="s">
        <v>505</v>
      </c>
      <c r="BI64" s="298"/>
      <c r="BJ64" s="298" t="s">
        <v>114</v>
      </c>
      <c r="BK64" s="391" t="s">
        <v>1906</v>
      </c>
      <c r="BL64" s="331"/>
      <c r="BM64" s="344"/>
      <c r="BN64" s="234"/>
      <c r="BO64" s="234"/>
      <c r="BP64" s="345"/>
      <c r="BQ64" s="238"/>
      <c r="BR64" s="238"/>
      <c r="BS64" s="238"/>
      <c r="BT64" s="238"/>
      <c r="BU64" s="238"/>
      <c r="BV64" s="238"/>
      <c r="BW64" s="238"/>
      <c r="BX64" s="238"/>
      <c r="BY64" s="238"/>
      <c r="BZ64" s="238"/>
      <c r="CA64" s="238"/>
      <c r="CB64" s="238"/>
      <c r="CC64" s="238"/>
      <c r="CD64" s="238"/>
      <c r="CE64" s="238"/>
      <c r="CF64" s="238"/>
      <c r="CG64" s="238"/>
      <c r="CH64" s="238"/>
      <c r="CI64" s="340"/>
      <c r="CJ64" s="341"/>
      <c r="CK64" s="234"/>
      <c r="CL64" s="340"/>
      <c r="CM64" s="238"/>
      <c r="CN64" s="238"/>
      <c r="CO64" s="431"/>
      <c r="CP64" s="377" t="s">
        <v>615</v>
      </c>
    </row>
    <row r="65" spans="1:94" ht="24" customHeight="1" x14ac:dyDescent="0.25">
      <c r="A65" s="377" t="s">
        <v>1667</v>
      </c>
      <c r="B65" s="377">
        <v>67</v>
      </c>
      <c r="C65" s="337">
        <v>4</v>
      </c>
      <c r="D65" s="302" t="s">
        <v>487</v>
      </c>
      <c r="E65" s="391" t="s">
        <v>1896</v>
      </c>
      <c r="F65" s="394">
        <v>0.08</v>
      </c>
      <c r="G65" s="391" t="s">
        <v>1897</v>
      </c>
      <c r="H65" s="391" t="s">
        <v>492</v>
      </c>
      <c r="I65" s="397"/>
      <c r="J65" s="397" t="s">
        <v>1922</v>
      </c>
      <c r="K65" s="298"/>
      <c r="L65" s="318"/>
      <c r="M65" s="298"/>
      <c r="N65" s="299"/>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397"/>
      <c r="AM65" s="397"/>
      <c r="AN65" s="299"/>
      <c r="AO65" s="299"/>
      <c r="AP65" s="298"/>
      <c r="AQ65" s="299"/>
      <c r="AR65" s="299"/>
      <c r="AS65" s="299"/>
      <c r="AT65" s="299"/>
      <c r="AU65" s="299"/>
      <c r="AV65" s="299"/>
      <c r="AW65" s="299"/>
      <c r="AX65" s="299"/>
      <c r="AY65" s="299"/>
      <c r="AZ65" s="299"/>
      <c r="BA65" s="299"/>
      <c r="BB65" s="299"/>
      <c r="BC65" s="299"/>
      <c r="BD65" s="298"/>
      <c r="BE65" s="298"/>
      <c r="BF65" s="298"/>
      <c r="BG65" s="298"/>
      <c r="BH65" s="298"/>
      <c r="BI65" s="298"/>
      <c r="BJ65" s="298"/>
      <c r="BK65" s="391" t="s">
        <v>2056</v>
      </c>
      <c r="BL65" s="340" t="s">
        <v>1925</v>
      </c>
      <c r="BM65" s="340" t="s">
        <v>1118</v>
      </c>
      <c r="BN65" s="340" t="s">
        <v>413</v>
      </c>
      <c r="BO65" s="340" t="s">
        <v>1119</v>
      </c>
      <c r="BP65" s="409" t="s">
        <v>372</v>
      </c>
      <c r="BQ65" s="340">
        <v>100</v>
      </c>
      <c r="BR65" s="340"/>
      <c r="BS65" s="340"/>
      <c r="BT65" s="340"/>
      <c r="BU65" s="340">
        <v>50</v>
      </c>
      <c r="BV65" s="340">
        <v>50</v>
      </c>
      <c r="BW65" s="340"/>
      <c r="BX65" s="340"/>
      <c r="BY65" s="340"/>
      <c r="BZ65" s="340"/>
      <c r="CA65" s="340"/>
      <c r="CB65" s="340"/>
      <c r="CC65" s="340"/>
      <c r="CD65" s="340" t="s">
        <v>499</v>
      </c>
      <c r="CE65" s="340"/>
      <c r="CF65" s="340" t="s">
        <v>1113</v>
      </c>
      <c r="CG65" s="340"/>
      <c r="CH65" s="340" t="s">
        <v>499</v>
      </c>
      <c r="CI65" s="340" t="s">
        <v>1130</v>
      </c>
      <c r="CJ65" s="342" t="s">
        <v>1093</v>
      </c>
      <c r="CK65" s="340" t="s">
        <v>1094</v>
      </c>
      <c r="CL65" s="340" t="s">
        <v>1095</v>
      </c>
      <c r="CM65" s="340" t="s">
        <v>1904</v>
      </c>
      <c r="CN65" s="340"/>
      <c r="CO65" s="433"/>
      <c r="CP65" s="377" t="s">
        <v>615</v>
      </c>
    </row>
    <row r="66" spans="1:94" ht="24" customHeight="1" x14ac:dyDescent="0.25">
      <c r="A66" s="377" t="s">
        <v>1667</v>
      </c>
      <c r="B66" s="377">
        <v>68</v>
      </c>
      <c r="C66" s="337">
        <v>4</v>
      </c>
      <c r="D66" s="302" t="s">
        <v>487</v>
      </c>
      <c r="E66" s="391" t="s">
        <v>1896</v>
      </c>
      <c r="F66" s="394">
        <v>0.08</v>
      </c>
      <c r="G66" s="391" t="s">
        <v>1897</v>
      </c>
      <c r="H66" s="391" t="s">
        <v>492</v>
      </c>
      <c r="I66" s="397"/>
      <c r="J66" s="397"/>
      <c r="K66" s="298"/>
      <c r="L66" s="318"/>
      <c r="M66" s="298"/>
      <c r="N66" s="299"/>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397"/>
      <c r="AM66" s="397"/>
      <c r="AN66" s="298"/>
      <c r="AO66" s="299"/>
      <c r="AP66" s="298"/>
      <c r="AQ66" s="299"/>
      <c r="AR66" s="299"/>
      <c r="AS66" s="299"/>
      <c r="AT66" s="299"/>
      <c r="AU66" s="299"/>
      <c r="AV66" s="299"/>
      <c r="AW66" s="299"/>
      <c r="AX66" s="299"/>
      <c r="AY66" s="299"/>
      <c r="AZ66" s="299"/>
      <c r="BA66" s="295" t="s">
        <v>503</v>
      </c>
      <c r="BB66" s="255" t="s">
        <v>32</v>
      </c>
      <c r="BC66" s="255" t="s">
        <v>59</v>
      </c>
      <c r="BD66" s="295" t="s">
        <v>41</v>
      </c>
      <c r="BE66" s="295" t="s">
        <v>12</v>
      </c>
      <c r="BF66" s="295" t="s">
        <v>1088</v>
      </c>
      <c r="BG66" s="295" t="s">
        <v>1909</v>
      </c>
      <c r="BH66" s="295" t="s">
        <v>1910</v>
      </c>
      <c r="BI66" s="295"/>
      <c r="BJ66" s="295" t="s">
        <v>114</v>
      </c>
      <c r="BK66" s="391" t="s">
        <v>2057</v>
      </c>
      <c r="BL66" s="467" t="s">
        <v>1132</v>
      </c>
      <c r="BM66" s="467" t="s">
        <v>1133</v>
      </c>
      <c r="BN66" s="467"/>
      <c r="BO66" s="467"/>
      <c r="BP66" s="468"/>
      <c r="BQ66" s="468">
        <v>1</v>
      </c>
      <c r="BR66" s="468">
        <v>0</v>
      </c>
      <c r="BS66" s="468">
        <v>0</v>
      </c>
      <c r="BT66" s="468">
        <v>0</v>
      </c>
      <c r="BU66" s="468">
        <v>0</v>
      </c>
      <c r="BV66" s="468">
        <v>1</v>
      </c>
      <c r="BW66" s="468">
        <v>0</v>
      </c>
      <c r="BX66" s="468">
        <v>0</v>
      </c>
      <c r="BY66" s="468">
        <v>0</v>
      </c>
      <c r="BZ66" s="468">
        <v>0</v>
      </c>
      <c r="CA66" s="468">
        <v>0</v>
      </c>
      <c r="CB66" s="468">
        <v>0</v>
      </c>
      <c r="CC66" s="468">
        <v>0</v>
      </c>
      <c r="CD66" s="238"/>
      <c r="CE66" s="238"/>
      <c r="CF66" s="238"/>
      <c r="CG66" s="238"/>
      <c r="CH66" s="238"/>
      <c r="CI66" s="340"/>
      <c r="CJ66" s="341"/>
      <c r="CK66" s="234"/>
      <c r="CL66" s="340"/>
      <c r="CM66" s="238"/>
      <c r="CN66" s="238"/>
      <c r="CO66" s="431"/>
      <c r="CP66" s="377" t="s">
        <v>615</v>
      </c>
    </row>
    <row r="67" spans="1:94" ht="24" customHeight="1" x14ac:dyDescent="0.25">
      <c r="A67" s="377" t="s">
        <v>1667</v>
      </c>
      <c r="B67" s="377">
        <v>70</v>
      </c>
      <c r="C67" s="337">
        <v>4</v>
      </c>
      <c r="D67" s="302" t="s">
        <v>487</v>
      </c>
      <c r="E67" s="391" t="s">
        <v>1896</v>
      </c>
      <c r="F67" s="394">
        <v>0.08</v>
      </c>
      <c r="G67" s="391" t="s">
        <v>1897</v>
      </c>
      <c r="H67" s="391" t="s">
        <v>1136</v>
      </c>
      <c r="I67" s="397" t="s">
        <v>1930</v>
      </c>
      <c r="J67" s="397" t="s">
        <v>1138</v>
      </c>
      <c r="K67" s="298" t="s">
        <v>1139</v>
      </c>
      <c r="L67" s="318">
        <v>4590168351</v>
      </c>
      <c r="M67" s="298" t="s">
        <v>1140</v>
      </c>
      <c r="N67" s="299" t="s">
        <v>413</v>
      </c>
      <c r="O67" s="298" t="s">
        <v>1123</v>
      </c>
      <c r="P67" s="298" t="s">
        <v>372</v>
      </c>
      <c r="Q67" s="298">
        <v>138</v>
      </c>
      <c r="R67" s="298">
        <v>90</v>
      </c>
      <c r="S67" s="298">
        <v>85</v>
      </c>
      <c r="T67" s="298">
        <v>90</v>
      </c>
      <c r="U67" s="298" t="s">
        <v>914</v>
      </c>
      <c r="V67" s="298">
        <v>350</v>
      </c>
      <c r="W67" s="298" t="s">
        <v>949</v>
      </c>
      <c r="X67" s="298">
        <v>0.05</v>
      </c>
      <c r="Y67" s="298"/>
      <c r="Z67" s="298"/>
      <c r="AA67" s="298"/>
      <c r="AB67" s="298">
        <v>5</v>
      </c>
      <c r="AC67" s="298">
        <v>5</v>
      </c>
      <c r="AD67" s="298">
        <v>20</v>
      </c>
      <c r="AE67" s="298">
        <v>20</v>
      </c>
      <c r="AF67" s="298">
        <v>20</v>
      </c>
      <c r="AG67" s="298">
        <v>5</v>
      </c>
      <c r="AH67" s="298">
        <v>5</v>
      </c>
      <c r="AI67" s="298">
        <v>5</v>
      </c>
      <c r="AJ67" s="298">
        <v>5</v>
      </c>
      <c r="AK67" s="298" t="s">
        <v>499</v>
      </c>
      <c r="AL67" s="397"/>
      <c r="AM67" s="397" t="s">
        <v>1142</v>
      </c>
      <c r="AN67" s="298" t="s">
        <v>1129</v>
      </c>
      <c r="AO67" s="299"/>
      <c r="AP67" s="298" t="s">
        <v>499</v>
      </c>
      <c r="AQ67" s="299" t="s">
        <v>17</v>
      </c>
      <c r="AR67" s="299" t="s">
        <v>17</v>
      </c>
      <c r="AS67" s="299" t="s">
        <v>17</v>
      </c>
      <c r="AT67" s="299" t="s">
        <v>17</v>
      </c>
      <c r="AU67" s="299" t="s">
        <v>8</v>
      </c>
      <c r="AV67" s="299" t="s">
        <v>8</v>
      </c>
      <c r="AW67" s="299" t="s">
        <v>8</v>
      </c>
      <c r="AX67" s="299" t="s">
        <v>8</v>
      </c>
      <c r="AY67" s="299" t="s">
        <v>8</v>
      </c>
      <c r="AZ67" s="299" t="s">
        <v>8</v>
      </c>
      <c r="BA67" s="298" t="s">
        <v>503</v>
      </c>
      <c r="BB67" s="299" t="s">
        <v>32</v>
      </c>
      <c r="BC67" s="299" t="s">
        <v>59</v>
      </c>
      <c r="BD67" s="298" t="s">
        <v>41</v>
      </c>
      <c r="BE67" s="298" t="s">
        <v>12</v>
      </c>
      <c r="BF67" s="298" t="s">
        <v>1088</v>
      </c>
      <c r="BG67" s="298" t="s">
        <v>1909</v>
      </c>
      <c r="BH67" s="298" t="s">
        <v>1910</v>
      </c>
      <c r="BI67" s="298"/>
      <c r="BJ67" s="298" t="s">
        <v>114</v>
      </c>
      <c r="BK67" s="391" t="s">
        <v>1146</v>
      </c>
      <c r="BL67" s="234" t="s">
        <v>1931</v>
      </c>
      <c r="BM67" s="234" t="s">
        <v>1932</v>
      </c>
      <c r="BN67" s="234" t="s">
        <v>413</v>
      </c>
      <c r="BO67" s="234" t="s">
        <v>1933</v>
      </c>
      <c r="BP67" s="238" t="s">
        <v>1042</v>
      </c>
      <c r="BQ67" s="238">
        <v>1</v>
      </c>
      <c r="BR67" s="238"/>
      <c r="BS67" s="238"/>
      <c r="BT67" s="238">
        <v>1</v>
      </c>
      <c r="BU67" s="238"/>
      <c r="BV67" s="238"/>
      <c r="BW67" s="238"/>
      <c r="BX67" s="238"/>
      <c r="BY67" s="238"/>
      <c r="BZ67" s="238"/>
      <c r="CA67" s="238"/>
      <c r="CB67" s="238"/>
      <c r="CC67" s="238"/>
      <c r="CD67" s="238" t="s">
        <v>1150</v>
      </c>
      <c r="CE67" s="238"/>
      <c r="CF67" s="238" t="s">
        <v>1129</v>
      </c>
      <c r="CG67" s="238"/>
      <c r="CH67" s="238" t="s">
        <v>1150</v>
      </c>
      <c r="CI67" s="340" t="s">
        <v>772</v>
      </c>
      <c r="CJ67" s="348" t="s">
        <v>1093</v>
      </c>
      <c r="CK67" s="310" t="s">
        <v>1094</v>
      </c>
      <c r="CL67" s="310" t="s">
        <v>1095</v>
      </c>
      <c r="CM67" s="309" t="s">
        <v>1904</v>
      </c>
      <c r="CN67" s="238"/>
      <c r="CO67" s="431"/>
      <c r="CP67" s="377" t="s">
        <v>615</v>
      </c>
    </row>
    <row r="68" spans="1:94" ht="24" customHeight="1" x14ac:dyDescent="0.25">
      <c r="A68" s="377" t="s">
        <v>1667</v>
      </c>
      <c r="B68" s="377">
        <v>71</v>
      </c>
      <c r="C68" s="337">
        <v>4</v>
      </c>
      <c r="D68" s="302" t="s">
        <v>487</v>
      </c>
      <c r="E68" s="391" t="s">
        <v>1896</v>
      </c>
      <c r="F68" s="394">
        <v>0.08</v>
      </c>
      <c r="G68" s="391" t="s">
        <v>1897</v>
      </c>
      <c r="H68" s="391" t="s">
        <v>1136</v>
      </c>
      <c r="I68" s="397"/>
      <c r="J68" s="397" t="s">
        <v>1138</v>
      </c>
      <c r="K68" s="298"/>
      <c r="L68" s="318"/>
      <c r="M68" s="298"/>
      <c r="N68" s="299"/>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397"/>
      <c r="AM68" s="397"/>
      <c r="AN68" s="298"/>
      <c r="AO68" s="299"/>
      <c r="AP68" s="298"/>
      <c r="AQ68" s="299"/>
      <c r="AR68" s="299"/>
      <c r="AS68" s="299"/>
      <c r="AT68" s="299"/>
      <c r="AU68" s="299"/>
      <c r="AV68" s="299"/>
      <c r="AW68" s="299"/>
      <c r="AX68" s="299"/>
      <c r="AY68" s="299"/>
      <c r="AZ68" s="299"/>
      <c r="BA68" s="298"/>
      <c r="BB68" s="299"/>
      <c r="BC68" s="299"/>
      <c r="BD68" s="298"/>
      <c r="BE68" s="298"/>
      <c r="BF68" s="298"/>
      <c r="BG68" s="298"/>
      <c r="BH68" s="298"/>
      <c r="BI68" s="298"/>
      <c r="BJ68" s="298"/>
      <c r="BK68" s="391" t="s">
        <v>1151</v>
      </c>
      <c r="BL68" s="234" t="s">
        <v>1939</v>
      </c>
      <c r="BM68" s="234" t="s">
        <v>1940</v>
      </c>
      <c r="BN68" s="234" t="s">
        <v>413</v>
      </c>
      <c r="BO68" s="234" t="s">
        <v>1941</v>
      </c>
      <c r="BP68" s="238" t="s">
        <v>1042</v>
      </c>
      <c r="BQ68" s="238">
        <v>1</v>
      </c>
      <c r="BR68" s="238"/>
      <c r="BS68" s="238"/>
      <c r="BT68" s="238">
        <v>1</v>
      </c>
      <c r="BU68" s="238"/>
      <c r="BV68" s="238"/>
      <c r="BW68" s="238"/>
      <c r="BX68" s="238"/>
      <c r="BY68" s="238"/>
      <c r="BZ68" s="238"/>
      <c r="CA68" s="238"/>
      <c r="CB68" s="238"/>
      <c r="CC68" s="238"/>
      <c r="CD68" s="238" t="s">
        <v>1150</v>
      </c>
      <c r="CE68" s="238"/>
      <c r="CF68" s="238" t="s">
        <v>1129</v>
      </c>
      <c r="CG68" s="238"/>
      <c r="CH68" s="238" t="s">
        <v>1150</v>
      </c>
      <c r="CI68" s="340" t="s">
        <v>772</v>
      </c>
      <c r="CJ68" s="348" t="s">
        <v>1093</v>
      </c>
      <c r="CK68" s="310" t="s">
        <v>1094</v>
      </c>
      <c r="CL68" s="310" t="s">
        <v>1095</v>
      </c>
      <c r="CM68" s="309" t="s">
        <v>1904</v>
      </c>
      <c r="CN68" s="238"/>
      <c r="CO68" s="431"/>
      <c r="CP68" s="377" t="s">
        <v>615</v>
      </c>
    </row>
    <row r="69" spans="1:94" ht="24" customHeight="1" x14ac:dyDescent="0.25">
      <c r="A69" s="377" t="s">
        <v>1667</v>
      </c>
      <c r="B69" s="377">
        <v>72</v>
      </c>
      <c r="C69" s="337">
        <v>4</v>
      </c>
      <c r="D69" s="302" t="s">
        <v>487</v>
      </c>
      <c r="E69" s="391" t="s">
        <v>1896</v>
      </c>
      <c r="F69" s="394">
        <v>0.08</v>
      </c>
      <c r="G69" s="391" t="s">
        <v>1897</v>
      </c>
      <c r="H69" s="391" t="s">
        <v>1136</v>
      </c>
      <c r="I69" s="397"/>
      <c r="J69" s="397" t="s">
        <v>1138</v>
      </c>
      <c r="K69" s="298"/>
      <c r="L69" s="318"/>
      <c r="M69" s="298"/>
      <c r="N69" s="299"/>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397"/>
      <c r="AM69" s="397"/>
      <c r="AN69" s="298"/>
      <c r="AO69" s="299"/>
      <c r="AP69" s="298"/>
      <c r="AQ69" s="299"/>
      <c r="AR69" s="299"/>
      <c r="AS69" s="299"/>
      <c r="AT69" s="299"/>
      <c r="AU69" s="299"/>
      <c r="AV69" s="299"/>
      <c r="AW69" s="299"/>
      <c r="AX69" s="299"/>
      <c r="AY69" s="299"/>
      <c r="AZ69" s="299"/>
      <c r="BA69" s="298"/>
      <c r="BB69" s="299"/>
      <c r="BC69" s="299"/>
      <c r="BD69" s="298"/>
      <c r="BE69" s="298"/>
      <c r="BF69" s="298"/>
      <c r="BG69" s="298"/>
      <c r="BH69" s="298"/>
      <c r="BI69" s="298"/>
      <c r="BJ69" s="298"/>
      <c r="BK69" s="391" t="s">
        <v>1154</v>
      </c>
      <c r="BL69" s="234" t="s">
        <v>1147</v>
      </c>
      <c r="BM69" s="234" t="s">
        <v>1148</v>
      </c>
      <c r="BN69" s="234" t="s">
        <v>413</v>
      </c>
      <c r="BO69" s="234" t="s">
        <v>1149</v>
      </c>
      <c r="BP69" s="345" t="s">
        <v>372</v>
      </c>
      <c r="BQ69" s="238">
        <v>58</v>
      </c>
      <c r="BR69" s="238"/>
      <c r="BS69" s="238"/>
      <c r="BT69" s="238"/>
      <c r="BU69" s="238">
        <v>3</v>
      </c>
      <c r="BV69" s="238">
        <v>3</v>
      </c>
      <c r="BW69" s="238">
        <v>10</v>
      </c>
      <c r="BX69" s="238">
        <v>10</v>
      </c>
      <c r="BY69" s="238">
        <v>8</v>
      </c>
      <c r="BZ69" s="238">
        <v>8</v>
      </c>
      <c r="CA69" s="238">
        <v>8</v>
      </c>
      <c r="CB69" s="238">
        <v>6</v>
      </c>
      <c r="CC69" s="238">
        <v>2</v>
      </c>
      <c r="CD69" s="238" t="s">
        <v>1150</v>
      </c>
      <c r="CE69" s="238"/>
      <c r="CF69" s="238" t="s">
        <v>1942</v>
      </c>
      <c r="CG69" s="238"/>
      <c r="CH69" s="238" t="s">
        <v>1150</v>
      </c>
      <c r="CI69" s="340" t="s">
        <v>1130</v>
      </c>
      <c r="CJ69" s="341" t="s">
        <v>1093</v>
      </c>
      <c r="CK69" s="340" t="s">
        <v>1094</v>
      </c>
      <c r="CL69" s="340" t="s">
        <v>1095</v>
      </c>
      <c r="CM69" s="238" t="s">
        <v>1904</v>
      </c>
      <c r="CN69" s="238"/>
      <c r="CO69" s="431"/>
      <c r="CP69" s="377" t="s">
        <v>615</v>
      </c>
    </row>
    <row r="70" spans="1:94" ht="24" customHeight="1" x14ac:dyDescent="0.25">
      <c r="A70" s="377" t="s">
        <v>1667</v>
      </c>
      <c r="B70" s="377">
        <v>73</v>
      </c>
      <c r="C70" s="337">
        <v>4</v>
      </c>
      <c r="D70" s="302" t="s">
        <v>487</v>
      </c>
      <c r="E70" s="391" t="s">
        <v>1896</v>
      </c>
      <c r="F70" s="394">
        <v>0.08</v>
      </c>
      <c r="G70" s="391" t="s">
        <v>1897</v>
      </c>
      <c r="H70" s="391" t="s">
        <v>1136</v>
      </c>
      <c r="I70" s="397"/>
      <c r="J70" s="397" t="s">
        <v>1138</v>
      </c>
      <c r="K70" s="298"/>
      <c r="L70" s="318"/>
      <c r="M70" s="298"/>
      <c r="N70" s="299"/>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397"/>
      <c r="AM70" s="397"/>
      <c r="AN70" s="298"/>
      <c r="AO70" s="299"/>
      <c r="AP70" s="298"/>
      <c r="AQ70" s="299"/>
      <c r="AR70" s="299"/>
      <c r="AS70" s="299"/>
      <c r="AT70" s="299"/>
      <c r="AU70" s="299"/>
      <c r="AV70" s="299"/>
      <c r="AW70" s="299"/>
      <c r="AX70" s="299"/>
      <c r="AY70" s="299"/>
      <c r="AZ70" s="299"/>
      <c r="BA70" s="298"/>
      <c r="BB70" s="299"/>
      <c r="BC70" s="299"/>
      <c r="BD70" s="298"/>
      <c r="BE70" s="298"/>
      <c r="BF70" s="298"/>
      <c r="BG70" s="298"/>
      <c r="BH70" s="298"/>
      <c r="BI70" s="298"/>
      <c r="BJ70" s="298"/>
      <c r="BK70" s="391" t="s">
        <v>1156</v>
      </c>
      <c r="BL70" s="234" t="s">
        <v>1943</v>
      </c>
      <c r="BM70" s="234" t="s">
        <v>1944</v>
      </c>
      <c r="BN70" s="234" t="s">
        <v>413</v>
      </c>
      <c r="BO70" s="234" t="s">
        <v>1149</v>
      </c>
      <c r="BP70" s="345" t="s">
        <v>372</v>
      </c>
      <c r="BQ70" s="238">
        <v>10</v>
      </c>
      <c r="BR70" s="238"/>
      <c r="BS70" s="238"/>
      <c r="BT70" s="238"/>
      <c r="BU70" s="238"/>
      <c r="BV70" s="238">
        <v>1</v>
      </c>
      <c r="BW70" s="238">
        <v>2</v>
      </c>
      <c r="BX70" s="238">
        <v>2</v>
      </c>
      <c r="BY70" s="238">
        <v>2</v>
      </c>
      <c r="BZ70" s="238">
        <v>2</v>
      </c>
      <c r="CA70" s="238">
        <v>1</v>
      </c>
      <c r="CB70" s="238"/>
      <c r="CC70" s="238"/>
      <c r="CD70" s="238" t="s">
        <v>1150</v>
      </c>
      <c r="CE70" s="238"/>
      <c r="CF70" s="238" t="s">
        <v>1945</v>
      </c>
      <c r="CG70" s="238"/>
      <c r="CH70" s="238" t="s">
        <v>1150</v>
      </c>
      <c r="CI70" s="340" t="s">
        <v>1130</v>
      </c>
      <c r="CJ70" s="341" t="s">
        <v>1093</v>
      </c>
      <c r="CK70" s="340" t="s">
        <v>1094</v>
      </c>
      <c r="CL70" s="340" t="s">
        <v>1095</v>
      </c>
      <c r="CM70" s="238" t="s">
        <v>1904</v>
      </c>
      <c r="CN70" s="238"/>
      <c r="CO70" s="431"/>
      <c r="CP70" s="377" t="s">
        <v>615</v>
      </c>
    </row>
    <row r="71" spans="1:94" ht="24" customHeight="1" x14ac:dyDescent="0.25">
      <c r="A71" s="377" t="s">
        <v>1667</v>
      </c>
      <c r="B71" s="377">
        <v>74</v>
      </c>
      <c r="C71" s="337">
        <v>4</v>
      </c>
      <c r="D71" s="302" t="s">
        <v>487</v>
      </c>
      <c r="E71" s="391" t="s">
        <v>1896</v>
      </c>
      <c r="F71" s="394">
        <v>0.08</v>
      </c>
      <c r="G71" s="391" t="s">
        <v>1897</v>
      </c>
      <c r="H71" s="391" t="s">
        <v>1136</v>
      </c>
      <c r="I71" s="397"/>
      <c r="J71" s="397" t="s">
        <v>1138</v>
      </c>
      <c r="K71" s="298"/>
      <c r="L71" s="318"/>
      <c r="M71" s="298"/>
      <c r="N71" s="299"/>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397"/>
      <c r="AM71" s="397"/>
      <c r="AN71" s="298"/>
      <c r="AO71" s="299"/>
      <c r="AP71" s="298"/>
      <c r="AQ71" s="299"/>
      <c r="AR71" s="299"/>
      <c r="AS71" s="299"/>
      <c r="AT71" s="299"/>
      <c r="AU71" s="299"/>
      <c r="AV71" s="299"/>
      <c r="AW71" s="299"/>
      <c r="AX71" s="299"/>
      <c r="AY71" s="299"/>
      <c r="AZ71" s="299"/>
      <c r="BA71" s="298"/>
      <c r="BB71" s="299"/>
      <c r="BC71" s="299"/>
      <c r="BD71" s="298"/>
      <c r="BE71" s="298"/>
      <c r="BF71" s="298"/>
      <c r="BG71" s="298"/>
      <c r="BH71" s="298"/>
      <c r="BI71" s="298"/>
      <c r="BJ71" s="298"/>
      <c r="BK71" s="391" t="s">
        <v>1160</v>
      </c>
      <c r="BL71" s="234" t="s">
        <v>1155</v>
      </c>
      <c r="BM71" s="234" t="s">
        <v>1155</v>
      </c>
      <c r="BN71" s="234" t="s">
        <v>413</v>
      </c>
      <c r="BO71" s="234" t="s">
        <v>1149</v>
      </c>
      <c r="BP71" s="345" t="s">
        <v>372</v>
      </c>
      <c r="BQ71" s="238">
        <v>2</v>
      </c>
      <c r="BR71" s="238"/>
      <c r="BS71" s="238"/>
      <c r="BT71" s="238"/>
      <c r="BU71" s="238"/>
      <c r="BV71" s="238"/>
      <c r="BW71" s="238">
        <v>1</v>
      </c>
      <c r="BX71" s="238"/>
      <c r="BY71" s="238"/>
      <c r="BZ71" s="238"/>
      <c r="CA71" s="238">
        <v>1</v>
      </c>
      <c r="CB71" s="238"/>
      <c r="CC71" s="238"/>
      <c r="CD71" s="238" t="s">
        <v>1150</v>
      </c>
      <c r="CE71" s="238"/>
      <c r="CF71" s="238" t="s">
        <v>1129</v>
      </c>
      <c r="CG71" s="238"/>
      <c r="CH71" s="238" t="s">
        <v>1150</v>
      </c>
      <c r="CI71" s="340" t="s">
        <v>1130</v>
      </c>
      <c r="CJ71" s="341" t="s">
        <v>1093</v>
      </c>
      <c r="CK71" s="340" t="s">
        <v>1094</v>
      </c>
      <c r="CL71" s="340" t="s">
        <v>1095</v>
      </c>
      <c r="CM71" s="238" t="s">
        <v>1904</v>
      </c>
      <c r="CN71" s="238"/>
      <c r="CO71" s="431"/>
      <c r="CP71" s="377" t="s">
        <v>615</v>
      </c>
    </row>
    <row r="72" spans="1:94" ht="24" customHeight="1" x14ac:dyDescent="0.25">
      <c r="A72" s="377" t="s">
        <v>1667</v>
      </c>
      <c r="B72" s="377">
        <v>75</v>
      </c>
      <c r="C72" s="337">
        <v>4</v>
      </c>
      <c r="D72" s="302" t="s">
        <v>487</v>
      </c>
      <c r="E72" s="391" t="s">
        <v>1896</v>
      </c>
      <c r="F72" s="394">
        <v>0.08</v>
      </c>
      <c r="G72" s="391" t="s">
        <v>1897</v>
      </c>
      <c r="H72" s="391" t="s">
        <v>1136</v>
      </c>
      <c r="I72" s="133"/>
      <c r="J72" s="133" t="s">
        <v>1138</v>
      </c>
      <c r="K72" s="298"/>
      <c r="L72" s="338"/>
      <c r="M72" s="298"/>
      <c r="N72" s="299"/>
      <c r="O72" s="298"/>
      <c r="P72" s="299"/>
      <c r="Q72" s="299"/>
      <c r="R72" s="346"/>
      <c r="S72" s="299"/>
      <c r="T72" s="299"/>
      <c r="U72" s="299"/>
      <c r="V72" s="299"/>
      <c r="W72" s="299"/>
      <c r="X72" s="339"/>
      <c r="Y72" s="299"/>
      <c r="Z72" s="299"/>
      <c r="AA72" s="299"/>
      <c r="AB72" s="299"/>
      <c r="AC72" s="299"/>
      <c r="AD72" s="299"/>
      <c r="AE72" s="299"/>
      <c r="AF72" s="299"/>
      <c r="AG72" s="299"/>
      <c r="AH72" s="299"/>
      <c r="AI72" s="299"/>
      <c r="AJ72" s="299"/>
      <c r="AK72" s="298"/>
      <c r="AL72" s="299"/>
      <c r="AM72" s="298"/>
      <c r="AN72" s="298"/>
      <c r="AO72" s="299"/>
      <c r="AP72" s="298"/>
      <c r="AQ72" s="299"/>
      <c r="AR72" s="299"/>
      <c r="AS72" s="299"/>
      <c r="AT72" s="299"/>
      <c r="AU72" s="299"/>
      <c r="AV72" s="299"/>
      <c r="AW72" s="299"/>
      <c r="AX72" s="299"/>
      <c r="AY72" s="299"/>
      <c r="AZ72" s="299"/>
      <c r="BA72" s="298"/>
      <c r="BB72" s="299"/>
      <c r="BC72" s="299"/>
      <c r="BD72" s="298"/>
      <c r="BE72" s="298"/>
      <c r="BF72" s="298"/>
      <c r="BG72" s="298"/>
      <c r="BH72" s="298"/>
      <c r="BI72" s="298"/>
      <c r="BJ72" s="298"/>
      <c r="BK72" s="391" t="s">
        <v>1946</v>
      </c>
      <c r="BL72" s="234" t="s">
        <v>1157</v>
      </c>
      <c r="BM72" s="234" t="s">
        <v>1157</v>
      </c>
      <c r="BN72" s="234" t="s">
        <v>413</v>
      </c>
      <c r="BO72" s="234" t="s">
        <v>1158</v>
      </c>
      <c r="BP72" s="345" t="s">
        <v>372</v>
      </c>
      <c r="BQ72" s="238">
        <v>20</v>
      </c>
      <c r="BR72" s="238"/>
      <c r="BS72" s="238"/>
      <c r="BT72" s="238"/>
      <c r="BU72" s="238">
        <v>1</v>
      </c>
      <c r="BV72" s="238">
        <v>3</v>
      </c>
      <c r="BW72" s="238">
        <v>4</v>
      </c>
      <c r="BX72" s="238">
        <v>4</v>
      </c>
      <c r="BY72" s="238">
        <v>3</v>
      </c>
      <c r="BZ72" s="238">
        <v>3</v>
      </c>
      <c r="CA72" s="238">
        <v>2</v>
      </c>
      <c r="CB72" s="238"/>
      <c r="CC72" s="238"/>
      <c r="CD72" s="238" t="s">
        <v>1150</v>
      </c>
      <c r="CE72" s="238"/>
      <c r="CF72" s="238" t="s">
        <v>1129</v>
      </c>
      <c r="CG72" s="238"/>
      <c r="CH72" s="238" t="s">
        <v>1150</v>
      </c>
      <c r="CI72" s="340" t="s">
        <v>772</v>
      </c>
      <c r="CJ72" s="341" t="s">
        <v>1093</v>
      </c>
      <c r="CK72" s="340" t="s">
        <v>1094</v>
      </c>
      <c r="CL72" s="340" t="s">
        <v>1095</v>
      </c>
      <c r="CM72" s="238" t="s">
        <v>1904</v>
      </c>
      <c r="CN72" s="238"/>
      <c r="CO72" s="431"/>
      <c r="CP72" s="377" t="s">
        <v>615</v>
      </c>
    </row>
    <row r="73" spans="1:94" ht="24" customHeight="1" x14ac:dyDescent="0.25">
      <c r="A73" s="377" t="s">
        <v>1667</v>
      </c>
      <c r="B73" s="377">
        <v>76</v>
      </c>
      <c r="C73" s="337">
        <v>4</v>
      </c>
      <c r="D73" s="302" t="s">
        <v>487</v>
      </c>
      <c r="E73" s="391" t="s">
        <v>1896</v>
      </c>
      <c r="F73" s="394">
        <v>0.08</v>
      </c>
      <c r="G73" s="391" t="s">
        <v>1897</v>
      </c>
      <c r="H73" s="391" t="s">
        <v>1136</v>
      </c>
      <c r="I73" s="133"/>
      <c r="J73" s="133" t="s">
        <v>1173</v>
      </c>
      <c r="K73" s="298" t="s">
        <v>1165</v>
      </c>
      <c r="L73" s="338"/>
      <c r="M73" s="295" t="s">
        <v>1166</v>
      </c>
      <c r="N73" s="255" t="s">
        <v>413</v>
      </c>
      <c r="O73" s="295" t="s">
        <v>1149</v>
      </c>
      <c r="P73" s="255" t="s">
        <v>1105</v>
      </c>
      <c r="Q73" s="255" t="s">
        <v>1928</v>
      </c>
      <c r="R73" s="347">
        <v>5</v>
      </c>
      <c r="S73" s="255"/>
      <c r="T73" s="255"/>
      <c r="U73" s="255" t="s">
        <v>914</v>
      </c>
      <c r="V73" s="255"/>
      <c r="W73" s="255" t="s">
        <v>949</v>
      </c>
      <c r="X73" s="349">
        <v>1</v>
      </c>
      <c r="Y73" s="255"/>
      <c r="Z73" s="255"/>
      <c r="AA73" s="255"/>
      <c r="AB73" s="255"/>
      <c r="AC73" s="255"/>
      <c r="AD73" s="255">
        <v>1</v>
      </c>
      <c r="AE73" s="255"/>
      <c r="AF73" s="255">
        <v>1</v>
      </c>
      <c r="AG73" s="255"/>
      <c r="AH73" s="255"/>
      <c r="AI73" s="255"/>
      <c r="AJ73" s="255"/>
      <c r="AK73" s="295" t="s">
        <v>499</v>
      </c>
      <c r="AL73" s="255"/>
      <c r="AM73" s="295" t="s">
        <v>1142</v>
      </c>
      <c r="AN73" s="295" t="s">
        <v>1129</v>
      </c>
      <c r="AO73" s="255"/>
      <c r="AP73" s="295" t="s">
        <v>499</v>
      </c>
      <c r="AQ73" s="255" t="s">
        <v>17</v>
      </c>
      <c r="AR73" s="255" t="s">
        <v>17</v>
      </c>
      <c r="AS73" s="255" t="s">
        <v>17</v>
      </c>
      <c r="AT73" s="255" t="s">
        <v>17</v>
      </c>
      <c r="AU73" s="255" t="s">
        <v>8</v>
      </c>
      <c r="AV73" s="255" t="s">
        <v>8</v>
      </c>
      <c r="AW73" s="255" t="s">
        <v>8</v>
      </c>
      <c r="AX73" s="255" t="s">
        <v>8</v>
      </c>
      <c r="AY73" s="255" t="s">
        <v>8</v>
      </c>
      <c r="AZ73" s="255" t="s">
        <v>8</v>
      </c>
      <c r="BA73" s="295" t="s">
        <v>503</v>
      </c>
      <c r="BB73" s="255" t="s">
        <v>32</v>
      </c>
      <c r="BC73" s="255" t="s">
        <v>59</v>
      </c>
      <c r="BD73" s="295" t="s">
        <v>41</v>
      </c>
      <c r="BE73" s="295" t="s">
        <v>12</v>
      </c>
      <c r="BF73" s="295" t="s">
        <v>1088</v>
      </c>
      <c r="BG73" s="295" t="s">
        <v>1936</v>
      </c>
      <c r="BH73" s="295" t="s">
        <v>1937</v>
      </c>
      <c r="BI73" s="295"/>
      <c r="BJ73" s="295" t="s">
        <v>114</v>
      </c>
      <c r="BK73" s="391" t="s">
        <v>1947</v>
      </c>
      <c r="BL73" s="344"/>
      <c r="BM73" s="344"/>
      <c r="BN73" s="234"/>
      <c r="BO73" s="234"/>
      <c r="BP73" s="345"/>
      <c r="BQ73" s="238"/>
      <c r="BR73" s="238"/>
      <c r="BS73" s="238"/>
      <c r="BT73" s="238"/>
      <c r="BU73" s="238"/>
      <c r="BV73" s="238"/>
      <c r="BW73" s="238"/>
      <c r="BX73" s="238"/>
      <c r="BY73" s="238"/>
      <c r="BZ73" s="238"/>
      <c r="CA73" s="238"/>
      <c r="CB73" s="238"/>
      <c r="CC73" s="238"/>
      <c r="CD73" s="238"/>
      <c r="CE73" s="238"/>
      <c r="CF73" s="238"/>
      <c r="CG73" s="238"/>
      <c r="CH73" s="238"/>
      <c r="CI73" s="340"/>
      <c r="CJ73" s="341"/>
      <c r="CK73" s="234"/>
      <c r="CL73" s="340"/>
      <c r="CM73" s="238"/>
      <c r="CN73" s="238"/>
      <c r="CO73" s="435" t="s">
        <v>1948</v>
      </c>
      <c r="CP73" s="377" t="s">
        <v>615</v>
      </c>
    </row>
    <row r="74" spans="1:94" ht="24" customHeight="1" x14ac:dyDescent="0.25">
      <c r="A74" s="377" t="s">
        <v>1667</v>
      </c>
      <c r="B74" s="377">
        <v>77</v>
      </c>
      <c r="C74" s="337">
        <v>4</v>
      </c>
      <c r="D74" s="302" t="s">
        <v>487</v>
      </c>
      <c r="E74" s="391" t="s">
        <v>1896</v>
      </c>
      <c r="F74" s="394">
        <v>0.08</v>
      </c>
      <c r="G74" s="391" t="s">
        <v>1897</v>
      </c>
      <c r="H74" s="391" t="s">
        <v>1136</v>
      </c>
      <c r="I74" s="133"/>
      <c r="J74" s="133" t="s">
        <v>1177</v>
      </c>
      <c r="K74" s="298" t="s">
        <v>517</v>
      </c>
      <c r="L74" s="338"/>
      <c r="M74" s="298" t="s">
        <v>1171</v>
      </c>
      <c r="N74" s="299" t="s">
        <v>413</v>
      </c>
      <c r="O74" s="298" t="s">
        <v>1149</v>
      </c>
      <c r="P74" s="299" t="s">
        <v>372</v>
      </c>
      <c r="Q74" s="299">
        <v>19</v>
      </c>
      <c r="R74" s="299">
        <v>12</v>
      </c>
      <c r="S74" s="299"/>
      <c r="T74" s="299"/>
      <c r="U74" s="299" t="s">
        <v>914</v>
      </c>
      <c r="V74" s="299"/>
      <c r="W74" s="299" t="s">
        <v>17</v>
      </c>
      <c r="X74" s="299"/>
      <c r="Y74" s="299"/>
      <c r="Z74" s="299"/>
      <c r="AA74" s="299"/>
      <c r="AB74" s="299"/>
      <c r="AC74" s="299">
        <v>2</v>
      </c>
      <c r="AD74" s="299">
        <v>2</v>
      </c>
      <c r="AE74" s="299">
        <v>2</v>
      </c>
      <c r="AF74" s="299">
        <v>2</v>
      </c>
      <c r="AG74" s="299">
        <v>2</v>
      </c>
      <c r="AH74" s="299">
        <v>2</v>
      </c>
      <c r="AI74" s="299"/>
      <c r="AJ74" s="299"/>
      <c r="AK74" s="298" t="s">
        <v>499</v>
      </c>
      <c r="AL74" s="299"/>
      <c r="AM74" s="298" t="s">
        <v>1142</v>
      </c>
      <c r="AN74" s="298" t="s">
        <v>1129</v>
      </c>
      <c r="AO74" s="299"/>
      <c r="AP74" s="298" t="s">
        <v>499</v>
      </c>
      <c r="AQ74" s="299" t="s">
        <v>8</v>
      </c>
      <c r="AR74" s="299" t="s">
        <v>8</v>
      </c>
      <c r="AS74" s="299" t="s">
        <v>8</v>
      </c>
      <c r="AT74" s="299" t="s">
        <v>8</v>
      </c>
      <c r="AU74" s="299" t="s">
        <v>8</v>
      </c>
      <c r="AV74" s="299" t="s">
        <v>8</v>
      </c>
      <c r="AW74" s="299" t="s">
        <v>8</v>
      </c>
      <c r="AX74" s="299" t="s">
        <v>8</v>
      </c>
      <c r="AY74" s="299" t="s">
        <v>8</v>
      </c>
      <c r="AZ74" s="299" t="s">
        <v>8</v>
      </c>
      <c r="BA74" s="298" t="s">
        <v>503</v>
      </c>
      <c r="BB74" s="299" t="s">
        <v>32</v>
      </c>
      <c r="BC74" s="299" t="s">
        <v>59</v>
      </c>
      <c r="BD74" s="298" t="s">
        <v>41</v>
      </c>
      <c r="BE74" s="298" t="s">
        <v>12</v>
      </c>
      <c r="BF74" s="298" t="s">
        <v>1088</v>
      </c>
      <c r="BG74" s="298" t="s">
        <v>1936</v>
      </c>
      <c r="BH74" s="298" t="s">
        <v>1937</v>
      </c>
      <c r="BI74" s="298"/>
      <c r="BJ74" s="298" t="s">
        <v>114</v>
      </c>
      <c r="BK74" s="391" t="s">
        <v>1949</v>
      </c>
      <c r="BL74" s="340"/>
      <c r="BM74" s="234"/>
      <c r="BN74" s="234"/>
      <c r="BO74" s="234"/>
      <c r="BP74" s="238"/>
      <c r="BQ74" s="238"/>
      <c r="BR74" s="238"/>
      <c r="BS74" s="238"/>
      <c r="BT74" s="238"/>
      <c r="BU74" s="238"/>
      <c r="BV74" s="238"/>
      <c r="BW74" s="238"/>
      <c r="BX74" s="238"/>
      <c r="BY74" s="238"/>
      <c r="BZ74" s="238"/>
      <c r="CA74" s="238"/>
      <c r="CB74" s="238"/>
      <c r="CC74" s="238"/>
      <c r="CD74" s="238"/>
      <c r="CE74" s="238"/>
      <c r="CF74" s="238"/>
      <c r="CG74" s="238"/>
      <c r="CH74" s="238"/>
      <c r="CI74" s="340"/>
      <c r="CJ74" s="341"/>
      <c r="CK74" s="234"/>
      <c r="CL74" s="340"/>
      <c r="CM74" s="238"/>
      <c r="CN74" s="238"/>
      <c r="CO74" s="435" t="s">
        <v>1950</v>
      </c>
      <c r="CP74" s="377" t="s">
        <v>615</v>
      </c>
    </row>
    <row r="75" spans="1:94" ht="24" customHeight="1" x14ac:dyDescent="0.25">
      <c r="A75" s="377" t="s">
        <v>1667</v>
      </c>
      <c r="B75" s="377">
        <v>78</v>
      </c>
      <c r="C75" s="337">
        <v>4</v>
      </c>
      <c r="D75" s="302" t="s">
        <v>487</v>
      </c>
      <c r="E75" s="391" t="s">
        <v>1896</v>
      </c>
      <c r="F75" s="394">
        <v>0.08</v>
      </c>
      <c r="G75" s="391" t="s">
        <v>1897</v>
      </c>
      <c r="H75" s="391" t="s">
        <v>1136</v>
      </c>
      <c r="I75" s="133"/>
      <c r="J75" s="133" t="s">
        <v>1951</v>
      </c>
      <c r="K75" s="298" t="s">
        <v>1174</v>
      </c>
      <c r="L75" s="338"/>
      <c r="M75" s="298" t="s">
        <v>1175</v>
      </c>
      <c r="N75" s="299" t="s">
        <v>413</v>
      </c>
      <c r="O75" s="298" t="s">
        <v>1149</v>
      </c>
      <c r="P75" s="299" t="s">
        <v>372</v>
      </c>
      <c r="Q75" s="299">
        <v>2333</v>
      </c>
      <c r="R75" s="299">
        <v>1600</v>
      </c>
      <c r="S75" s="299"/>
      <c r="T75" s="299"/>
      <c r="U75" s="299" t="s">
        <v>914</v>
      </c>
      <c r="V75" s="299"/>
      <c r="W75" s="299" t="s">
        <v>949</v>
      </c>
      <c r="X75" s="339">
        <v>0.02</v>
      </c>
      <c r="Y75" s="299"/>
      <c r="Z75" s="299"/>
      <c r="AA75" s="299"/>
      <c r="AB75" s="299">
        <v>50</v>
      </c>
      <c r="AC75" s="299">
        <v>100</v>
      </c>
      <c r="AD75" s="299">
        <v>250</v>
      </c>
      <c r="AE75" s="299">
        <v>250</v>
      </c>
      <c r="AF75" s="299">
        <v>250</v>
      </c>
      <c r="AG75" s="299">
        <v>200</v>
      </c>
      <c r="AH75" s="299">
        <v>200</v>
      </c>
      <c r="AI75" s="299">
        <v>200</v>
      </c>
      <c r="AJ75" s="299">
        <v>100</v>
      </c>
      <c r="AK75" s="298" t="s">
        <v>499</v>
      </c>
      <c r="AL75" s="299"/>
      <c r="AM75" s="298" t="s">
        <v>1142</v>
      </c>
      <c r="AN75" s="299" t="s">
        <v>1129</v>
      </c>
      <c r="AO75" s="299"/>
      <c r="AP75" s="298" t="s">
        <v>499</v>
      </c>
      <c r="AQ75" s="299" t="s">
        <v>17</v>
      </c>
      <c r="AR75" s="299" t="s">
        <v>17</v>
      </c>
      <c r="AS75" s="299" t="s">
        <v>17</v>
      </c>
      <c r="AT75" s="299" t="s">
        <v>17</v>
      </c>
      <c r="AU75" s="299" t="s">
        <v>8</v>
      </c>
      <c r="AV75" s="299" t="s">
        <v>8</v>
      </c>
      <c r="AW75" s="299" t="s">
        <v>8</v>
      </c>
      <c r="AX75" s="299" t="s">
        <v>8</v>
      </c>
      <c r="AY75" s="299" t="s">
        <v>8</v>
      </c>
      <c r="AZ75" s="299" t="s">
        <v>8</v>
      </c>
      <c r="BA75" s="298" t="s">
        <v>503</v>
      </c>
      <c r="BB75" s="299" t="s">
        <v>32</v>
      </c>
      <c r="BC75" s="299" t="s">
        <v>59</v>
      </c>
      <c r="BD75" s="298" t="s">
        <v>41</v>
      </c>
      <c r="BE75" s="298" t="s">
        <v>12</v>
      </c>
      <c r="BF75" s="298" t="s">
        <v>1088</v>
      </c>
      <c r="BG75" s="298" t="s">
        <v>1936</v>
      </c>
      <c r="BH75" s="298" t="s">
        <v>1937</v>
      </c>
      <c r="BI75" s="298"/>
      <c r="BJ75" s="298" t="s">
        <v>114</v>
      </c>
      <c r="BK75" s="391" t="s">
        <v>1952</v>
      </c>
      <c r="BL75" s="340"/>
      <c r="BM75" s="234"/>
      <c r="BN75" s="234"/>
      <c r="BO75" s="234"/>
      <c r="BP75" s="238"/>
      <c r="BQ75" s="238"/>
      <c r="BR75" s="238"/>
      <c r="BS75" s="238"/>
      <c r="BT75" s="238"/>
      <c r="BU75" s="238"/>
      <c r="BV75" s="238"/>
      <c r="BW75" s="238"/>
      <c r="BX75" s="238"/>
      <c r="BY75" s="238"/>
      <c r="BZ75" s="238"/>
      <c r="CA75" s="238"/>
      <c r="CB75" s="238"/>
      <c r="CC75" s="238"/>
      <c r="CD75" s="238"/>
      <c r="CE75" s="238"/>
      <c r="CF75" s="238"/>
      <c r="CG75" s="238"/>
      <c r="CH75" s="238"/>
      <c r="CI75" s="340"/>
      <c r="CJ75" s="341"/>
      <c r="CK75" s="234"/>
      <c r="CL75" s="340"/>
      <c r="CM75" s="238"/>
      <c r="CN75" s="238"/>
      <c r="CO75" s="435" t="s">
        <v>1953</v>
      </c>
      <c r="CP75" s="377" t="s">
        <v>615</v>
      </c>
    </row>
    <row r="76" spans="1:94" ht="24" customHeight="1" x14ac:dyDescent="0.25">
      <c r="A76" s="377" t="s">
        <v>1667</v>
      </c>
      <c r="B76" s="377">
        <v>79</v>
      </c>
      <c r="C76" s="337">
        <v>4</v>
      </c>
      <c r="D76" s="302" t="s">
        <v>487</v>
      </c>
      <c r="E76" s="391" t="s">
        <v>1896</v>
      </c>
      <c r="F76" s="394">
        <v>0.08</v>
      </c>
      <c r="G76" s="391" t="s">
        <v>1897</v>
      </c>
      <c r="H76" s="391" t="s">
        <v>1136</v>
      </c>
      <c r="I76" s="397"/>
      <c r="J76" s="397" t="s">
        <v>1934</v>
      </c>
      <c r="K76" s="298" t="s">
        <v>1935</v>
      </c>
      <c r="L76" s="318"/>
      <c r="M76" s="298" t="s">
        <v>1179</v>
      </c>
      <c r="N76" s="299" t="s">
        <v>413</v>
      </c>
      <c r="O76" s="298" t="s">
        <v>1180</v>
      </c>
      <c r="P76" s="298" t="s">
        <v>372</v>
      </c>
      <c r="Q76" s="298">
        <v>108</v>
      </c>
      <c r="R76" s="298">
        <v>50</v>
      </c>
      <c r="S76" s="298">
        <v>50</v>
      </c>
      <c r="T76" s="298">
        <v>50</v>
      </c>
      <c r="U76" s="298" t="s">
        <v>914</v>
      </c>
      <c r="V76" s="298">
        <v>290</v>
      </c>
      <c r="W76" s="298" t="s">
        <v>17</v>
      </c>
      <c r="X76" s="298"/>
      <c r="Y76" s="298"/>
      <c r="Z76" s="298"/>
      <c r="AA76" s="298">
        <v>6</v>
      </c>
      <c r="AB76" s="298">
        <v>6</v>
      </c>
      <c r="AC76" s="298">
        <v>6</v>
      </c>
      <c r="AD76" s="298">
        <v>6</v>
      </c>
      <c r="AE76" s="298">
        <v>6</v>
      </c>
      <c r="AF76" s="298">
        <v>6</v>
      </c>
      <c r="AG76" s="298">
        <v>6</v>
      </c>
      <c r="AH76" s="298">
        <v>4</v>
      </c>
      <c r="AI76" s="298">
        <v>4</v>
      </c>
      <c r="AJ76" s="298"/>
      <c r="AK76" s="298" t="s">
        <v>499</v>
      </c>
      <c r="AL76" s="397"/>
      <c r="AM76" s="397" t="s">
        <v>1181</v>
      </c>
      <c r="AN76" s="295" t="s">
        <v>1182</v>
      </c>
      <c r="AO76" s="255"/>
      <c r="AP76" s="295" t="s">
        <v>499</v>
      </c>
      <c r="AQ76" s="255" t="s">
        <v>17</v>
      </c>
      <c r="AR76" s="255" t="s">
        <v>17</v>
      </c>
      <c r="AS76" s="255" t="s">
        <v>17</v>
      </c>
      <c r="AT76" s="255" t="s">
        <v>17</v>
      </c>
      <c r="AU76" s="255" t="s">
        <v>8</v>
      </c>
      <c r="AV76" s="255" t="s">
        <v>8</v>
      </c>
      <c r="AW76" s="255" t="s">
        <v>8</v>
      </c>
      <c r="AX76" s="255" t="s">
        <v>8</v>
      </c>
      <c r="AY76" s="255" t="s">
        <v>8</v>
      </c>
      <c r="AZ76" s="255" t="s">
        <v>8</v>
      </c>
      <c r="BA76" s="295" t="s">
        <v>503</v>
      </c>
      <c r="BB76" s="255" t="s">
        <v>32</v>
      </c>
      <c r="BC76" s="255" t="s">
        <v>59</v>
      </c>
      <c r="BD76" s="295" t="s">
        <v>41</v>
      </c>
      <c r="BE76" s="295" t="s">
        <v>12</v>
      </c>
      <c r="BF76" s="295" t="s">
        <v>1088</v>
      </c>
      <c r="BG76" s="295" t="s">
        <v>1936</v>
      </c>
      <c r="BH76" s="295" t="s">
        <v>1937</v>
      </c>
      <c r="BI76" s="295"/>
      <c r="BJ76" s="295" t="s">
        <v>114</v>
      </c>
      <c r="BK76" s="391" t="s">
        <v>1938</v>
      </c>
      <c r="BL76" s="234"/>
      <c r="BM76" s="234"/>
      <c r="BN76" s="234"/>
      <c r="BO76" s="234"/>
      <c r="BP76" s="238"/>
      <c r="BQ76" s="238"/>
      <c r="BR76" s="238"/>
      <c r="BS76" s="238"/>
      <c r="BT76" s="238"/>
      <c r="BU76" s="238"/>
      <c r="BV76" s="238"/>
      <c r="BW76" s="238"/>
      <c r="BX76" s="238"/>
      <c r="BY76" s="238"/>
      <c r="BZ76" s="238"/>
      <c r="CA76" s="238"/>
      <c r="CB76" s="238"/>
      <c r="CC76" s="238"/>
      <c r="CD76" s="238"/>
      <c r="CE76" s="238"/>
      <c r="CF76" s="238"/>
      <c r="CG76" s="238"/>
      <c r="CH76" s="238"/>
      <c r="CI76" s="340"/>
      <c r="CJ76" s="341"/>
      <c r="CK76" s="234"/>
      <c r="CL76" s="340"/>
      <c r="CM76" s="238"/>
      <c r="CN76" s="238"/>
      <c r="CO76" s="434"/>
      <c r="CP76" s="377" t="s">
        <v>615</v>
      </c>
    </row>
    <row r="77" spans="1:94" ht="24" customHeight="1" x14ac:dyDescent="0.25">
      <c r="A77" s="377" t="s">
        <v>1667</v>
      </c>
      <c r="B77" s="377">
        <v>80</v>
      </c>
      <c r="C77" s="337">
        <v>4</v>
      </c>
      <c r="D77" s="302" t="s">
        <v>487</v>
      </c>
      <c r="E77" s="391" t="s">
        <v>1896</v>
      </c>
      <c r="F77" s="394">
        <v>0.08</v>
      </c>
      <c r="G77" s="391" t="s">
        <v>1897</v>
      </c>
      <c r="H77" s="391" t="s">
        <v>1954</v>
      </c>
      <c r="I77" s="397" t="s">
        <v>1955</v>
      </c>
      <c r="J77" s="397" t="s">
        <v>1956</v>
      </c>
      <c r="K77" s="298" t="s">
        <v>1957</v>
      </c>
      <c r="L77" s="338">
        <v>5142178659</v>
      </c>
      <c r="M77" s="298" t="s">
        <v>1958</v>
      </c>
      <c r="N77" s="299" t="s">
        <v>413</v>
      </c>
      <c r="O77" s="298" t="s">
        <v>1959</v>
      </c>
      <c r="P77" s="299" t="s">
        <v>372</v>
      </c>
      <c r="Q77" s="299" t="s">
        <v>1928</v>
      </c>
      <c r="R77" s="346">
        <v>10</v>
      </c>
      <c r="S77" s="299"/>
      <c r="T77" s="299"/>
      <c r="U77" s="299" t="s">
        <v>914</v>
      </c>
      <c r="V77" s="299"/>
      <c r="W77" s="299" t="s">
        <v>8</v>
      </c>
      <c r="X77" s="339">
        <v>0.03</v>
      </c>
      <c r="Y77" s="299"/>
      <c r="Z77" s="299"/>
      <c r="AA77" s="299"/>
      <c r="AB77" s="299"/>
      <c r="AC77" s="299"/>
      <c r="AD77" s="299"/>
      <c r="AE77" s="299"/>
      <c r="AF77" s="299">
        <v>2</v>
      </c>
      <c r="AG77" s="299">
        <v>2</v>
      </c>
      <c r="AH77" s="299">
        <v>2</v>
      </c>
      <c r="AI77" s="299">
        <v>2</v>
      </c>
      <c r="AJ77" s="299">
        <v>2</v>
      </c>
      <c r="AK77" s="298" t="s">
        <v>499</v>
      </c>
      <c r="AL77" s="299"/>
      <c r="AM77" s="298" t="s">
        <v>1960</v>
      </c>
      <c r="AN77" s="299"/>
      <c r="AO77" s="299"/>
      <c r="AP77" s="298" t="s">
        <v>499</v>
      </c>
      <c r="AQ77" s="299" t="s">
        <v>17</v>
      </c>
      <c r="AR77" s="299" t="s">
        <v>17</v>
      </c>
      <c r="AS77" s="299" t="s">
        <v>17</v>
      </c>
      <c r="AT77" s="299" t="s">
        <v>17</v>
      </c>
      <c r="AU77" s="299" t="s">
        <v>8</v>
      </c>
      <c r="AV77" s="299" t="s">
        <v>8</v>
      </c>
      <c r="AW77" s="299" t="s">
        <v>8</v>
      </c>
      <c r="AX77" s="299" t="s">
        <v>8</v>
      </c>
      <c r="AY77" s="299" t="s">
        <v>8</v>
      </c>
      <c r="AZ77" s="299" t="s">
        <v>8</v>
      </c>
      <c r="BA77" s="298" t="s">
        <v>503</v>
      </c>
      <c r="BB77" s="298" t="s">
        <v>32</v>
      </c>
      <c r="BC77" s="299" t="s">
        <v>59</v>
      </c>
      <c r="BD77" s="298" t="s">
        <v>41</v>
      </c>
      <c r="BE77" s="298" t="s">
        <v>12</v>
      </c>
      <c r="BF77" s="298" t="s">
        <v>876</v>
      </c>
      <c r="BG77" s="298" t="s">
        <v>1909</v>
      </c>
      <c r="BH77" s="298" t="s">
        <v>1961</v>
      </c>
      <c r="BI77" s="298"/>
      <c r="BJ77" s="298" t="s">
        <v>114</v>
      </c>
      <c r="BK77" s="391" t="s">
        <v>1962</v>
      </c>
      <c r="BL77" s="234" t="s">
        <v>1963</v>
      </c>
      <c r="BM77" s="234" t="s">
        <v>1963</v>
      </c>
      <c r="BN77" s="234" t="s">
        <v>413</v>
      </c>
      <c r="BO77" s="234" t="s">
        <v>1964</v>
      </c>
      <c r="BP77" s="238" t="s">
        <v>1105</v>
      </c>
      <c r="BQ77" s="238"/>
      <c r="BR77" s="238"/>
      <c r="BS77" s="238"/>
      <c r="BT77" s="238">
        <v>1</v>
      </c>
      <c r="BU77" s="238"/>
      <c r="BV77" s="238"/>
      <c r="BW77" s="238"/>
      <c r="BX77" s="238"/>
      <c r="BY77" s="238"/>
      <c r="BZ77" s="238"/>
      <c r="CA77" s="238"/>
      <c r="CB77" s="238"/>
      <c r="CC77" s="238"/>
      <c r="CD77" s="238" t="s">
        <v>1150</v>
      </c>
      <c r="CE77" s="238"/>
      <c r="CF77" s="238"/>
      <c r="CG77" s="238"/>
      <c r="CH77" s="238" t="s">
        <v>1150</v>
      </c>
      <c r="CI77" s="340" t="s">
        <v>1965</v>
      </c>
      <c r="CJ77" s="341"/>
      <c r="CK77" s="340" t="s">
        <v>1094</v>
      </c>
      <c r="CL77" s="340" t="s">
        <v>1095</v>
      </c>
      <c r="CM77" s="238" t="s">
        <v>1904</v>
      </c>
      <c r="CN77" s="238"/>
      <c r="CO77" s="434"/>
      <c r="CP77" s="377" t="s">
        <v>615</v>
      </c>
    </row>
    <row r="78" spans="1:94" ht="24" customHeight="1" x14ac:dyDescent="0.25">
      <c r="A78" s="377" t="s">
        <v>1667</v>
      </c>
      <c r="B78" s="377">
        <v>81</v>
      </c>
      <c r="C78" s="337">
        <v>4</v>
      </c>
      <c r="D78" s="302" t="s">
        <v>487</v>
      </c>
      <c r="E78" s="391" t="s">
        <v>1896</v>
      </c>
      <c r="F78" s="394">
        <v>0.08</v>
      </c>
      <c r="G78" s="391" t="s">
        <v>1897</v>
      </c>
      <c r="H78" s="391" t="s">
        <v>1954</v>
      </c>
      <c r="I78" s="397"/>
      <c r="J78" s="397" t="s">
        <v>1956</v>
      </c>
      <c r="K78" s="298"/>
      <c r="L78" s="338"/>
      <c r="M78" s="298"/>
      <c r="N78" s="299"/>
      <c r="O78" s="298"/>
      <c r="P78" s="299"/>
      <c r="Q78" s="299"/>
      <c r="R78" s="346"/>
      <c r="S78" s="299"/>
      <c r="T78" s="299"/>
      <c r="U78" s="299"/>
      <c r="V78" s="299"/>
      <c r="W78" s="299"/>
      <c r="X78" s="339"/>
      <c r="Y78" s="299"/>
      <c r="Z78" s="299"/>
      <c r="AA78" s="299"/>
      <c r="AB78" s="299"/>
      <c r="AC78" s="299"/>
      <c r="AD78" s="299"/>
      <c r="AE78" s="299"/>
      <c r="AF78" s="299"/>
      <c r="AG78" s="299"/>
      <c r="AH78" s="299"/>
      <c r="AI78" s="299"/>
      <c r="AJ78" s="299"/>
      <c r="AK78" s="298"/>
      <c r="AL78" s="299"/>
      <c r="AM78" s="298"/>
      <c r="AN78" s="299"/>
      <c r="AO78" s="299"/>
      <c r="AP78" s="298"/>
      <c r="AQ78" s="299"/>
      <c r="AR78" s="299"/>
      <c r="AS78" s="299"/>
      <c r="AT78" s="299"/>
      <c r="AU78" s="299"/>
      <c r="AV78" s="299"/>
      <c r="AW78" s="299"/>
      <c r="AX78" s="299"/>
      <c r="AY78" s="299"/>
      <c r="AZ78" s="299"/>
      <c r="BA78" s="298"/>
      <c r="BB78" s="298"/>
      <c r="BC78" s="299"/>
      <c r="BD78" s="298"/>
      <c r="BE78" s="298"/>
      <c r="BF78" s="298"/>
      <c r="BG78" s="298"/>
      <c r="BH78" s="298"/>
      <c r="BI78" s="298"/>
      <c r="BJ78" s="298"/>
      <c r="BK78" s="391" t="s">
        <v>1966</v>
      </c>
      <c r="BL78" s="234" t="s">
        <v>1967</v>
      </c>
      <c r="BM78" s="234" t="s">
        <v>1968</v>
      </c>
      <c r="BN78" s="234" t="s">
        <v>413</v>
      </c>
      <c r="BO78" s="234" t="s">
        <v>1969</v>
      </c>
      <c r="BP78" s="238" t="s">
        <v>372</v>
      </c>
      <c r="BQ78" s="238"/>
      <c r="BR78" s="238"/>
      <c r="BS78" s="238"/>
      <c r="BT78" s="238"/>
      <c r="BU78" s="238">
        <v>5</v>
      </c>
      <c r="BV78" s="238">
        <v>5</v>
      </c>
      <c r="BW78" s="238"/>
      <c r="BX78" s="238"/>
      <c r="BY78" s="238"/>
      <c r="BZ78" s="238"/>
      <c r="CA78" s="238"/>
      <c r="CB78" s="238"/>
      <c r="CC78" s="238"/>
      <c r="CD78" s="238" t="s">
        <v>1150</v>
      </c>
      <c r="CE78" s="238"/>
      <c r="CF78" s="238"/>
      <c r="CG78" s="238"/>
      <c r="CH78" s="238" t="s">
        <v>1150</v>
      </c>
      <c r="CI78" s="340" t="s">
        <v>1965</v>
      </c>
      <c r="CJ78" s="341"/>
      <c r="CK78" s="340" t="s">
        <v>1094</v>
      </c>
      <c r="CL78" s="340" t="s">
        <v>1095</v>
      </c>
      <c r="CM78" s="238" t="s">
        <v>1904</v>
      </c>
      <c r="CN78" s="238"/>
      <c r="CO78" s="434"/>
      <c r="CP78" s="377" t="s">
        <v>615</v>
      </c>
    </row>
    <row r="79" spans="1:94" ht="24" customHeight="1" x14ac:dyDescent="0.25">
      <c r="A79" s="377" t="s">
        <v>1667</v>
      </c>
      <c r="B79" s="377">
        <v>82</v>
      </c>
      <c r="C79" s="337">
        <v>4</v>
      </c>
      <c r="D79" s="302" t="s">
        <v>487</v>
      </c>
      <c r="E79" s="391" t="s">
        <v>1896</v>
      </c>
      <c r="F79" s="394">
        <v>0.08</v>
      </c>
      <c r="G79" s="391" t="s">
        <v>1897</v>
      </c>
      <c r="H79" s="391" t="s">
        <v>1954</v>
      </c>
      <c r="I79" s="397"/>
      <c r="J79" s="397" t="s">
        <v>1956</v>
      </c>
      <c r="K79" s="298"/>
      <c r="L79" s="338"/>
      <c r="M79" s="298"/>
      <c r="N79" s="299"/>
      <c r="O79" s="298"/>
      <c r="P79" s="299"/>
      <c r="Q79" s="299"/>
      <c r="R79" s="346"/>
      <c r="S79" s="299"/>
      <c r="T79" s="299"/>
      <c r="U79" s="299"/>
      <c r="V79" s="299"/>
      <c r="W79" s="299"/>
      <c r="X79" s="339"/>
      <c r="Y79" s="299"/>
      <c r="Z79" s="299"/>
      <c r="AA79" s="299"/>
      <c r="AB79" s="299"/>
      <c r="AC79" s="299"/>
      <c r="AD79" s="299"/>
      <c r="AE79" s="299"/>
      <c r="AF79" s="299"/>
      <c r="AG79" s="299"/>
      <c r="AH79" s="299"/>
      <c r="AI79" s="299"/>
      <c r="AJ79" s="299"/>
      <c r="AK79" s="298"/>
      <c r="AL79" s="299"/>
      <c r="AM79" s="298"/>
      <c r="AN79" s="299"/>
      <c r="AO79" s="299"/>
      <c r="AP79" s="298"/>
      <c r="AQ79" s="299"/>
      <c r="AR79" s="299"/>
      <c r="AS79" s="299"/>
      <c r="AT79" s="299"/>
      <c r="AU79" s="299"/>
      <c r="AV79" s="299"/>
      <c r="AW79" s="299"/>
      <c r="AX79" s="299"/>
      <c r="AY79" s="299"/>
      <c r="AZ79" s="299"/>
      <c r="BA79" s="298"/>
      <c r="BB79" s="298"/>
      <c r="BC79" s="299"/>
      <c r="BD79" s="298"/>
      <c r="BE79" s="298"/>
      <c r="BF79" s="298"/>
      <c r="BG79" s="298"/>
      <c r="BH79" s="298"/>
      <c r="BI79" s="298"/>
      <c r="BJ79" s="298"/>
      <c r="BK79" s="391" t="s">
        <v>1970</v>
      </c>
      <c r="BL79" s="234" t="s">
        <v>1971</v>
      </c>
      <c r="BM79" s="234" t="s">
        <v>1972</v>
      </c>
      <c r="BN79" s="234" t="s">
        <v>413</v>
      </c>
      <c r="BO79" s="234" t="s">
        <v>1973</v>
      </c>
      <c r="BP79" s="238" t="s">
        <v>1105</v>
      </c>
      <c r="BQ79" s="238"/>
      <c r="BR79" s="238"/>
      <c r="BS79" s="238"/>
      <c r="BT79" s="238"/>
      <c r="BU79" s="238"/>
      <c r="BV79" s="238"/>
      <c r="BW79" s="238">
        <v>6</v>
      </c>
      <c r="BX79" s="238"/>
      <c r="BY79" s="238">
        <v>4</v>
      </c>
      <c r="BZ79" s="238"/>
      <c r="CA79" s="238"/>
      <c r="CB79" s="238"/>
      <c r="CC79" s="238"/>
      <c r="CD79" s="238" t="s">
        <v>1150</v>
      </c>
      <c r="CE79" s="238"/>
      <c r="CF79" s="238"/>
      <c r="CG79" s="238"/>
      <c r="CH79" s="238" t="s">
        <v>1150</v>
      </c>
      <c r="CI79" s="340" t="s">
        <v>1965</v>
      </c>
      <c r="CJ79" s="341"/>
      <c r="CK79" s="340" t="s">
        <v>1094</v>
      </c>
      <c r="CL79" s="340" t="s">
        <v>1095</v>
      </c>
      <c r="CM79" s="238" t="s">
        <v>1904</v>
      </c>
      <c r="CN79" s="238"/>
      <c r="CO79" s="434"/>
      <c r="CP79" s="377" t="s">
        <v>615</v>
      </c>
    </row>
    <row r="80" spans="1:94" ht="24" customHeight="1" x14ac:dyDescent="0.25">
      <c r="A80" s="377" t="s">
        <v>1667</v>
      </c>
      <c r="B80" s="377">
        <v>83</v>
      </c>
      <c r="C80" s="337">
        <v>4</v>
      </c>
      <c r="D80" s="302" t="s">
        <v>487</v>
      </c>
      <c r="E80" s="391" t="s">
        <v>1896</v>
      </c>
      <c r="F80" s="394">
        <v>0.08</v>
      </c>
      <c r="G80" s="391" t="s">
        <v>1897</v>
      </c>
      <c r="H80" s="391" t="s">
        <v>1954</v>
      </c>
      <c r="I80" s="397"/>
      <c r="J80" s="397" t="s">
        <v>1956</v>
      </c>
      <c r="K80" s="298"/>
      <c r="L80" s="338"/>
      <c r="M80" s="298"/>
      <c r="N80" s="299"/>
      <c r="O80" s="298"/>
      <c r="P80" s="299"/>
      <c r="Q80" s="299"/>
      <c r="R80" s="346"/>
      <c r="S80" s="299"/>
      <c r="T80" s="299"/>
      <c r="U80" s="299"/>
      <c r="V80" s="299"/>
      <c r="W80" s="299"/>
      <c r="X80" s="339"/>
      <c r="Y80" s="299"/>
      <c r="Z80" s="299"/>
      <c r="AA80" s="299"/>
      <c r="AB80" s="299"/>
      <c r="AC80" s="299"/>
      <c r="AD80" s="299"/>
      <c r="AE80" s="299"/>
      <c r="AF80" s="299"/>
      <c r="AG80" s="299"/>
      <c r="AH80" s="299"/>
      <c r="AI80" s="299"/>
      <c r="AJ80" s="299"/>
      <c r="AK80" s="298"/>
      <c r="AL80" s="299"/>
      <c r="AM80" s="298"/>
      <c r="AN80" s="299"/>
      <c r="AO80" s="299"/>
      <c r="AP80" s="298"/>
      <c r="AQ80" s="299"/>
      <c r="AR80" s="299"/>
      <c r="AS80" s="299"/>
      <c r="AT80" s="299"/>
      <c r="AU80" s="299"/>
      <c r="AV80" s="299"/>
      <c r="AW80" s="299"/>
      <c r="AX80" s="299"/>
      <c r="AY80" s="299"/>
      <c r="AZ80" s="299"/>
      <c r="BA80" s="298"/>
      <c r="BB80" s="298"/>
      <c r="BC80" s="299"/>
      <c r="BD80" s="298"/>
      <c r="BE80" s="298"/>
      <c r="BF80" s="298"/>
      <c r="BG80" s="298"/>
      <c r="BH80" s="298"/>
      <c r="BI80" s="298"/>
      <c r="BJ80" s="298"/>
      <c r="BK80" s="391" t="s">
        <v>1974</v>
      </c>
      <c r="BL80" s="234" t="s">
        <v>1975</v>
      </c>
      <c r="BM80" s="234" t="s">
        <v>1976</v>
      </c>
      <c r="BN80" s="234" t="s">
        <v>413</v>
      </c>
      <c r="BO80" s="234" t="s">
        <v>1973</v>
      </c>
      <c r="BP80" s="238" t="s">
        <v>372</v>
      </c>
      <c r="BQ80" s="238"/>
      <c r="BR80" s="238"/>
      <c r="BS80" s="238"/>
      <c r="BT80" s="238"/>
      <c r="BU80" s="238"/>
      <c r="BV80" s="238"/>
      <c r="BW80" s="238"/>
      <c r="BX80" s="238"/>
      <c r="BY80" s="238">
        <v>2</v>
      </c>
      <c r="BZ80" s="238">
        <v>2</v>
      </c>
      <c r="CA80" s="238">
        <v>2</v>
      </c>
      <c r="CB80" s="238">
        <v>2</v>
      </c>
      <c r="CC80" s="238">
        <v>2</v>
      </c>
      <c r="CD80" s="238" t="s">
        <v>1150</v>
      </c>
      <c r="CE80" s="238"/>
      <c r="CF80" s="238"/>
      <c r="CG80" s="238"/>
      <c r="CH80" s="238" t="s">
        <v>1150</v>
      </c>
      <c r="CI80" s="340" t="s">
        <v>1965</v>
      </c>
      <c r="CJ80" s="341"/>
      <c r="CK80" s="340" t="s">
        <v>1094</v>
      </c>
      <c r="CL80" s="340" t="s">
        <v>1095</v>
      </c>
      <c r="CM80" s="238" t="s">
        <v>1904</v>
      </c>
      <c r="CN80" s="238"/>
      <c r="CO80" s="434"/>
      <c r="CP80" s="377" t="s">
        <v>615</v>
      </c>
    </row>
    <row r="81" spans="1:94" ht="24" customHeight="1" x14ac:dyDescent="0.25">
      <c r="A81" s="377" t="s">
        <v>1667</v>
      </c>
      <c r="B81" s="377">
        <v>84</v>
      </c>
      <c r="C81" s="337">
        <v>4</v>
      </c>
      <c r="D81" s="302" t="s">
        <v>487</v>
      </c>
      <c r="E81" s="391" t="s">
        <v>1896</v>
      </c>
      <c r="F81" s="394">
        <v>0.08</v>
      </c>
      <c r="G81" s="391" t="s">
        <v>1897</v>
      </c>
      <c r="H81" s="391" t="s">
        <v>1954</v>
      </c>
      <c r="I81" s="397"/>
      <c r="J81" s="397" t="s">
        <v>1956</v>
      </c>
      <c r="K81" s="298"/>
      <c r="L81" s="338"/>
      <c r="M81" s="298"/>
      <c r="N81" s="299"/>
      <c r="O81" s="298"/>
      <c r="P81" s="299"/>
      <c r="Q81" s="299"/>
      <c r="R81" s="346"/>
      <c r="S81" s="299"/>
      <c r="T81" s="299"/>
      <c r="U81" s="299"/>
      <c r="V81" s="299"/>
      <c r="W81" s="299"/>
      <c r="X81" s="339"/>
      <c r="Y81" s="299"/>
      <c r="Z81" s="299"/>
      <c r="AA81" s="299"/>
      <c r="AB81" s="299"/>
      <c r="AC81" s="299"/>
      <c r="AD81" s="299"/>
      <c r="AE81" s="299"/>
      <c r="AF81" s="299"/>
      <c r="AG81" s="299"/>
      <c r="AH81" s="299"/>
      <c r="AI81" s="299"/>
      <c r="AJ81" s="299"/>
      <c r="AK81" s="298"/>
      <c r="AL81" s="299"/>
      <c r="AM81" s="298"/>
      <c r="AN81" s="299"/>
      <c r="AO81" s="299"/>
      <c r="AP81" s="298"/>
      <c r="AQ81" s="299"/>
      <c r="AR81" s="299"/>
      <c r="AS81" s="299"/>
      <c r="AT81" s="299"/>
      <c r="AU81" s="299"/>
      <c r="AV81" s="299"/>
      <c r="AW81" s="299"/>
      <c r="AX81" s="299"/>
      <c r="AY81" s="299"/>
      <c r="AZ81" s="299"/>
      <c r="BA81" s="298"/>
      <c r="BB81" s="298"/>
      <c r="BC81" s="299"/>
      <c r="BD81" s="298"/>
      <c r="BE81" s="298"/>
      <c r="BF81" s="298"/>
      <c r="BG81" s="298"/>
      <c r="BH81" s="298"/>
      <c r="BI81" s="298"/>
      <c r="BJ81" s="298"/>
      <c r="BK81" s="391" t="s">
        <v>1977</v>
      </c>
      <c r="BL81" s="234" t="s">
        <v>1978</v>
      </c>
      <c r="BM81" s="234" t="s">
        <v>1979</v>
      </c>
      <c r="BN81" s="234" t="s">
        <v>413</v>
      </c>
      <c r="BO81" s="234" t="s">
        <v>1980</v>
      </c>
      <c r="BP81" s="238" t="s">
        <v>1105</v>
      </c>
      <c r="BQ81" s="238"/>
      <c r="BR81" s="238"/>
      <c r="BS81" s="238"/>
      <c r="BT81" s="238"/>
      <c r="BU81" s="238"/>
      <c r="BV81" s="238"/>
      <c r="BW81" s="238"/>
      <c r="BX81" s="238"/>
      <c r="BY81" s="238"/>
      <c r="BZ81" s="238"/>
      <c r="CA81" s="238"/>
      <c r="CB81" s="238"/>
      <c r="CC81" s="238">
        <v>1</v>
      </c>
      <c r="CD81" s="238" t="s">
        <v>1981</v>
      </c>
      <c r="CE81" s="238"/>
      <c r="CF81" s="238"/>
      <c r="CG81" s="238"/>
      <c r="CH81" s="238" t="s">
        <v>499</v>
      </c>
      <c r="CI81" s="340" t="s">
        <v>1130</v>
      </c>
      <c r="CJ81" s="341" t="s">
        <v>1093</v>
      </c>
      <c r="CK81" s="340" t="s">
        <v>1094</v>
      </c>
      <c r="CL81" s="340" t="s">
        <v>1095</v>
      </c>
      <c r="CM81" s="238" t="s">
        <v>1904</v>
      </c>
      <c r="CN81" s="238"/>
      <c r="CO81" s="434"/>
      <c r="CP81" s="377" t="s">
        <v>615</v>
      </c>
    </row>
    <row r="82" spans="1:94" ht="24" customHeight="1" x14ac:dyDescent="0.25">
      <c r="A82" s="377" t="s">
        <v>1778</v>
      </c>
      <c r="B82" s="377">
        <v>16</v>
      </c>
      <c r="C82" s="375">
        <v>5</v>
      </c>
      <c r="D82" s="392" t="s">
        <v>1650</v>
      </c>
      <c r="E82" s="392" t="s">
        <v>1982</v>
      </c>
      <c r="F82" s="392">
        <v>10000</v>
      </c>
      <c r="G82" s="392" t="s">
        <v>1983</v>
      </c>
      <c r="H82" s="392" t="s">
        <v>523</v>
      </c>
      <c r="I82" s="133" t="s">
        <v>1652</v>
      </c>
      <c r="J82" s="133" t="s">
        <v>1984</v>
      </c>
      <c r="K82" s="298" t="s">
        <v>525</v>
      </c>
      <c r="L82" s="330">
        <v>7636212505</v>
      </c>
      <c r="M82" s="298" t="s">
        <v>527</v>
      </c>
      <c r="N82" s="298" t="s">
        <v>413</v>
      </c>
      <c r="O82" s="298" t="s">
        <v>528</v>
      </c>
      <c r="P82" s="298" t="s">
        <v>372</v>
      </c>
      <c r="Q82" s="298" t="s">
        <v>126</v>
      </c>
      <c r="R82" s="298">
        <v>75</v>
      </c>
      <c r="S82" s="298" t="s">
        <v>1985</v>
      </c>
      <c r="T82" s="298" t="s">
        <v>1985</v>
      </c>
      <c r="U82" s="298"/>
      <c r="V82" s="298">
        <v>75</v>
      </c>
      <c r="W82" s="298" t="s">
        <v>949</v>
      </c>
      <c r="X82" s="298" t="s">
        <v>1651</v>
      </c>
      <c r="Y82" s="298">
        <v>0</v>
      </c>
      <c r="Z82" s="298">
        <v>0</v>
      </c>
      <c r="AA82" s="298">
        <v>0</v>
      </c>
      <c r="AB82" s="298">
        <v>0</v>
      </c>
      <c r="AC82" s="298">
        <v>0</v>
      </c>
      <c r="AD82" s="298">
        <v>0</v>
      </c>
      <c r="AE82" s="295">
        <v>2</v>
      </c>
      <c r="AF82" s="295">
        <v>8</v>
      </c>
      <c r="AG82" s="295">
        <v>17</v>
      </c>
      <c r="AH82" s="295">
        <v>18</v>
      </c>
      <c r="AI82" s="295">
        <v>18</v>
      </c>
      <c r="AJ82" s="295">
        <v>12</v>
      </c>
      <c r="AK82" s="298" t="s">
        <v>1188</v>
      </c>
      <c r="AL82" s="298" t="s">
        <v>1188</v>
      </c>
      <c r="AM82" s="298" t="s">
        <v>916</v>
      </c>
      <c r="AN82" s="298" t="s">
        <v>1189</v>
      </c>
      <c r="AO82" s="319" t="s">
        <v>1190</v>
      </c>
      <c r="AP82" s="298" t="s">
        <v>1188</v>
      </c>
      <c r="AQ82" s="298" t="s">
        <v>8</v>
      </c>
      <c r="AR82" s="298" t="s">
        <v>8</v>
      </c>
      <c r="AS82" s="298" t="s">
        <v>8</v>
      </c>
      <c r="AT82" s="298" t="s">
        <v>8</v>
      </c>
      <c r="AU82" s="298" t="s">
        <v>8</v>
      </c>
      <c r="AV82" s="298" t="s">
        <v>17</v>
      </c>
      <c r="AW82" s="298" t="s">
        <v>17</v>
      </c>
      <c r="AX82" s="298" t="s">
        <v>8</v>
      </c>
      <c r="AY82" s="298" t="s">
        <v>17</v>
      </c>
      <c r="AZ82" s="298" t="s">
        <v>8</v>
      </c>
      <c r="BA82" s="298" t="s">
        <v>503</v>
      </c>
      <c r="BB82" s="298" t="s">
        <v>32</v>
      </c>
      <c r="BC82" s="298" t="s">
        <v>30</v>
      </c>
      <c r="BD82" s="298" t="s">
        <v>41</v>
      </c>
      <c r="BE82" s="298" t="s">
        <v>12</v>
      </c>
      <c r="BF82" s="298" t="s">
        <v>530</v>
      </c>
      <c r="BG82" s="298" t="s">
        <v>402</v>
      </c>
      <c r="BH82" s="298" t="s">
        <v>505</v>
      </c>
      <c r="BI82" s="298"/>
      <c r="BJ82" s="298" t="s">
        <v>122</v>
      </c>
      <c r="BK82" s="392" t="s">
        <v>524</v>
      </c>
      <c r="BL82" s="234" t="s">
        <v>1192</v>
      </c>
      <c r="BM82" s="234" t="s">
        <v>1193</v>
      </c>
      <c r="BN82" s="331"/>
      <c r="BO82" s="331" t="s">
        <v>1194</v>
      </c>
      <c r="BP82" s="324" t="s">
        <v>770</v>
      </c>
      <c r="BQ82" s="238">
        <v>345</v>
      </c>
      <c r="BR82" s="340">
        <v>0</v>
      </c>
      <c r="BS82" s="340">
        <v>0</v>
      </c>
      <c r="BT82" s="340">
        <v>0</v>
      </c>
      <c r="BU82" s="340">
        <v>0</v>
      </c>
      <c r="BV82" s="340">
        <v>10</v>
      </c>
      <c r="BW82" s="340">
        <v>36</v>
      </c>
      <c r="BX82" s="340">
        <v>45</v>
      </c>
      <c r="BY82" s="340">
        <v>65</v>
      </c>
      <c r="BZ82" s="340">
        <v>65</v>
      </c>
      <c r="CA82" s="340">
        <v>60</v>
      </c>
      <c r="CB82" s="340">
        <v>60</v>
      </c>
      <c r="CC82" s="340">
        <v>4</v>
      </c>
      <c r="CD82" s="340" t="s">
        <v>1188</v>
      </c>
      <c r="CE82" s="340"/>
      <c r="CF82" s="340" t="s">
        <v>1189</v>
      </c>
      <c r="CG82" s="376" t="s">
        <v>1190</v>
      </c>
      <c r="CH82" s="340" t="s">
        <v>1188</v>
      </c>
      <c r="CI82" s="340" t="s">
        <v>772</v>
      </c>
      <c r="CJ82" s="342" t="s">
        <v>1195</v>
      </c>
      <c r="CK82" s="234" t="s">
        <v>1094</v>
      </c>
      <c r="CL82" s="340" t="s">
        <v>1196</v>
      </c>
      <c r="CM82" s="413" t="s">
        <v>1786</v>
      </c>
      <c r="CN82" s="238">
        <v>1702</v>
      </c>
      <c r="CO82" s="436"/>
      <c r="CP82" s="377" t="s">
        <v>615</v>
      </c>
    </row>
    <row r="83" spans="1:94" ht="24" customHeight="1" x14ac:dyDescent="0.25">
      <c r="A83" s="377" t="s">
        <v>1778</v>
      </c>
      <c r="B83" s="377">
        <v>17</v>
      </c>
      <c r="C83" s="375">
        <v>5</v>
      </c>
      <c r="D83" s="392" t="s">
        <v>1650</v>
      </c>
      <c r="E83" s="392" t="s">
        <v>1982</v>
      </c>
      <c r="F83" s="392">
        <v>10000</v>
      </c>
      <c r="G83" s="392" t="s">
        <v>1983</v>
      </c>
      <c r="H83" s="392" t="s">
        <v>523</v>
      </c>
      <c r="I83" s="133"/>
      <c r="J83" s="133" t="s">
        <v>1197</v>
      </c>
      <c r="K83" s="298" t="s">
        <v>533</v>
      </c>
      <c r="L83" s="330">
        <v>2294184153</v>
      </c>
      <c r="M83" s="298" t="s">
        <v>535</v>
      </c>
      <c r="N83" s="298" t="s">
        <v>413</v>
      </c>
      <c r="O83" s="298" t="s">
        <v>536</v>
      </c>
      <c r="P83" s="298" t="s">
        <v>372</v>
      </c>
      <c r="Q83" s="298">
        <v>138</v>
      </c>
      <c r="R83" s="298">
        <v>75</v>
      </c>
      <c r="S83" s="298" t="s">
        <v>1985</v>
      </c>
      <c r="T83" s="298" t="s">
        <v>1985</v>
      </c>
      <c r="U83" s="298"/>
      <c r="V83" s="298">
        <v>75</v>
      </c>
      <c r="W83" s="298" t="s">
        <v>949</v>
      </c>
      <c r="X83" s="298" t="s">
        <v>1651</v>
      </c>
      <c r="Y83" s="298">
        <v>0</v>
      </c>
      <c r="Z83" s="298">
        <v>0</v>
      </c>
      <c r="AA83" s="298">
        <v>0</v>
      </c>
      <c r="AB83" s="298">
        <v>0</v>
      </c>
      <c r="AC83" s="298">
        <v>0</v>
      </c>
      <c r="AD83" s="298">
        <v>0</v>
      </c>
      <c r="AE83" s="298">
        <v>0</v>
      </c>
      <c r="AF83" s="298">
        <v>0</v>
      </c>
      <c r="AG83" s="298">
        <v>25</v>
      </c>
      <c r="AH83" s="298">
        <v>25</v>
      </c>
      <c r="AI83" s="298">
        <v>25</v>
      </c>
      <c r="AJ83" s="298">
        <v>0</v>
      </c>
      <c r="AK83" s="300" t="s">
        <v>1188</v>
      </c>
      <c r="AL83" s="300" t="s">
        <v>1188</v>
      </c>
      <c r="AM83" s="298" t="s">
        <v>916</v>
      </c>
      <c r="AN83" s="298" t="s">
        <v>1189</v>
      </c>
      <c r="AO83" s="319" t="s">
        <v>1190</v>
      </c>
      <c r="AP83" s="298" t="s">
        <v>1188</v>
      </c>
      <c r="AQ83" s="298" t="s">
        <v>8</v>
      </c>
      <c r="AR83" s="298" t="s">
        <v>8</v>
      </c>
      <c r="AS83" s="298" t="s">
        <v>8</v>
      </c>
      <c r="AT83" s="298" t="s">
        <v>8</v>
      </c>
      <c r="AU83" s="298" t="s">
        <v>8</v>
      </c>
      <c r="AV83" s="298" t="s">
        <v>17</v>
      </c>
      <c r="AW83" s="298" t="s">
        <v>17</v>
      </c>
      <c r="AX83" s="298" t="s">
        <v>8</v>
      </c>
      <c r="AY83" s="298" t="s">
        <v>17</v>
      </c>
      <c r="AZ83" s="298" t="s">
        <v>8</v>
      </c>
      <c r="BA83" s="298" t="s">
        <v>503</v>
      </c>
      <c r="BB83" s="298" t="s">
        <v>32</v>
      </c>
      <c r="BC83" s="298" t="s">
        <v>30</v>
      </c>
      <c r="BD83" s="298" t="s">
        <v>41</v>
      </c>
      <c r="BE83" s="298" t="s">
        <v>12</v>
      </c>
      <c r="BF83" s="298" t="s">
        <v>530</v>
      </c>
      <c r="BG83" s="298" t="s">
        <v>402</v>
      </c>
      <c r="BH83" s="298" t="s">
        <v>505</v>
      </c>
      <c r="BI83" s="298"/>
      <c r="BJ83" s="298" t="s">
        <v>122</v>
      </c>
      <c r="BK83" s="392" t="s">
        <v>532</v>
      </c>
      <c r="BL83" s="234" t="s">
        <v>1201</v>
      </c>
      <c r="BM83" s="234" t="s">
        <v>1202</v>
      </c>
      <c r="BN83" s="331"/>
      <c r="BO83" s="331" t="s">
        <v>1203</v>
      </c>
      <c r="BP83" s="324" t="s">
        <v>770</v>
      </c>
      <c r="BQ83" s="238">
        <v>166</v>
      </c>
      <c r="BR83" s="340">
        <v>0</v>
      </c>
      <c r="BS83" s="340">
        <v>0</v>
      </c>
      <c r="BT83" s="340">
        <v>0</v>
      </c>
      <c r="BU83" s="340">
        <v>0</v>
      </c>
      <c r="BV83" s="340">
        <v>10</v>
      </c>
      <c r="BW83" s="340">
        <v>25</v>
      </c>
      <c r="BX83" s="340">
        <v>30</v>
      </c>
      <c r="BY83" s="340">
        <v>30</v>
      </c>
      <c r="BZ83" s="340">
        <v>25</v>
      </c>
      <c r="CA83" s="340">
        <v>25</v>
      </c>
      <c r="CB83" s="340">
        <v>21</v>
      </c>
      <c r="CC83" s="340"/>
      <c r="CD83" s="340" t="s">
        <v>1188</v>
      </c>
      <c r="CE83" s="340"/>
      <c r="CF83" s="340" t="s">
        <v>1189</v>
      </c>
      <c r="CG83" s="376" t="s">
        <v>1190</v>
      </c>
      <c r="CH83" s="340" t="s">
        <v>1188</v>
      </c>
      <c r="CI83" s="340" t="s">
        <v>772</v>
      </c>
      <c r="CJ83" s="342" t="s">
        <v>1195</v>
      </c>
      <c r="CK83" s="234" t="s">
        <v>1094</v>
      </c>
      <c r="CL83" s="340" t="s">
        <v>1196</v>
      </c>
      <c r="CM83" s="413" t="s">
        <v>1786</v>
      </c>
      <c r="CN83" s="238">
        <v>1702</v>
      </c>
      <c r="CO83" s="437"/>
      <c r="CP83" s="377" t="s">
        <v>615</v>
      </c>
    </row>
    <row r="84" spans="1:94" ht="24" customHeight="1" x14ac:dyDescent="0.25">
      <c r="A84" s="377" t="s">
        <v>1778</v>
      </c>
      <c r="B84" s="377">
        <v>18</v>
      </c>
      <c r="C84" s="375">
        <v>5</v>
      </c>
      <c r="D84" s="392" t="s">
        <v>1650</v>
      </c>
      <c r="E84" s="392" t="s">
        <v>1982</v>
      </c>
      <c r="F84" s="392">
        <v>10000</v>
      </c>
      <c r="G84" s="392" t="s">
        <v>1983</v>
      </c>
      <c r="H84" s="392" t="s">
        <v>523</v>
      </c>
      <c r="I84" s="133"/>
      <c r="J84" s="133" t="s">
        <v>1986</v>
      </c>
      <c r="K84" s="298" t="s">
        <v>539</v>
      </c>
      <c r="L84" s="330">
        <v>5408787746</v>
      </c>
      <c r="M84" s="298" t="s">
        <v>541</v>
      </c>
      <c r="N84" s="298" t="s">
        <v>413</v>
      </c>
      <c r="O84" s="298" t="s">
        <v>1209</v>
      </c>
      <c r="P84" s="298" t="s">
        <v>372</v>
      </c>
      <c r="Q84" s="298">
        <v>6767</v>
      </c>
      <c r="R84" s="298">
        <v>2280</v>
      </c>
      <c r="S84" s="298" t="s">
        <v>1985</v>
      </c>
      <c r="T84" s="298" t="s">
        <v>1985</v>
      </c>
      <c r="U84" s="298"/>
      <c r="V84" s="298">
        <v>2280</v>
      </c>
      <c r="W84" s="298" t="s">
        <v>949</v>
      </c>
      <c r="X84" s="298" t="s">
        <v>1651</v>
      </c>
      <c r="Y84" s="298">
        <v>0</v>
      </c>
      <c r="Z84" s="298">
        <v>0</v>
      </c>
      <c r="AA84" s="298">
        <v>0</v>
      </c>
      <c r="AB84" s="298">
        <v>0</v>
      </c>
      <c r="AC84" s="298">
        <v>320</v>
      </c>
      <c r="AD84" s="298">
        <v>360</v>
      </c>
      <c r="AE84" s="298">
        <v>400</v>
      </c>
      <c r="AF84" s="298">
        <v>360</v>
      </c>
      <c r="AG84" s="298">
        <v>280</v>
      </c>
      <c r="AH84" s="298">
        <v>280</v>
      </c>
      <c r="AI84" s="298">
        <v>280</v>
      </c>
      <c r="AJ84" s="298">
        <v>0</v>
      </c>
      <c r="AK84" s="300" t="s">
        <v>1188</v>
      </c>
      <c r="AL84" s="300" t="s">
        <v>1188</v>
      </c>
      <c r="AM84" s="298" t="s">
        <v>916</v>
      </c>
      <c r="AN84" s="298" t="s">
        <v>1189</v>
      </c>
      <c r="AO84" s="319" t="s">
        <v>1190</v>
      </c>
      <c r="AP84" s="298" t="s">
        <v>1188</v>
      </c>
      <c r="AQ84" s="298" t="s">
        <v>8</v>
      </c>
      <c r="AR84" s="298" t="s">
        <v>8</v>
      </c>
      <c r="AS84" s="298" t="s">
        <v>8</v>
      </c>
      <c r="AT84" s="298" t="s">
        <v>8</v>
      </c>
      <c r="AU84" s="298" t="s">
        <v>8</v>
      </c>
      <c r="AV84" s="298" t="s">
        <v>17</v>
      </c>
      <c r="AW84" s="298" t="s">
        <v>17</v>
      </c>
      <c r="AX84" s="298" t="s">
        <v>8</v>
      </c>
      <c r="AY84" s="298" t="s">
        <v>17</v>
      </c>
      <c r="AZ84" s="298" t="s">
        <v>8</v>
      </c>
      <c r="BA84" s="298" t="s">
        <v>503</v>
      </c>
      <c r="BB84" s="298" t="s">
        <v>32</v>
      </c>
      <c r="BC84" s="298" t="s">
        <v>30</v>
      </c>
      <c r="BD84" s="298" t="s">
        <v>41</v>
      </c>
      <c r="BE84" s="298" t="s">
        <v>12</v>
      </c>
      <c r="BF84" s="298" t="s">
        <v>530</v>
      </c>
      <c r="BG84" s="298" t="s">
        <v>402</v>
      </c>
      <c r="BH84" s="298" t="s">
        <v>505</v>
      </c>
      <c r="BI84" s="298"/>
      <c r="BJ84" s="298" t="s">
        <v>122</v>
      </c>
      <c r="BK84" s="392" t="s">
        <v>538</v>
      </c>
      <c r="BL84" s="315" t="s">
        <v>1205</v>
      </c>
      <c r="BM84" s="315" t="s">
        <v>1206</v>
      </c>
      <c r="BN84" s="331"/>
      <c r="BO84" s="331" t="s">
        <v>1207</v>
      </c>
      <c r="BP84" s="324" t="s">
        <v>770</v>
      </c>
      <c r="BQ84" s="238">
        <v>75</v>
      </c>
      <c r="BR84" s="340">
        <v>0</v>
      </c>
      <c r="BS84" s="340">
        <v>0</v>
      </c>
      <c r="BT84" s="340">
        <v>0</v>
      </c>
      <c r="BU84" s="340">
        <v>0</v>
      </c>
      <c r="BV84" s="340">
        <v>3</v>
      </c>
      <c r="BW84" s="340">
        <v>6</v>
      </c>
      <c r="BX84" s="340">
        <v>14</v>
      </c>
      <c r="BY84" s="340">
        <v>14</v>
      </c>
      <c r="BZ84" s="340">
        <v>6</v>
      </c>
      <c r="CA84" s="340">
        <v>14</v>
      </c>
      <c r="CB84" s="340">
        <v>10</v>
      </c>
      <c r="CC84" s="340"/>
      <c r="CD84" s="340" t="s">
        <v>1188</v>
      </c>
      <c r="CE84" s="340"/>
      <c r="CF84" s="340" t="s">
        <v>1189</v>
      </c>
      <c r="CG84" s="376" t="s">
        <v>1190</v>
      </c>
      <c r="CH84" s="340" t="s">
        <v>1188</v>
      </c>
      <c r="CI84" s="340" t="s">
        <v>772</v>
      </c>
      <c r="CJ84" s="342" t="s">
        <v>1195</v>
      </c>
      <c r="CK84" s="234" t="s">
        <v>1094</v>
      </c>
      <c r="CL84" s="340" t="s">
        <v>1196</v>
      </c>
      <c r="CM84" s="413" t="s">
        <v>1786</v>
      </c>
      <c r="CN84" s="238">
        <v>1702</v>
      </c>
      <c r="CO84" s="437"/>
      <c r="CP84" s="377" t="s">
        <v>615</v>
      </c>
    </row>
    <row r="85" spans="1:94" ht="24" customHeight="1" x14ac:dyDescent="0.25">
      <c r="A85" s="377" t="s">
        <v>2058</v>
      </c>
      <c r="B85" s="377"/>
      <c r="C85" s="311">
        <v>6</v>
      </c>
      <c r="D85" s="389" t="s">
        <v>437</v>
      </c>
      <c r="E85" s="389" t="s">
        <v>1651</v>
      </c>
      <c r="F85" s="389" t="s">
        <v>1651</v>
      </c>
      <c r="G85" s="389" t="s">
        <v>1651</v>
      </c>
      <c r="H85" s="10" t="s">
        <v>552</v>
      </c>
      <c r="I85" s="501" t="s">
        <v>2041</v>
      </c>
      <c r="J85" s="465" t="s">
        <v>1212</v>
      </c>
      <c r="K85" s="492"/>
      <c r="L85" s="493"/>
      <c r="M85" s="485"/>
      <c r="N85" s="493"/>
      <c r="O85" s="485"/>
      <c r="P85" s="494"/>
      <c r="Q85" s="495"/>
      <c r="R85" s="495"/>
      <c r="S85" s="495"/>
      <c r="T85" s="495"/>
      <c r="U85" s="496"/>
      <c r="V85" s="497"/>
      <c r="W85" s="485"/>
      <c r="X85" s="494"/>
      <c r="Y85" s="494"/>
      <c r="Z85" s="494"/>
      <c r="AA85" s="494"/>
      <c r="AB85" s="494"/>
      <c r="AC85" s="494"/>
      <c r="AD85" s="494"/>
      <c r="AE85" s="494"/>
      <c r="AF85" s="494"/>
      <c r="AG85" s="494"/>
      <c r="AH85" s="494"/>
      <c r="AI85" s="494"/>
      <c r="AJ85" s="86"/>
      <c r="AK85" s="485" t="s">
        <v>446</v>
      </c>
      <c r="AL85" s="133" t="s">
        <v>1216</v>
      </c>
      <c r="AM85" s="133"/>
      <c r="AN85" s="133" t="s">
        <v>2046</v>
      </c>
      <c r="AO85" s="370" t="s">
        <v>2047</v>
      </c>
      <c r="AP85" s="133" t="s">
        <v>446</v>
      </c>
      <c r="AQ85" s="133"/>
      <c r="AR85" s="133"/>
      <c r="AS85" s="133"/>
      <c r="AT85" s="133"/>
      <c r="AU85" s="133"/>
      <c r="AV85" s="133" t="s">
        <v>17</v>
      </c>
      <c r="AW85" s="133"/>
      <c r="AX85" s="133"/>
      <c r="AY85" s="133" t="s">
        <v>17</v>
      </c>
      <c r="AZ85" s="133" t="s">
        <v>1220</v>
      </c>
      <c r="BA85" s="133"/>
      <c r="BB85" s="133"/>
      <c r="BC85" s="133"/>
      <c r="BD85" s="133"/>
      <c r="BE85" s="133"/>
      <c r="BF85" s="133" t="s">
        <v>2048</v>
      </c>
      <c r="BG85" s="133"/>
      <c r="BH85" s="133"/>
      <c r="BI85" s="133"/>
      <c r="BJ85" s="241" t="s">
        <v>442</v>
      </c>
      <c r="BK85" s="241" t="s">
        <v>553</v>
      </c>
      <c r="BL85" s="467" t="s">
        <v>2042</v>
      </c>
      <c r="BM85" s="467">
        <v>0</v>
      </c>
      <c r="BN85" s="467"/>
      <c r="BO85" s="467"/>
      <c r="BP85" s="468"/>
      <c r="BQ85" s="499">
        <v>0.5</v>
      </c>
      <c r="BR85" s="499">
        <v>0</v>
      </c>
      <c r="BS85" s="499">
        <v>0</v>
      </c>
      <c r="BT85" s="499">
        <v>0</v>
      </c>
      <c r="BU85" s="499">
        <v>0</v>
      </c>
      <c r="BV85" s="499">
        <v>0</v>
      </c>
      <c r="BW85" s="499">
        <v>0</v>
      </c>
      <c r="BX85" s="499">
        <v>0</v>
      </c>
      <c r="BY85" s="499">
        <v>0</v>
      </c>
      <c r="BZ85" s="499">
        <v>0</v>
      </c>
      <c r="CA85" s="499">
        <v>0</v>
      </c>
      <c r="CB85" s="499">
        <v>0</v>
      </c>
      <c r="CC85" s="468" t="s">
        <v>446</v>
      </c>
      <c r="CD85" s="230"/>
      <c r="CE85" s="73"/>
      <c r="CF85" s="73"/>
      <c r="CG85" s="73"/>
      <c r="CH85" s="73"/>
      <c r="CI85" s="73"/>
      <c r="CJ85" s="73"/>
      <c r="CK85" s="73"/>
      <c r="CL85" s="73"/>
      <c r="CM85" s="10"/>
      <c r="CN85" s="10"/>
      <c r="CO85" s="308"/>
      <c r="CP85" s="377"/>
    </row>
    <row r="86" spans="1:94" ht="24" customHeight="1" x14ac:dyDescent="0.25">
      <c r="A86" s="377" t="s">
        <v>2058</v>
      </c>
      <c r="B86" s="377"/>
      <c r="C86" s="311">
        <v>6</v>
      </c>
      <c r="D86" s="389" t="s">
        <v>437</v>
      </c>
      <c r="E86" s="389" t="s">
        <v>1651</v>
      </c>
      <c r="F86" s="389" t="s">
        <v>1651</v>
      </c>
      <c r="G86" s="389" t="s">
        <v>1651</v>
      </c>
      <c r="H86" s="10"/>
      <c r="I86" s="501"/>
      <c r="J86" s="132"/>
      <c r="K86" s="498"/>
      <c r="L86" s="485"/>
      <c r="M86" s="485"/>
      <c r="N86" s="493"/>
      <c r="O86" s="485"/>
      <c r="P86" s="494"/>
      <c r="Q86" s="495"/>
      <c r="R86" s="495"/>
      <c r="S86" s="495"/>
      <c r="T86" s="495"/>
      <c r="U86" s="496"/>
      <c r="V86" s="497"/>
      <c r="W86" s="485"/>
      <c r="X86" s="494"/>
      <c r="Y86" s="494"/>
      <c r="Z86" s="494"/>
      <c r="AA86" s="494"/>
      <c r="AB86" s="494"/>
      <c r="AC86" s="494"/>
      <c r="AD86" s="494"/>
      <c r="AE86" s="494"/>
      <c r="AF86" s="494"/>
      <c r="AG86" s="494"/>
      <c r="AH86" s="494"/>
      <c r="AI86" s="494"/>
      <c r="AJ86" s="86"/>
      <c r="AK86" s="485" t="s">
        <v>446</v>
      </c>
      <c r="AL86" s="133" t="s">
        <v>2052</v>
      </c>
      <c r="AM86" s="133"/>
      <c r="AN86" s="133" t="s">
        <v>2046</v>
      </c>
      <c r="AO86" s="370" t="s">
        <v>2047</v>
      </c>
      <c r="AP86" s="133" t="s">
        <v>446</v>
      </c>
      <c r="AQ86" s="133"/>
      <c r="AR86" s="133"/>
      <c r="AS86" s="133"/>
      <c r="AT86" s="133"/>
      <c r="AU86" s="133"/>
      <c r="AV86" s="133"/>
      <c r="AW86" s="133"/>
      <c r="AX86" s="133"/>
      <c r="AY86" s="133"/>
      <c r="AZ86" s="133" t="s">
        <v>1220</v>
      </c>
      <c r="BA86" s="133"/>
      <c r="BB86" s="133"/>
      <c r="BC86" s="133"/>
      <c r="BD86" s="133"/>
      <c r="BE86" s="133"/>
      <c r="BF86" s="133"/>
      <c r="BG86" s="133"/>
      <c r="BH86" s="133"/>
      <c r="BI86" s="133"/>
      <c r="BJ86" s="241" t="s">
        <v>1655</v>
      </c>
      <c r="BK86" s="241" t="s">
        <v>560</v>
      </c>
      <c r="BL86" s="467" t="s">
        <v>2049</v>
      </c>
      <c r="BM86" s="467">
        <v>0</v>
      </c>
      <c r="BN86" s="467"/>
      <c r="BO86" s="467"/>
      <c r="BP86" s="468"/>
      <c r="BQ86" s="499">
        <v>1</v>
      </c>
      <c r="BR86" s="499">
        <v>0</v>
      </c>
      <c r="BS86" s="499">
        <v>0</v>
      </c>
      <c r="BT86" s="499">
        <v>0</v>
      </c>
      <c r="BU86" s="499">
        <v>0</v>
      </c>
      <c r="BV86" s="499">
        <v>0</v>
      </c>
      <c r="BW86" s="499">
        <v>0</v>
      </c>
      <c r="BX86" s="499">
        <v>0</v>
      </c>
      <c r="BY86" s="499">
        <v>0</v>
      </c>
      <c r="BZ86" s="499">
        <v>0</v>
      </c>
      <c r="CA86" s="499">
        <v>0</v>
      </c>
      <c r="CB86" s="499">
        <v>0</v>
      </c>
      <c r="CC86" s="468" t="s">
        <v>446</v>
      </c>
      <c r="CD86" s="230"/>
      <c r="CE86" s="73"/>
      <c r="CF86" s="73"/>
      <c r="CG86" s="73"/>
      <c r="CH86" s="73"/>
      <c r="CI86" s="73"/>
      <c r="CJ86" s="73"/>
      <c r="CK86" s="73"/>
      <c r="CL86" s="73"/>
      <c r="CM86" s="10"/>
      <c r="CN86" s="10"/>
      <c r="CO86" s="308"/>
      <c r="CP86" s="377"/>
    </row>
    <row r="87" spans="1:94" ht="24" customHeight="1" x14ac:dyDescent="0.25">
      <c r="A87" s="377" t="s">
        <v>2058</v>
      </c>
      <c r="B87" s="377"/>
      <c r="C87" s="311">
        <v>6</v>
      </c>
      <c r="D87" s="389" t="s">
        <v>437</v>
      </c>
      <c r="E87" s="389" t="s">
        <v>1651</v>
      </c>
      <c r="F87" s="389" t="s">
        <v>1651</v>
      </c>
      <c r="G87" s="389" t="s">
        <v>1651</v>
      </c>
      <c r="H87" s="10"/>
      <c r="I87" s="501"/>
      <c r="J87" s="465"/>
      <c r="K87" s="492"/>
      <c r="L87" s="493"/>
      <c r="M87" s="485"/>
      <c r="N87" s="493"/>
      <c r="O87" s="485"/>
      <c r="P87" s="494"/>
      <c r="Q87" s="495"/>
      <c r="R87" s="495"/>
      <c r="S87" s="495"/>
      <c r="T87" s="495"/>
      <c r="U87" s="496"/>
      <c r="V87" s="497"/>
      <c r="W87" s="485"/>
      <c r="X87" s="494"/>
      <c r="Y87" s="494"/>
      <c r="Z87" s="494"/>
      <c r="AA87" s="494"/>
      <c r="AB87" s="494"/>
      <c r="AC87" s="494"/>
      <c r="AD87" s="494"/>
      <c r="AE87" s="494"/>
      <c r="AF87" s="494"/>
      <c r="AG87" s="494"/>
      <c r="AH87" s="494"/>
      <c r="AI87" s="494"/>
      <c r="AJ87" s="86"/>
      <c r="AK87" s="485" t="s">
        <v>446</v>
      </c>
      <c r="AL87" s="133"/>
      <c r="AM87" s="133"/>
      <c r="AN87" s="133" t="s">
        <v>2046</v>
      </c>
      <c r="AO87" s="370" t="s">
        <v>2047</v>
      </c>
      <c r="AP87" s="133" t="s">
        <v>446</v>
      </c>
      <c r="AQ87" s="133"/>
      <c r="AR87" s="133"/>
      <c r="AS87" s="133"/>
      <c r="AT87" s="133"/>
      <c r="AU87" s="133"/>
      <c r="AV87" s="133"/>
      <c r="AW87" s="133"/>
      <c r="AX87" s="133"/>
      <c r="AY87" s="133"/>
      <c r="AZ87" s="133" t="s">
        <v>1220</v>
      </c>
      <c r="BA87" s="133"/>
      <c r="BB87" s="133"/>
      <c r="BC87" s="133"/>
      <c r="BD87" s="133"/>
      <c r="BE87" s="133"/>
      <c r="BF87" s="133"/>
      <c r="BG87" s="133"/>
      <c r="BH87" s="133"/>
      <c r="BI87" s="133"/>
      <c r="BJ87" s="241"/>
      <c r="BK87" s="241" t="s">
        <v>1236</v>
      </c>
      <c r="BL87" s="467" t="s">
        <v>2053</v>
      </c>
      <c r="BM87" s="467">
        <v>0</v>
      </c>
      <c r="BN87" s="467"/>
      <c r="BO87" s="467"/>
      <c r="BP87" s="468"/>
      <c r="BQ87" s="499">
        <v>1</v>
      </c>
      <c r="BR87" s="499">
        <v>0</v>
      </c>
      <c r="BS87" s="499">
        <v>0</v>
      </c>
      <c r="BT87" s="499">
        <v>0</v>
      </c>
      <c r="BU87" s="499">
        <v>0</v>
      </c>
      <c r="BV87" s="499">
        <v>0</v>
      </c>
      <c r="BW87" s="499">
        <v>0</v>
      </c>
      <c r="BX87" s="499">
        <v>0</v>
      </c>
      <c r="BY87" s="499">
        <v>0</v>
      </c>
      <c r="BZ87" s="499">
        <v>0</v>
      </c>
      <c r="CA87" s="499">
        <v>0</v>
      </c>
      <c r="CB87" s="499">
        <v>0</v>
      </c>
      <c r="CC87" s="468" t="s">
        <v>446</v>
      </c>
      <c r="CD87" s="230"/>
      <c r="CE87" s="73"/>
      <c r="CF87" s="73"/>
      <c r="CG87" s="73"/>
      <c r="CH87" s="73"/>
      <c r="CI87" s="73"/>
      <c r="CJ87" s="73"/>
      <c r="CK87" s="73"/>
      <c r="CL87" s="73"/>
      <c r="CM87" s="10"/>
      <c r="CN87" s="10"/>
      <c r="CO87" s="308"/>
      <c r="CP87" s="377"/>
    </row>
    <row r="88" spans="1:94" ht="24" customHeight="1" x14ac:dyDescent="0.25">
      <c r="A88" s="377" t="s">
        <v>1995</v>
      </c>
      <c r="B88" s="377">
        <v>3</v>
      </c>
      <c r="C88" s="311">
        <v>6</v>
      </c>
      <c r="D88" s="389" t="s">
        <v>437</v>
      </c>
      <c r="E88" s="389" t="s">
        <v>1651</v>
      </c>
      <c r="F88" s="389" t="s">
        <v>1651</v>
      </c>
      <c r="G88" s="389" t="s">
        <v>1651</v>
      </c>
      <c r="H88" s="389" t="s">
        <v>438</v>
      </c>
      <c r="I88" s="350" t="s">
        <v>1996</v>
      </c>
      <c r="J88" s="350" t="s">
        <v>1247</v>
      </c>
      <c r="K88" s="350" t="s">
        <v>1997</v>
      </c>
      <c r="L88" s="350">
        <v>3000000000</v>
      </c>
      <c r="M88" s="350" t="s">
        <v>1998</v>
      </c>
      <c r="N88" s="350" t="s">
        <v>1845</v>
      </c>
      <c r="O88" s="350" t="s">
        <v>1999</v>
      </c>
      <c r="P88" s="350" t="s">
        <v>1105</v>
      </c>
      <c r="Q88" s="350">
        <v>5</v>
      </c>
      <c r="R88" s="350">
        <v>3</v>
      </c>
      <c r="S88" s="350">
        <v>8</v>
      </c>
      <c r="T88" s="350">
        <v>8</v>
      </c>
      <c r="U88" s="350">
        <v>8</v>
      </c>
      <c r="V88" s="350">
        <v>8</v>
      </c>
      <c r="W88" s="350" t="s">
        <v>126</v>
      </c>
      <c r="X88" s="350" t="s">
        <v>126</v>
      </c>
      <c r="Y88" s="350"/>
      <c r="Z88" s="350"/>
      <c r="AA88" s="350"/>
      <c r="AB88" s="350"/>
      <c r="AC88" s="350"/>
      <c r="AD88" s="350">
        <v>3</v>
      </c>
      <c r="AE88" s="350"/>
      <c r="AF88" s="350"/>
      <c r="AG88" s="350"/>
      <c r="AH88" s="350"/>
      <c r="AI88" s="350"/>
      <c r="AJ88" s="350"/>
      <c r="AK88" s="350" t="s">
        <v>2000</v>
      </c>
      <c r="AL88" s="350" t="s">
        <v>26</v>
      </c>
      <c r="AM88" s="350" t="s">
        <v>2000</v>
      </c>
      <c r="AN88" s="350" t="s">
        <v>2001</v>
      </c>
      <c r="AO88" s="350" t="s">
        <v>1292</v>
      </c>
      <c r="AP88" s="350" t="s">
        <v>2000</v>
      </c>
      <c r="AQ88" s="350" t="s">
        <v>126</v>
      </c>
      <c r="AR88" s="350" t="s">
        <v>126</v>
      </c>
      <c r="AS88" s="350" t="s">
        <v>126</v>
      </c>
      <c r="AT88" s="350" t="s">
        <v>126</v>
      </c>
      <c r="AU88" s="350" t="s">
        <v>126</v>
      </c>
      <c r="AV88" s="350" t="s">
        <v>126</v>
      </c>
      <c r="AW88" s="350" t="s">
        <v>126</v>
      </c>
      <c r="AX88" s="350" t="s">
        <v>126</v>
      </c>
      <c r="AY88" s="350" t="s">
        <v>126</v>
      </c>
      <c r="AZ88" s="350" t="s">
        <v>126</v>
      </c>
      <c r="BA88" s="350" t="s">
        <v>126</v>
      </c>
      <c r="BB88" s="350" t="s">
        <v>126</v>
      </c>
      <c r="BC88" s="350" t="s">
        <v>126</v>
      </c>
      <c r="BD88" s="350" t="s">
        <v>126</v>
      </c>
      <c r="BE88" s="350" t="s">
        <v>44</v>
      </c>
      <c r="BF88" s="350" t="s">
        <v>2002</v>
      </c>
      <c r="BG88" s="350" t="s">
        <v>2003</v>
      </c>
      <c r="BH88" s="350" t="s">
        <v>1422</v>
      </c>
      <c r="BI88" s="350"/>
      <c r="BJ88" s="350" t="s">
        <v>26</v>
      </c>
      <c r="BK88" s="350" t="s">
        <v>546</v>
      </c>
      <c r="BL88" s="351" t="s">
        <v>2004</v>
      </c>
      <c r="BM88" s="360" t="s">
        <v>2004</v>
      </c>
      <c r="BN88" s="361" t="s">
        <v>2005</v>
      </c>
      <c r="BO88" s="351" t="s">
        <v>2004</v>
      </c>
      <c r="BP88" s="303" t="s">
        <v>2006</v>
      </c>
      <c r="BQ88" s="362">
        <v>3</v>
      </c>
      <c r="BR88" s="363"/>
      <c r="BS88" s="363"/>
      <c r="BT88" s="363"/>
      <c r="BU88" s="303"/>
      <c r="BV88" s="303"/>
      <c r="BW88" s="303">
        <v>3</v>
      </c>
      <c r="BX88" s="303"/>
      <c r="BY88" s="303"/>
      <c r="BZ88" s="303"/>
      <c r="CA88" s="363"/>
      <c r="CB88" s="303"/>
      <c r="CC88" s="303"/>
      <c r="CD88" s="350" t="s">
        <v>454</v>
      </c>
      <c r="CE88" s="350" t="s">
        <v>26</v>
      </c>
      <c r="CF88" s="350" t="s">
        <v>2001</v>
      </c>
      <c r="CG88" s="411" t="s">
        <v>1300</v>
      </c>
      <c r="CH88" s="350" t="s">
        <v>2000</v>
      </c>
      <c r="CI88" s="350" t="s">
        <v>1301</v>
      </c>
      <c r="CJ88" s="350" t="s">
        <v>126</v>
      </c>
      <c r="CK88" s="350" t="s">
        <v>126</v>
      </c>
      <c r="CL88" s="350" t="s">
        <v>126</v>
      </c>
      <c r="CM88" s="350" t="s">
        <v>1904</v>
      </c>
      <c r="CN88" s="350">
        <v>1799</v>
      </c>
      <c r="CO88" s="304"/>
      <c r="CP88" s="377" t="s">
        <v>615</v>
      </c>
    </row>
    <row r="89" spans="1:94" ht="24" customHeight="1" x14ac:dyDescent="0.25">
      <c r="A89" s="377" t="s">
        <v>1995</v>
      </c>
      <c r="B89" s="377">
        <v>4</v>
      </c>
      <c r="C89" s="311">
        <v>6</v>
      </c>
      <c r="D89" s="389" t="s">
        <v>437</v>
      </c>
      <c r="E89" s="389" t="s">
        <v>1651</v>
      </c>
      <c r="F89" s="389" t="s">
        <v>1651</v>
      </c>
      <c r="G89" s="389" t="s">
        <v>1651</v>
      </c>
      <c r="H89" s="389" t="s">
        <v>438</v>
      </c>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350"/>
      <c r="BJ89" s="350"/>
      <c r="BK89" s="350" t="s">
        <v>1259</v>
      </c>
      <c r="BL89" s="351" t="s">
        <v>2007</v>
      </c>
      <c r="BM89" s="360" t="s">
        <v>2007</v>
      </c>
      <c r="BN89" s="361" t="s">
        <v>2005</v>
      </c>
      <c r="BO89" s="351" t="s">
        <v>2007</v>
      </c>
      <c r="BP89" s="303" t="s">
        <v>1288</v>
      </c>
      <c r="BQ89" s="362">
        <v>7</v>
      </c>
      <c r="BR89" s="363"/>
      <c r="BS89" s="363"/>
      <c r="BT89" s="363"/>
      <c r="BU89" s="303">
        <v>2</v>
      </c>
      <c r="BV89" s="303"/>
      <c r="BW89" s="303"/>
      <c r="BX89" s="303"/>
      <c r="BY89" s="303">
        <v>2</v>
      </c>
      <c r="BZ89" s="303"/>
      <c r="CA89" s="363"/>
      <c r="CB89" s="303"/>
      <c r="CC89" s="303">
        <v>3</v>
      </c>
      <c r="CD89" s="350"/>
      <c r="CE89" s="350"/>
      <c r="CF89" s="350"/>
      <c r="CG89" s="411"/>
      <c r="CH89" s="350"/>
      <c r="CI89" s="350"/>
      <c r="CJ89" s="350"/>
      <c r="CK89" s="350"/>
      <c r="CL89" s="350"/>
      <c r="CM89" s="350"/>
      <c r="CN89" s="350"/>
      <c r="CO89" s="304"/>
      <c r="CP89" s="377" t="s">
        <v>615</v>
      </c>
    </row>
    <row r="90" spans="1:94" ht="24" customHeight="1" x14ac:dyDescent="0.25">
      <c r="A90" s="377" t="s">
        <v>1995</v>
      </c>
      <c r="B90" s="377">
        <v>5</v>
      </c>
      <c r="C90" s="311">
        <v>6</v>
      </c>
      <c r="D90" s="389" t="s">
        <v>437</v>
      </c>
      <c r="E90" s="389" t="s">
        <v>1651</v>
      </c>
      <c r="F90" s="389" t="s">
        <v>1651</v>
      </c>
      <c r="G90" s="389" t="s">
        <v>1651</v>
      </c>
      <c r="H90" s="389" t="s">
        <v>438</v>
      </c>
      <c r="I90" s="350"/>
      <c r="J90" s="350"/>
      <c r="K90" s="350"/>
      <c r="L90" s="350"/>
      <c r="M90" s="350"/>
      <c r="N90" s="350"/>
      <c r="O90" s="350"/>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0"/>
      <c r="AW90" s="350"/>
      <c r="AX90" s="350"/>
      <c r="AY90" s="350"/>
      <c r="AZ90" s="350"/>
      <c r="BA90" s="350"/>
      <c r="BB90" s="350"/>
      <c r="BC90" s="350"/>
      <c r="BD90" s="350"/>
      <c r="BE90" s="350"/>
      <c r="BF90" s="350"/>
      <c r="BG90" s="350"/>
      <c r="BH90" s="350"/>
      <c r="BI90" s="350"/>
      <c r="BJ90" s="350"/>
      <c r="BK90" s="350" t="s">
        <v>440</v>
      </c>
      <c r="BL90" s="351" t="s">
        <v>2008</v>
      </c>
      <c r="BM90" s="360" t="s">
        <v>2008</v>
      </c>
      <c r="BN90" s="361" t="s">
        <v>2005</v>
      </c>
      <c r="BO90" s="351" t="s">
        <v>2008</v>
      </c>
      <c r="BP90" s="303" t="s">
        <v>1288</v>
      </c>
      <c r="BQ90" s="362">
        <v>4</v>
      </c>
      <c r="BR90" s="363"/>
      <c r="BS90" s="363"/>
      <c r="BT90" s="363"/>
      <c r="BU90" s="303">
        <v>1</v>
      </c>
      <c r="BV90" s="303"/>
      <c r="BW90" s="303"/>
      <c r="BX90" s="303"/>
      <c r="BY90" s="303">
        <v>2</v>
      </c>
      <c r="BZ90" s="303"/>
      <c r="CA90" s="363"/>
      <c r="CB90" s="303"/>
      <c r="CC90" s="303">
        <v>1</v>
      </c>
      <c r="CD90" s="350"/>
      <c r="CE90" s="350"/>
      <c r="CF90" s="350"/>
      <c r="CG90" s="411"/>
      <c r="CH90" s="350"/>
      <c r="CI90" s="350"/>
      <c r="CJ90" s="350"/>
      <c r="CK90" s="350"/>
      <c r="CL90" s="350"/>
      <c r="CM90" s="350"/>
      <c r="CN90" s="350"/>
      <c r="CO90" s="304"/>
      <c r="CP90" s="377" t="s">
        <v>615</v>
      </c>
    </row>
    <row r="91" spans="1:94" ht="57.75" customHeight="1" x14ac:dyDescent="0.25">
      <c r="A91" s="377" t="s">
        <v>1995</v>
      </c>
      <c r="B91" s="377">
        <v>6</v>
      </c>
      <c r="C91" s="311">
        <v>6</v>
      </c>
      <c r="D91" s="389" t="s">
        <v>437</v>
      </c>
      <c r="E91" s="389" t="s">
        <v>1651</v>
      </c>
      <c r="F91" s="389" t="s">
        <v>1651</v>
      </c>
      <c r="G91" s="389" t="s">
        <v>1651</v>
      </c>
      <c r="H91" s="389" t="s">
        <v>564</v>
      </c>
      <c r="I91" s="351" t="s">
        <v>1302</v>
      </c>
      <c r="J91" s="351" t="s">
        <v>1284</v>
      </c>
      <c r="K91" s="395" t="s">
        <v>555</v>
      </c>
      <c r="L91" s="395"/>
      <c r="M91" s="395" t="s">
        <v>1304</v>
      </c>
      <c r="N91" s="395" t="s">
        <v>425</v>
      </c>
      <c r="O91" s="395" t="s">
        <v>1305</v>
      </c>
      <c r="P91" s="395" t="s">
        <v>445</v>
      </c>
      <c r="Q91" s="395">
        <v>1</v>
      </c>
      <c r="R91" s="395">
        <v>1</v>
      </c>
      <c r="S91" s="395">
        <v>1</v>
      </c>
      <c r="T91" s="395">
        <v>1</v>
      </c>
      <c r="U91" s="395">
        <v>1</v>
      </c>
      <c r="V91" s="395">
        <v>4</v>
      </c>
      <c r="W91" s="395" t="s">
        <v>126</v>
      </c>
      <c r="X91" s="395" t="s">
        <v>126</v>
      </c>
      <c r="Y91" s="395"/>
      <c r="Z91" s="395"/>
      <c r="AA91" s="402">
        <v>0.13</v>
      </c>
      <c r="AB91" s="402"/>
      <c r="AC91" s="402"/>
      <c r="AD91" s="402">
        <v>0.37</v>
      </c>
      <c r="AE91" s="402"/>
      <c r="AF91" s="402"/>
      <c r="AG91" s="402">
        <v>0.87</v>
      </c>
      <c r="AH91" s="402"/>
      <c r="AI91" s="402"/>
      <c r="AJ91" s="402">
        <v>1</v>
      </c>
      <c r="AK91" s="395" t="s">
        <v>1307</v>
      </c>
      <c r="AL91" s="395" t="s">
        <v>162</v>
      </c>
      <c r="AM91" s="395" t="s">
        <v>1308</v>
      </c>
      <c r="AN91" s="395" t="s">
        <v>1309</v>
      </c>
      <c r="AO91" s="395" t="s">
        <v>1310</v>
      </c>
      <c r="AP91" s="395" t="s">
        <v>162</v>
      </c>
      <c r="AQ91" s="395"/>
      <c r="AR91" s="395"/>
      <c r="AS91" s="395"/>
      <c r="AT91" s="395"/>
      <c r="AU91" s="395"/>
      <c r="AV91" s="395"/>
      <c r="AW91" s="395"/>
      <c r="AX91" s="395"/>
      <c r="AY91" s="395"/>
      <c r="AZ91" s="395"/>
      <c r="BA91" s="395"/>
      <c r="BB91" s="395"/>
      <c r="BC91" s="395"/>
      <c r="BD91" s="395"/>
      <c r="BE91" s="395" t="s">
        <v>44</v>
      </c>
      <c r="BF91" s="395" t="s">
        <v>1311</v>
      </c>
      <c r="BG91" s="395" t="s">
        <v>1312</v>
      </c>
      <c r="BH91" s="395" t="s">
        <v>2009</v>
      </c>
      <c r="BI91" s="395"/>
      <c r="BJ91" s="395" t="s">
        <v>46</v>
      </c>
      <c r="BK91" s="395" t="s">
        <v>566</v>
      </c>
      <c r="BL91" s="423" t="s">
        <v>1316</v>
      </c>
      <c r="BM91" s="305" t="s">
        <v>2010</v>
      </c>
      <c r="BN91" s="305" t="s">
        <v>413</v>
      </c>
      <c r="BO91" s="107" t="s">
        <v>444</v>
      </c>
      <c r="BP91" s="107" t="s">
        <v>770</v>
      </c>
      <c r="BQ91" s="107">
        <v>430</v>
      </c>
      <c r="BR91" s="107"/>
      <c r="BS91" s="107">
        <v>39</v>
      </c>
      <c r="BT91" s="107">
        <v>39</v>
      </c>
      <c r="BU91" s="107">
        <v>39</v>
      </c>
      <c r="BV91" s="107">
        <v>39</v>
      </c>
      <c r="BW91" s="107">
        <v>39</v>
      </c>
      <c r="BX91" s="107">
        <v>39</v>
      </c>
      <c r="BY91" s="107">
        <v>40</v>
      </c>
      <c r="BZ91" s="107">
        <v>39</v>
      </c>
      <c r="CA91" s="107">
        <v>39</v>
      </c>
      <c r="CB91" s="107">
        <v>39</v>
      </c>
      <c r="CC91" s="107">
        <v>39</v>
      </c>
      <c r="CD91" s="107" t="s">
        <v>454</v>
      </c>
      <c r="CE91" s="107" t="s">
        <v>162</v>
      </c>
      <c r="CF91" s="107" t="s">
        <v>1309</v>
      </c>
      <c r="CG91" s="364" t="s">
        <v>1310</v>
      </c>
      <c r="CH91" s="107" t="s">
        <v>162</v>
      </c>
      <c r="CI91" s="106"/>
      <c r="CJ91" s="107" t="s">
        <v>556</v>
      </c>
      <c r="CK91" s="107" t="s">
        <v>557</v>
      </c>
      <c r="CL91" s="107" t="s">
        <v>563</v>
      </c>
      <c r="CM91" s="107" t="s">
        <v>1904</v>
      </c>
      <c r="CN91" s="107">
        <v>1799</v>
      </c>
      <c r="CO91" s="306"/>
      <c r="CP91" s="377" t="s">
        <v>615</v>
      </c>
    </row>
    <row r="92" spans="1:94" ht="24" customHeight="1" x14ac:dyDescent="0.25">
      <c r="A92" s="377" t="s">
        <v>569</v>
      </c>
      <c r="B92" s="377">
        <v>8</v>
      </c>
      <c r="C92" s="311">
        <v>6</v>
      </c>
      <c r="D92" s="389" t="s">
        <v>437</v>
      </c>
      <c r="E92" s="389" t="s">
        <v>1651</v>
      </c>
      <c r="F92" s="389" t="s">
        <v>1651</v>
      </c>
      <c r="G92" s="389" t="s">
        <v>1651</v>
      </c>
      <c r="H92" s="389" t="s">
        <v>581</v>
      </c>
      <c r="I92" s="312" t="s">
        <v>2011</v>
      </c>
      <c r="J92" s="398" t="s">
        <v>1303</v>
      </c>
      <c r="K92" s="398" t="s">
        <v>1352</v>
      </c>
      <c r="L92" s="398">
        <v>13237078950</v>
      </c>
      <c r="M92" s="398" t="s">
        <v>2012</v>
      </c>
      <c r="N92" s="398" t="s">
        <v>425</v>
      </c>
      <c r="O92" s="398" t="s">
        <v>2013</v>
      </c>
      <c r="P92" s="398" t="s">
        <v>2014</v>
      </c>
      <c r="Q92" s="398"/>
      <c r="R92" s="398">
        <v>1</v>
      </c>
      <c r="S92" s="398">
        <v>1</v>
      </c>
      <c r="T92" s="398">
        <v>1</v>
      </c>
      <c r="U92" s="398" t="s">
        <v>2015</v>
      </c>
      <c r="V92" s="398" t="s">
        <v>2015</v>
      </c>
      <c r="W92" s="398" t="s">
        <v>1360</v>
      </c>
      <c r="X92" s="398" t="s">
        <v>1360</v>
      </c>
      <c r="Y92" s="398"/>
      <c r="Z92" s="398"/>
      <c r="AA92" s="398"/>
      <c r="AB92" s="398"/>
      <c r="AC92" s="398"/>
      <c r="AD92" s="398"/>
      <c r="AE92" s="398"/>
      <c r="AF92" s="398"/>
      <c r="AG92" s="398"/>
      <c r="AH92" s="398"/>
      <c r="AI92" s="398"/>
      <c r="AJ92" s="398"/>
      <c r="AK92" s="398" t="s">
        <v>569</v>
      </c>
      <c r="AL92" s="398" t="s">
        <v>1355</v>
      </c>
      <c r="AM92" s="398" t="s">
        <v>2016</v>
      </c>
      <c r="AN92" s="398" t="s">
        <v>1357</v>
      </c>
      <c r="AO92" s="398" t="s">
        <v>2017</v>
      </c>
      <c r="AP92" s="398" t="s">
        <v>569</v>
      </c>
      <c r="AQ92" s="398" t="s">
        <v>1360</v>
      </c>
      <c r="AR92" s="398" t="s">
        <v>1360</v>
      </c>
      <c r="AS92" s="398" t="s">
        <v>1360</v>
      </c>
      <c r="AT92" s="398" t="s">
        <v>1360</v>
      </c>
      <c r="AU92" s="398" t="s">
        <v>1360</v>
      </c>
      <c r="AV92" s="398" t="s">
        <v>8</v>
      </c>
      <c r="AW92" s="398" t="s">
        <v>17</v>
      </c>
      <c r="AX92" s="398" t="s">
        <v>1360</v>
      </c>
      <c r="AY92" s="398" t="s">
        <v>17</v>
      </c>
      <c r="AZ92" s="398" t="s">
        <v>8</v>
      </c>
      <c r="BA92" s="398" t="s">
        <v>1359</v>
      </c>
      <c r="BB92" s="398"/>
      <c r="BC92" s="398"/>
      <c r="BD92" s="398"/>
      <c r="BE92" s="398" t="s">
        <v>12</v>
      </c>
      <c r="BF92" s="398" t="s">
        <v>1360</v>
      </c>
      <c r="BG92" s="398"/>
      <c r="BH92" s="398" t="s">
        <v>2018</v>
      </c>
      <c r="BI92" s="398"/>
      <c r="BJ92" s="398" t="s">
        <v>1363</v>
      </c>
      <c r="BK92" s="398" t="s">
        <v>583</v>
      </c>
      <c r="BL92" s="367" t="s">
        <v>1365</v>
      </c>
      <c r="BM92" s="367" t="s">
        <v>1366</v>
      </c>
      <c r="BN92" s="367" t="s">
        <v>1845</v>
      </c>
      <c r="BO92" s="367" t="s">
        <v>1367</v>
      </c>
      <c r="BP92" s="368" t="s">
        <v>1042</v>
      </c>
      <c r="BQ92" s="368">
        <v>4</v>
      </c>
      <c r="BR92" s="368"/>
      <c r="BS92" s="368">
        <v>2</v>
      </c>
      <c r="BT92" s="368">
        <v>1</v>
      </c>
      <c r="BU92" s="368"/>
      <c r="BV92" s="368" t="s">
        <v>2019</v>
      </c>
      <c r="BW92" s="368"/>
      <c r="BX92" s="368"/>
      <c r="BY92" s="368"/>
      <c r="BZ92" s="368"/>
      <c r="CA92" s="368"/>
      <c r="CB92" s="368"/>
      <c r="CC92" s="368" t="s">
        <v>2019</v>
      </c>
      <c r="CD92" s="368" t="s">
        <v>569</v>
      </c>
      <c r="CE92" s="368"/>
      <c r="CF92" s="365" t="s">
        <v>1357</v>
      </c>
      <c r="CG92" s="366" t="s">
        <v>2020</v>
      </c>
      <c r="CH92" s="368" t="s">
        <v>569</v>
      </c>
      <c r="CI92" s="365" t="s">
        <v>586</v>
      </c>
      <c r="CJ92" s="412" t="s">
        <v>1370</v>
      </c>
      <c r="CK92" s="365" t="s">
        <v>571</v>
      </c>
      <c r="CL92" s="365" t="s">
        <v>2021</v>
      </c>
      <c r="CM92" s="368" t="s">
        <v>2022</v>
      </c>
      <c r="CN92" s="414">
        <v>202300000000210</v>
      </c>
      <c r="CO92" s="438"/>
      <c r="CP92" s="377" t="s">
        <v>615</v>
      </c>
    </row>
    <row r="93" spans="1:94" ht="24" customHeight="1" x14ac:dyDescent="0.25">
      <c r="A93" s="377" t="s">
        <v>569</v>
      </c>
      <c r="B93" s="377">
        <v>10</v>
      </c>
      <c r="C93" s="311">
        <v>6</v>
      </c>
      <c r="D93" s="389" t="s">
        <v>437</v>
      </c>
      <c r="E93" s="389" t="s">
        <v>1651</v>
      </c>
      <c r="F93" s="389" t="s">
        <v>1651</v>
      </c>
      <c r="G93" s="389" t="s">
        <v>1651</v>
      </c>
      <c r="H93" s="389" t="s">
        <v>581</v>
      </c>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8"/>
      <c r="AY93" s="398"/>
      <c r="AZ93" s="398"/>
      <c r="BA93" s="398"/>
      <c r="BB93" s="398"/>
      <c r="BC93" s="398"/>
      <c r="BD93" s="398"/>
      <c r="BE93" s="398"/>
      <c r="BF93" s="398"/>
      <c r="BG93" s="398"/>
      <c r="BH93" s="398"/>
      <c r="BI93" s="398"/>
      <c r="BJ93" s="398"/>
      <c r="BK93" s="389" t="s">
        <v>592</v>
      </c>
      <c r="BL93" s="407" t="s">
        <v>580</v>
      </c>
      <c r="BM93" s="367" t="s">
        <v>2023</v>
      </c>
      <c r="BN93" s="367" t="s">
        <v>1845</v>
      </c>
      <c r="BO93" s="367" t="s">
        <v>2024</v>
      </c>
      <c r="BP93" s="368" t="s">
        <v>1042</v>
      </c>
      <c r="BQ93" s="368">
        <v>2</v>
      </c>
      <c r="BR93" s="368"/>
      <c r="BS93" s="368"/>
      <c r="BT93" s="368"/>
      <c r="BU93" s="368"/>
      <c r="BV93" s="368"/>
      <c r="BW93" s="368"/>
      <c r="BX93" s="368"/>
      <c r="BY93" s="368"/>
      <c r="BZ93" s="368"/>
      <c r="CA93" s="368"/>
      <c r="CB93" s="368">
        <v>2</v>
      </c>
      <c r="CC93" s="368"/>
      <c r="CD93" s="368" t="s">
        <v>569</v>
      </c>
      <c r="CE93" s="368" t="s">
        <v>2025</v>
      </c>
      <c r="CF93" s="365"/>
      <c r="CG93" s="365"/>
      <c r="CH93" s="368" t="s">
        <v>569</v>
      </c>
      <c r="CI93" s="365" t="s">
        <v>586</v>
      </c>
      <c r="CJ93" s="412"/>
      <c r="CK93" s="365"/>
      <c r="CL93" s="365"/>
      <c r="CM93" s="368" t="s">
        <v>2022</v>
      </c>
      <c r="CN93" s="414"/>
      <c r="CO93" s="438"/>
      <c r="CP93" s="377" t="s">
        <v>615</v>
      </c>
    </row>
    <row r="94" spans="1:94" ht="24" customHeight="1" x14ac:dyDescent="0.25">
      <c r="A94" s="377" t="s">
        <v>569</v>
      </c>
      <c r="B94" s="377">
        <v>9</v>
      </c>
      <c r="C94" s="311">
        <v>6</v>
      </c>
      <c r="D94" s="389" t="s">
        <v>437</v>
      </c>
      <c r="E94" s="389" t="s">
        <v>1651</v>
      </c>
      <c r="F94" s="389" t="s">
        <v>1651</v>
      </c>
      <c r="G94" s="389" t="s">
        <v>1651</v>
      </c>
      <c r="H94" s="389" t="s">
        <v>581</v>
      </c>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8"/>
      <c r="AY94" s="398"/>
      <c r="AZ94" s="398"/>
      <c r="BA94" s="398"/>
      <c r="BB94" s="398"/>
      <c r="BC94" s="398"/>
      <c r="BD94" s="398"/>
      <c r="BE94" s="398"/>
      <c r="BF94" s="398"/>
      <c r="BG94" s="398"/>
      <c r="BH94" s="398"/>
      <c r="BI94" s="398"/>
      <c r="BJ94" s="398"/>
      <c r="BK94" s="398" t="s">
        <v>595</v>
      </c>
      <c r="BL94" s="367" t="s">
        <v>576</v>
      </c>
      <c r="BM94" s="367" t="s">
        <v>576</v>
      </c>
      <c r="BN94" s="367" t="s">
        <v>425</v>
      </c>
      <c r="BO94" s="367" t="s">
        <v>1379</v>
      </c>
      <c r="BP94" s="368" t="s">
        <v>1042</v>
      </c>
      <c r="BQ94" s="368">
        <v>100</v>
      </c>
      <c r="BR94" s="368">
        <v>8</v>
      </c>
      <c r="BS94" s="368">
        <v>8</v>
      </c>
      <c r="BT94" s="368">
        <v>8</v>
      </c>
      <c r="BU94" s="368">
        <v>8</v>
      </c>
      <c r="BV94" s="368">
        <v>8</v>
      </c>
      <c r="BW94" s="368">
        <v>8</v>
      </c>
      <c r="BX94" s="368">
        <v>8</v>
      </c>
      <c r="BY94" s="368">
        <v>8</v>
      </c>
      <c r="BZ94" s="368">
        <v>8</v>
      </c>
      <c r="CA94" s="368">
        <v>8</v>
      </c>
      <c r="CB94" s="368">
        <v>8</v>
      </c>
      <c r="CC94" s="368">
        <v>12</v>
      </c>
      <c r="CD94" s="368" t="s">
        <v>569</v>
      </c>
      <c r="CE94" s="368" t="s">
        <v>2026</v>
      </c>
      <c r="CF94" s="365"/>
      <c r="CG94" s="365"/>
      <c r="CH94" s="368" t="s">
        <v>569</v>
      </c>
      <c r="CI94" s="365" t="s">
        <v>586</v>
      </c>
      <c r="CJ94" s="412"/>
      <c r="CK94" s="365"/>
      <c r="CL94" s="365" t="s">
        <v>577</v>
      </c>
      <c r="CM94" s="368" t="s">
        <v>2022</v>
      </c>
      <c r="CN94" s="414"/>
      <c r="CO94" s="307" t="s">
        <v>2027</v>
      </c>
      <c r="CP94" s="377" t="s">
        <v>615</v>
      </c>
    </row>
    <row r="95" spans="1:94" ht="24" customHeight="1" x14ac:dyDescent="0.25">
      <c r="A95" s="377" t="s">
        <v>1987</v>
      </c>
      <c r="B95" s="377">
        <v>1</v>
      </c>
      <c r="C95" s="311">
        <v>6</v>
      </c>
      <c r="D95" s="389" t="s">
        <v>437</v>
      </c>
      <c r="E95" s="389" t="s">
        <v>1651</v>
      </c>
      <c r="F95" s="389" t="s">
        <v>1651</v>
      </c>
      <c r="G95" s="389" t="s">
        <v>1651</v>
      </c>
      <c r="H95" s="389" t="s">
        <v>611</v>
      </c>
      <c r="I95" s="312" t="s">
        <v>1988</v>
      </c>
      <c r="J95" s="312" t="s">
        <v>1320</v>
      </c>
      <c r="K95" s="298" t="s">
        <v>1989</v>
      </c>
      <c r="L95" s="400">
        <v>1007282131</v>
      </c>
      <c r="M95" s="401" t="s">
        <v>1990</v>
      </c>
      <c r="N95" s="401" t="s">
        <v>425</v>
      </c>
      <c r="O95" s="401" t="s">
        <v>1388</v>
      </c>
      <c r="P95" s="401" t="s">
        <v>372</v>
      </c>
      <c r="Q95" s="401">
        <v>0</v>
      </c>
      <c r="R95" s="401">
        <v>1</v>
      </c>
      <c r="S95" s="401" t="s">
        <v>586</v>
      </c>
      <c r="T95" s="401" t="s">
        <v>586</v>
      </c>
      <c r="U95" s="401" t="s">
        <v>586</v>
      </c>
      <c r="V95" s="401" t="s">
        <v>586</v>
      </c>
      <c r="W95" s="401" t="s">
        <v>586</v>
      </c>
      <c r="X95" s="401" t="s">
        <v>586</v>
      </c>
      <c r="Y95" s="401"/>
      <c r="Z95" s="401"/>
      <c r="AA95" s="403">
        <v>0.4</v>
      </c>
      <c r="AB95" s="401"/>
      <c r="AC95" s="401"/>
      <c r="AD95" s="403">
        <v>0.6</v>
      </c>
      <c r="AE95" s="401"/>
      <c r="AF95" s="401"/>
      <c r="AG95" s="403">
        <v>0.85</v>
      </c>
      <c r="AH95" s="401"/>
      <c r="AI95" s="401"/>
      <c r="AJ95" s="403">
        <v>1</v>
      </c>
      <c r="AK95" s="401" t="s">
        <v>1389</v>
      </c>
      <c r="AL95" s="401" t="s">
        <v>126</v>
      </c>
      <c r="AM95" s="401" t="s">
        <v>1390</v>
      </c>
      <c r="AN95" s="401" t="s">
        <v>1391</v>
      </c>
      <c r="AO95" s="401" t="s">
        <v>1392</v>
      </c>
      <c r="AP95" s="401" t="s">
        <v>1389</v>
      </c>
      <c r="AQ95" s="401" t="s">
        <v>17</v>
      </c>
      <c r="AR95" s="401" t="s">
        <v>17</v>
      </c>
      <c r="AS95" s="401" t="s">
        <v>17</v>
      </c>
      <c r="AT95" s="401" t="s">
        <v>17</v>
      </c>
      <c r="AU95" s="401" t="s">
        <v>17</v>
      </c>
      <c r="AV95" s="401" t="s">
        <v>8</v>
      </c>
      <c r="AW95" s="401" t="s">
        <v>17</v>
      </c>
      <c r="AX95" s="401" t="s">
        <v>17</v>
      </c>
      <c r="AY95" s="401" t="s">
        <v>17</v>
      </c>
      <c r="AZ95" s="401" t="s">
        <v>8</v>
      </c>
      <c r="BA95" s="401" t="s">
        <v>338</v>
      </c>
      <c r="BB95" s="401" t="s">
        <v>52</v>
      </c>
      <c r="BC95" s="401" t="s">
        <v>82</v>
      </c>
      <c r="BD95" s="401" t="s">
        <v>103</v>
      </c>
      <c r="BE95" s="401" t="s">
        <v>44</v>
      </c>
      <c r="BF95" s="401" t="s">
        <v>1393</v>
      </c>
      <c r="BG95" s="401" t="s">
        <v>1403</v>
      </c>
      <c r="BH95" s="401" t="s">
        <v>1404</v>
      </c>
      <c r="BI95" s="401" t="s">
        <v>18</v>
      </c>
      <c r="BJ95" s="401" t="s">
        <v>75</v>
      </c>
      <c r="BK95" s="401" t="s">
        <v>1325</v>
      </c>
      <c r="BL95" s="241" t="s">
        <v>632</v>
      </c>
      <c r="BM95" s="241" t="s">
        <v>1991</v>
      </c>
      <c r="BN95" s="358" t="s">
        <v>413</v>
      </c>
      <c r="BO95" s="358" t="s">
        <v>1992</v>
      </c>
      <c r="BP95" s="228" t="s">
        <v>445</v>
      </c>
      <c r="BQ95" s="228">
        <v>18</v>
      </c>
      <c r="BR95" s="228"/>
      <c r="BS95" s="228"/>
      <c r="BT95" s="228">
        <v>8</v>
      </c>
      <c r="BU95" s="228"/>
      <c r="BV95" s="228"/>
      <c r="BW95" s="228">
        <v>3</v>
      </c>
      <c r="BX95" s="228"/>
      <c r="BY95" s="228"/>
      <c r="BZ95" s="228">
        <v>5</v>
      </c>
      <c r="CA95" s="230"/>
      <c r="CB95" s="230"/>
      <c r="CC95" s="228">
        <v>2</v>
      </c>
      <c r="CD95" s="228" t="s">
        <v>1389</v>
      </c>
      <c r="CE95" s="228" t="s">
        <v>126</v>
      </c>
      <c r="CF95" s="228" t="s">
        <v>1391</v>
      </c>
      <c r="CG95" s="359" t="s">
        <v>1392</v>
      </c>
      <c r="CH95" s="228" t="s">
        <v>1389</v>
      </c>
      <c r="CI95" s="230" t="s">
        <v>772</v>
      </c>
      <c r="CJ95" s="232" t="s">
        <v>1400</v>
      </c>
      <c r="CK95" s="234" t="s">
        <v>448</v>
      </c>
      <c r="CL95" s="229" t="s">
        <v>551</v>
      </c>
      <c r="CM95" s="228" t="s">
        <v>343</v>
      </c>
      <c r="CN95" s="228">
        <v>1799</v>
      </c>
      <c r="CO95" s="436" t="s">
        <v>1993</v>
      </c>
      <c r="CP95" s="377" t="s">
        <v>615</v>
      </c>
    </row>
    <row r="96" spans="1:94" ht="24" customHeight="1" x14ac:dyDescent="0.25">
      <c r="A96" s="377" t="s">
        <v>1987</v>
      </c>
      <c r="B96" s="377">
        <v>2</v>
      </c>
      <c r="C96" s="311">
        <v>6</v>
      </c>
      <c r="D96" s="389" t="s">
        <v>437</v>
      </c>
      <c r="E96" s="389" t="s">
        <v>1651</v>
      </c>
      <c r="F96" s="389" t="s">
        <v>1651</v>
      </c>
      <c r="G96" s="389" t="s">
        <v>1651</v>
      </c>
      <c r="H96" s="389" t="s">
        <v>611</v>
      </c>
      <c r="I96" s="312"/>
      <c r="J96" s="312"/>
      <c r="K96" s="298"/>
      <c r="L96" s="400"/>
      <c r="M96" s="401"/>
      <c r="N96" s="401"/>
      <c r="O96" s="401"/>
      <c r="P96" s="401"/>
      <c r="Q96" s="401"/>
      <c r="R96" s="401"/>
      <c r="S96" s="401"/>
      <c r="T96" s="401"/>
      <c r="U96" s="401"/>
      <c r="V96" s="401"/>
      <c r="W96" s="401"/>
      <c r="X96" s="401"/>
      <c r="Y96" s="401"/>
      <c r="Z96" s="401"/>
      <c r="AA96" s="403"/>
      <c r="AB96" s="401"/>
      <c r="AC96" s="401"/>
      <c r="AD96" s="403"/>
      <c r="AE96" s="401"/>
      <c r="AF96" s="401"/>
      <c r="AG96" s="403"/>
      <c r="AH96" s="401"/>
      <c r="AI96" s="401"/>
      <c r="AJ96" s="403"/>
      <c r="AK96" s="401" t="s">
        <v>1389</v>
      </c>
      <c r="AL96" s="401" t="s">
        <v>1402</v>
      </c>
      <c r="AM96" s="401" t="s">
        <v>1390</v>
      </c>
      <c r="AN96" s="401" t="s">
        <v>1391</v>
      </c>
      <c r="AO96" s="401" t="s">
        <v>1392</v>
      </c>
      <c r="AP96" s="401" t="s">
        <v>1389</v>
      </c>
      <c r="AQ96" s="401" t="s">
        <v>17</v>
      </c>
      <c r="AR96" s="401" t="s">
        <v>17</v>
      </c>
      <c r="AS96" s="401" t="s">
        <v>17</v>
      </c>
      <c r="AT96" s="401" t="s">
        <v>17</v>
      </c>
      <c r="AU96" s="401" t="s">
        <v>17</v>
      </c>
      <c r="AV96" s="401" t="s">
        <v>8</v>
      </c>
      <c r="AW96" s="401" t="s">
        <v>17</v>
      </c>
      <c r="AX96" s="401" t="s">
        <v>17</v>
      </c>
      <c r="AY96" s="401" t="s">
        <v>17</v>
      </c>
      <c r="AZ96" s="401" t="s">
        <v>8</v>
      </c>
      <c r="BA96" s="401" t="s">
        <v>338</v>
      </c>
      <c r="BB96" s="401" t="s">
        <v>52</v>
      </c>
      <c r="BC96" s="401" t="s">
        <v>82</v>
      </c>
      <c r="BD96" s="401" t="s">
        <v>103</v>
      </c>
      <c r="BE96" s="401" t="s">
        <v>44</v>
      </c>
      <c r="BF96" s="401" t="s">
        <v>1393</v>
      </c>
      <c r="BG96" s="401" t="s">
        <v>1403</v>
      </c>
      <c r="BH96" s="401" t="s">
        <v>1404</v>
      </c>
      <c r="BI96" s="401" t="s">
        <v>18</v>
      </c>
      <c r="BJ96" s="401" t="s">
        <v>75</v>
      </c>
      <c r="BK96" s="401" t="s">
        <v>2059</v>
      </c>
      <c r="BL96" s="241" t="s">
        <v>632</v>
      </c>
      <c r="BM96" s="241" t="s">
        <v>1994</v>
      </c>
      <c r="BN96" s="358" t="s">
        <v>413</v>
      </c>
      <c r="BO96" s="358" t="s">
        <v>807</v>
      </c>
      <c r="BP96" s="228" t="s">
        <v>1105</v>
      </c>
      <c r="BQ96" s="228">
        <v>2</v>
      </c>
      <c r="BR96" s="228"/>
      <c r="BS96" s="228"/>
      <c r="BT96" s="228"/>
      <c r="BU96" s="228"/>
      <c r="BV96" s="228"/>
      <c r="BW96" s="228">
        <v>1</v>
      </c>
      <c r="BX96" s="228"/>
      <c r="BY96" s="228"/>
      <c r="BZ96" s="228"/>
      <c r="CA96" s="230"/>
      <c r="CB96" s="230"/>
      <c r="CC96" s="228">
        <v>1</v>
      </c>
      <c r="CD96" s="228" t="s">
        <v>1389</v>
      </c>
      <c r="CE96" s="228" t="s">
        <v>1402</v>
      </c>
      <c r="CF96" s="228" t="s">
        <v>1391</v>
      </c>
      <c r="CG96" s="359" t="s">
        <v>1392</v>
      </c>
      <c r="CH96" s="228" t="s">
        <v>1389</v>
      </c>
      <c r="CI96" s="230" t="s">
        <v>772</v>
      </c>
      <c r="CJ96" s="232" t="s">
        <v>1400</v>
      </c>
      <c r="CK96" s="234" t="s">
        <v>448</v>
      </c>
      <c r="CL96" s="229" t="s">
        <v>551</v>
      </c>
      <c r="CM96" s="228" t="s">
        <v>343</v>
      </c>
      <c r="CN96" s="228">
        <v>1799</v>
      </c>
      <c r="CO96" s="436" t="s">
        <v>1408</v>
      </c>
      <c r="CP96" s="377" t="s">
        <v>615</v>
      </c>
    </row>
    <row r="97" spans="1:94" s="97" customFormat="1" ht="24" customHeight="1" x14ac:dyDescent="0.25">
      <c r="A97" s="3" t="s">
        <v>1416</v>
      </c>
      <c r="B97" s="3">
        <v>11</v>
      </c>
      <c r="C97" s="311">
        <v>6</v>
      </c>
      <c r="D97" s="389" t="s">
        <v>437</v>
      </c>
      <c r="E97" s="389" t="s">
        <v>1651</v>
      </c>
      <c r="F97" s="389" t="s">
        <v>1651</v>
      </c>
      <c r="G97" s="389" t="s">
        <v>1651</v>
      </c>
      <c r="H97" s="500" t="s">
        <v>1328</v>
      </c>
      <c r="I97" s="502" t="s">
        <v>2028</v>
      </c>
      <c r="J97" s="390" t="s">
        <v>1320</v>
      </c>
      <c r="K97" s="390"/>
      <c r="L97" s="141"/>
      <c r="M97" s="390"/>
      <c r="N97" s="296"/>
      <c r="O97" s="133"/>
      <c r="P97" s="133"/>
      <c r="Q97" s="369"/>
      <c r="R97" s="369"/>
      <c r="S97" s="369"/>
      <c r="T97" s="369"/>
      <c r="U97" s="133"/>
      <c r="V97" s="133"/>
      <c r="W97" s="133"/>
      <c r="X97" s="133"/>
      <c r="Y97" s="369"/>
      <c r="Z97" s="369"/>
      <c r="AA97" s="369"/>
      <c r="AB97" s="369"/>
      <c r="AC97" s="369"/>
      <c r="AD97" s="369"/>
      <c r="AE97" s="369"/>
      <c r="AF97" s="369"/>
      <c r="AG97" s="369"/>
      <c r="AH97" s="369"/>
      <c r="AI97" s="369"/>
      <c r="AJ97" s="503"/>
      <c r="AK97" s="133" t="s">
        <v>1416</v>
      </c>
      <c r="AL97" s="133" t="s">
        <v>2029</v>
      </c>
      <c r="AM97" s="133" t="s">
        <v>1418</v>
      </c>
      <c r="AN97" s="133" t="s">
        <v>1419</v>
      </c>
      <c r="AO97" s="370" t="s">
        <v>1420</v>
      </c>
      <c r="AP97" s="133" t="s">
        <v>1416</v>
      </c>
      <c r="AQ97" s="141" t="s">
        <v>1360</v>
      </c>
      <c r="AR97" s="141" t="s">
        <v>1360</v>
      </c>
      <c r="AS97" s="141" t="s">
        <v>1360</v>
      </c>
      <c r="AT97" s="141" t="s">
        <v>1360</v>
      </c>
      <c r="AU97" s="141" t="s">
        <v>1360</v>
      </c>
      <c r="AV97" s="141" t="s">
        <v>17</v>
      </c>
      <c r="AW97" s="141" t="s">
        <v>17</v>
      </c>
      <c r="AX97" s="141" t="s">
        <v>17</v>
      </c>
      <c r="AY97" s="141" t="s">
        <v>17</v>
      </c>
      <c r="AZ97" s="141" t="s">
        <v>17</v>
      </c>
      <c r="BA97" s="297" t="s">
        <v>17</v>
      </c>
      <c r="BB97" s="297" t="s">
        <v>17</v>
      </c>
      <c r="BC97" s="297" t="s">
        <v>17</v>
      </c>
      <c r="BD97" s="297" t="s">
        <v>17</v>
      </c>
      <c r="BE97" s="297" t="s">
        <v>17</v>
      </c>
      <c r="BF97" s="297" t="s">
        <v>17</v>
      </c>
      <c r="BG97" s="141" t="s">
        <v>2030</v>
      </c>
      <c r="BH97" s="141" t="s">
        <v>2031</v>
      </c>
      <c r="BI97" s="505" t="s">
        <v>2032</v>
      </c>
      <c r="BJ97" s="506" t="s">
        <v>36</v>
      </c>
      <c r="BK97" s="389" t="s">
        <v>1342</v>
      </c>
      <c r="BL97" s="158" t="s">
        <v>1424</v>
      </c>
      <c r="BM97" s="158" t="s">
        <v>2033</v>
      </c>
      <c r="BN97" s="101" t="s">
        <v>425</v>
      </c>
      <c r="BO97" s="86" t="s">
        <v>2034</v>
      </c>
      <c r="BP97" s="73" t="s">
        <v>372</v>
      </c>
      <c r="BQ97" s="371">
        <v>0.9</v>
      </c>
      <c r="BR97" s="371">
        <v>0.9</v>
      </c>
      <c r="BS97" s="371">
        <v>0.9</v>
      </c>
      <c r="BT97" s="371">
        <v>0.9</v>
      </c>
      <c r="BU97" s="371">
        <v>0.9</v>
      </c>
      <c r="BV97" s="371">
        <v>0.9</v>
      </c>
      <c r="BW97" s="371">
        <v>0.9</v>
      </c>
      <c r="BX97" s="371">
        <v>0.9</v>
      </c>
      <c r="BY97" s="371">
        <v>0.9</v>
      </c>
      <c r="BZ97" s="371">
        <v>0.9</v>
      </c>
      <c r="CA97" s="371">
        <v>0.9</v>
      </c>
      <c r="CB97" s="371">
        <v>0.9</v>
      </c>
      <c r="CC97" s="371">
        <v>0.9</v>
      </c>
      <c r="CD97" s="86" t="s">
        <v>1416</v>
      </c>
      <c r="CE97" s="89" t="s">
        <v>2029</v>
      </c>
      <c r="CF97" s="89" t="s">
        <v>1419</v>
      </c>
      <c r="CG97" s="507" t="s">
        <v>1420</v>
      </c>
      <c r="CH97" s="97" t="s">
        <v>1416</v>
      </c>
      <c r="CI97" s="89"/>
      <c r="CM97" s="5"/>
      <c r="CN97" s="5"/>
      <c r="CO97" s="220"/>
      <c r="CP97" s="3" t="s">
        <v>615</v>
      </c>
    </row>
    <row r="98" spans="1:94" s="97" customFormat="1" ht="24" customHeight="1" x14ac:dyDescent="0.25">
      <c r="A98" s="3" t="s">
        <v>1416</v>
      </c>
      <c r="B98" s="3">
        <v>12</v>
      </c>
      <c r="C98" s="311">
        <v>6</v>
      </c>
      <c r="D98" s="389" t="s">
        <v>437</v>
      </c>
      <c r="E98" s="389" t="s">
        <v>1651</v>
      </c>
      <c r="F98" s="389" t="s">
        <v>1651</v>
      </c>
      <c r="G98" s="389" t="s">
        <v>1651</v>
      </c>
      <c r="H98" s="500" t="s">
        <v>1328</v>
      </c>
      <c r="I98" s="502"/>
      <c r="J98" s="390"/>
      <c r="K98" s="390"/>
      <c r="L98" s="141"/>
      <c r="M98" s="373"/>
      <c r="N98" s="296"/>
      <c r="O98" s="133"/>
      <c r="P98" s="133"/>
      <c r="Q98" s="133"/>
      <c r="R98" s="133"/>
      <c r="S98" s="133"/>
      <c r="T98" s="133"/>
      <c r="U98" s="133"/>
      <c r="V98" s="133"/>
      <c r="W98" s="133"/>
      <c r="X98" s="133"/>
      <c r="Y98" s="133"/>
      <c r="Z98" s="133"/>
      <c r="AA98" s="133"/>
      <c r="AB98" s="133"/>
      <c r="AC98" s="133"/>
      <c r="AD98" s="133"/>
      <c r="AE98" s="133"/>
      <c r="AF98" s="133"/>
      <c r="AG98" s="133"/>
      <c r="AH98" s="133"/>
      <c r="AI98" s="133"/>
      <c r="AJ98" s="504"/>
      <c r="AK98" s="133" t="s">
        <v>1416</v>
      </c>
      <c r="AL98" s="133" t="s">
        <v>2029</v>
      </c>
      <c r="AM98" s="133" t="s">
        <v>1418</v>
      </c>
      <c r="AN98" s="133" t="s">
        <v>1419</v>
      </c>
      <c r="AO98" s="370" t="s">
        <v>1420</v>
      </c>
      <c r="AP98" s="133" t="s">
        <v>1416</v>
      </c>
      <c r="AQ98" s="141" t="s">
        <v>1360</v>
      </c>
      <c r="AR98" s="141" t="s">
        <v>1360</v>
      </c>
      <c r="AS98" s="141" t="s">
        <v>1360</v>
      </c>
      <c r="AT98" s="141" t="s">
        <v>1360</v>
      </c>
      <c r="AU98" s="141" t="s">
        <v>17</v>
      </c>
      <c r="AV98" s="141" t="s">
        <v>17</v>
      </c>
      <c r="AW98" s="141" t="s">
        <v>17</v>
      </c>
      <c r="AX98" s="141" t="s">
        <v>17</v>
      </c>
      <c r="AY98" s="141" t="s">
        <v>17</v>
      </c>
      <c r="AZ98" s="297" t="s">
        <v>17</v>
      </c>
      <c r="BA98" s="297" t="s">
        <v>17</v>
      </c>
      <c r="BB98" s="297" t="s">
        <v>17</v>
      </c>
      <c r="BC98" s="297" t="s">
        <v>17</v>
      </c>
      <c r="BD98" s="297" t="s">
        <v>17</v>
      </c>
      <c r="BE98" s="297" t="s">
        <v>17</v>
      </c>
      <c r="BF98" s="297" t="s">
        <v>17</v>
      </c>
      <c r="BG98" s="141" t="s">
        <v>2030</v>
      </c>
      <c r="BH98" s="141" t="s">
        <v>2031</v>
      </c>
      <c r="BI98" s="505"/>
      <c r="BJ98" s="506" t="s">
        <v>36</v>
      </c>
      <c r="BK98" s="389" t="s">
        <v>2060</v>
      </c>
      <c r="BL98" s="158" t="s">
        <v>2035</v>
      </c>
      <c r="BM98" s="374" t="s">
        <v>2036</v>
      </c>
      <c r="BN98" s="101" t="s">
        <v>2037</v>
      </c>
      <c r="BO98" s="86" t="s">
        <v>2038</v>
      </c>
      <c r="BP98" s="73" t="s">
        <v>372</v>
      </c>
      <c r="BQ98" s="14" t="s">
        <v>2039</v>
      </c>
      <c r="BR98" s="14" t="s">
        <v>2039</v>
      </c>
      <c r="BS98" s="14" t="s">
        <v>2039</v>
      </c>
      <c r="BT98" s="14" t="s">
        <v>2039</v>
      </c>
      <c r="BU98" s="14" t="s">
        <v>2039</v>
      </c>
      <c r="BV98" s="14" t="s">
        <v>2039</v>
      </c>
      <c r="BW98" s="14" t="s">
        <v>2039</v>
      </c>
      <c r="BX98" s="14" t="s">
        <v>2039</v>
      </c>
      <c r="BY98" s="14" t="s">
        <v>2039</v>
      </c>
      <c r="BZ98" s="14" t="s">
        <v>2039</v>
      </c>
      <c r="CA98" s="14" t="s">
        <v>2039</v>
      </c>
      <c r="CB98" s="14" t="s">
        <v>2039</v>
      </c>
      <c r="CC98" s="14" t="s">
        <v>2039</v>
      </c>
      <c r="CD98" s="86" t="s">
        <v>1416</v>
      </c>
      <c r="CE98" s="89" t="s">
        <v>2029</v>
      </c>
      <c r="CF98" s="89" t="s">
        <v>1419</v>
      </c>
      <c r="CG98" s="507" t="s">
        <v>1420</v>
      </c>
      <c r="CH98" s="97" t="s">
        <v>1416</v>
      </c>
      <c r="CI98" s="89"/>
      <c r="CM98" s="5"/>
      <c r="CN98" s="5"/>
      <c r="CO98" s="220"/>
      <c r="CP98" s="3" t="s">
        <v>615</v>
      </c>
    </row>
    <row r="99" spans="1:94" s="97" customFormat="1" ht="24" customHeight="1" x14ac:dyDescent="0.25">
      <c r="A99" s="3" t="s">
        <v>1416</v>
      </c>
      <c r="B99" s="3">
        <v>13</v>
      </c>
      <c r="C99" s="311">
        <v>6</v>
      </c>
      <c r="D99" s="389" t="s">
        <v>437</v>
      </c>
      <c r="E99" s="389" t="s">
        <v>1651</v>
      </c>
      <c r="F99" s="389" t="s">
        <v>1651</v>
      </c>
      <c r="G99" s="389" t="s">
        <v>1651</v>
      </c>
      <c r="H99" s="500" t="s">
        <v>1328</v>
      </c>
      <c r="I99" s="502"/>
      <c r="J99" s="390"/>
      <c r="K99" s="390"/>
      <c r="L99" s="141"/>
      <c r="M99" s="373"/>
      <c r="N99" s="296"/>
      <c r="O99" s="133"/>
      <c r="P99" s="133"/>
      <c r="Q99" s="369"/>
      <c r="R99" s="369"/>
      <c r="S99" s="369"/>
      <c r="T99" s="369"/>
      <c r="U99" s="133"/>
      <c r="V99" s="133"/>
      <c r="W99" s="133"/>
      <c r="X99" s="133"/>
      <c r="Y99" s="369"/>
      <c r="Z99" s="369"/>
      <c r="AA99" s="369"/>
      <c r="AB99" s="369"/>
      <c r="AC99" s="369"/>
      <c r="AD99" s="369"/>
      <c r="AE99" s="369"/>
      <c r="AF99" s="369"/>
      <c r="AG99" s="369"/>
      <c r="AH99" s="369"/>
      <c r="AI99" s="369"/>
      <c r="AJ99" s="503"/>
      <c r="AK99" s="133" t="s">
        <v>1416</v>
      </c>
      <c r="AL99" s="133" t="s">
        <v>2029</v>
      </c>
      <c r="AM99" s="133" t="s">
        <v>1418</v>
      </c>
      <c r="AN99" s="133" t="s">
        <v>1419</v>
      </c>
      <c r="AO99" s="370" t="s">
        <v>1420</v>
      </c>
      <c r="AP99" s="133" t="s">
        <v>1416</v>
      </c>
      <c r="AQ99" s="141" t="s">
        <v>1360</v>
      </c>
      <c r="AR99" s="141" t="s">
        <v>1360</v>
      </c>
      <c r="AS99" s="141" t="s">
        <v>1360</v>
      </c>
      <c r="AT99" s="141" t="s">
        <v>1360</v>
      </c>
      <c r="AU99" s="141" t="s">
        <v>17</v>
      </c>
      <c r="AV99" s="141" t="s">
        <v>17</v>
      </c>
      <c r="AW99" s="141" t="s">
        <v>17</v>
      </c>
      <c r="AX99" s="141" t="s">
        <v>17</v>
      </c>
      <c r="AY99" s="141" t="s">
        <v>17</v>
      </c>
      <c r="AZ99" s="297" t="s">
        <v>17</v>
      </c>
      <c r="BA99" s="297" t="s">
        <v>17</v>
      </c>
      <c r="BB99" s="297" t="s">
        <v>17</v>
      </c>
      <c r="BC99" s="297" t="s">
        <v>17</v>
      </c>
      <c r="BD99" s="297" t="s">
        <v>17</v>
      </c>
      <c r="BE99" s="297" t="s">
        <v>17</v>
      </c>
      <c r="BF99" s="297" t="s">
        <v>17</v>
      </c>
      <c r="BG99" s="141" t="s">
        <v>2030</v>
      </c>
      <c r="BH99" s="141"/>
      <c r="BI99" s="505"/>
      <c r="BJ99" s="506" t="s">
        <v>36</v>
      </c>
      <c r="BK99" s="389" t="s">
        <v>2061</v>
      </c>
      <c r="BL99" s="158" t="s">
        <v>1432</v>
      </c>
      <c r="BM99" s="374" t="s">
        <v>2040</v>
      </c>
      <c r="BN99" s="101" t="s">
        <v>425</v>
      </c>
      <c r="BO99" s="86" t="s">
        <v>1434</v>
      </c>
      <c r="BP99" s="73" t="s">
        <v>372</v>
      </c>
      <c r="BQ99" s="371">
        <v>1</v>
      </c>
      <c r="BR99" s="371">
        <v>1</v>
      </c>
      <c r="BS99" s="371">
        <v>1</v>
      </c>
      <c r="BT99" s="371">
        <v>1</v>
      </c>
      <c r="BU99" s="371">
        <v>1</v>
      </c>
      <c r="BV99" s="371">
        <v>1</v>
      </c>
      <c r="BW99" s="371">
        <v>1</v>
      </c>
      <c r="BX99" s="371">
        <v>1</v>
      </c>
      <c r="BY99" s="371">
        <v>1</v>
      </c>
      <c r="BZ99" s="371">
        <v>1</v>
      </c>
      <c r="CA99" s="371">
        <v>1</v>
      </c>
      <c r="CB99" s="371">
        <v>1</v>
      </c>
      <c r="CC99" s="371">
        <v>1</v>
      </c>
      <c r="CD99" s="86" t="s">
        <v>1416</v>
      </c>
      <c r="CE99" s="89" t="s">
        <v>2029</v>
      </c>
      <c r="CF99" s="89" t="s">
        <v>1419</v>
      </c>
      <c r="CG99" s="507" t="s">
        <v>1420</v>
      </c>
      <c r="CH99" s="97" t="s">
        <v>1416</v>
      </c>
      <c r="CI99" s="89"/>
      <c r="CM99" s="5"/>
      <c r="CN99" s="5"/>
      <c r="CO99" s="220"/>
      <c r="CP99" s="3" t="s">
        <v>615</v>
      </c>
    </row>
  </sheetData>
  <autoFilter ref="A9:CP9">
    <sortState ref="A10:CP99">
      <sortCondition ref="BK9"/>
    </sortState>
  </autoFilter>
  <mergeCells count="18">
    <mergeCell ref="CI7:CL8"/>
    <mergeCell ref="CM7:CN8"/>
    <mergeCell ref="C5:G8"/>
    <mergeCell ref="I5:BJ6"/>
    <mergeCell ref="BL5:CO6"/>
    <mergeCell ref="I7:P8"/>
    <mergeCell ref="Q7:X8"/>
    <mergeCell ref="Y7:AJ8"/>
    <mergeCell ref="AK7:AP8"/>
    <mergeCell ref="AQ7:AU8"/>
    <mergeCell ref="AV7:AZ8"/>
    <mergeCell ref="BA7:BI7"/>
    <mergeCell ref="CO7:CO8"/>
    <mergeCell ref="BG8:BH8"/>
    <mergeCell ref="BJ7:BJ8"/>
    <mergeCell ref="BL7:BP8"/>
    <mergeCell ref="BQ7:CC8"/>
    <mergeCell ref="CD7:CH8"/>
  </mergeCells>
  <dataValidations count="2">
    <dataValidation type="list" allowBlank="1" showInputMessage="1" showErrorMessage="1" sqref="D86:D99 D10:D22 D24:D48">
      <formula1>Objetivos</formula1>
    </dataValidation>
    <dataValidation type="list" allowBlank="1" showInputMessage="1" showErrorMessage="1" sqref="CI89:CI96 CI16:CI20 CI10:CI12 CI24:CI48">
      <formula1>Proyetco</formula1>
    </dataValidation>
  </dataValidations>
  <hyperlinks>
    <hyperlink ref="AO95" r:id="rId1"/>
    <hyperlink ref="AO96" r:id="rId2"/>
    <hyperlink ref="CG95" r:id="rId3"/>
    <hyperlink ref="CG96" r:id="rId4"/>
    <hyperlink ref="AO88" r:id="rId5"/>
    <hyperlink ref="CG88" r:id="rId6"/>
    <hyperlink ref="AO91" r:id="rId7"/>
    <hyperlink ref="CG91" r:id="rId8"/>
    <hyperlink ref="AO92" r:id="rId9" display="jorge.caro@adro.gov.co_x000a_"/>
    <hyperlink ref="CG92" r:id="rId10" display="jorge.caro@adro.gov.co_x000a_"/>
    <hyperlink ref="AO97" r:id="rId11"/>
    <hyperlink ref="AO98" r:id="rId12"/>
    <hyperlink ref="AO99" r:id="rId13"/>
    <hyperlink ref="CG97" r:id="rId14"/>
    <hyperlink ref="CG98" r:id="rId15"/>
    <hyperlink ref="CG99" r:id="rId16"/>
    <hyperlink ref="AO82" r:id="rId17"/>
    <hyperlink ref="AO83" r:id="rId18"/>
    <hyperlink ref="AO84" r:id="rId19"/>
    <hyperlink ref="CG82" r:id="rId20"/>
    <hyperlink ref="CG83" r:id="rId21"/>
    <hyperlink ref="CG84" r:id="rId22"/>
    <hyperlink ref="CG32" r:id="rId23"/>
    <hyperlink ref="AO10" r:id="rId24"/>
    <hyperlink ref="AO14" r:id="rId25"/>
    <hyperlink ref="AO16" r:id="rId26"/>
    <hyperlink ref="AO18" r:id="rId27"/>
    <hyperlink ref="AO19" r:id="rId28"/>
    <hyperlink ref="AO20" r:id="rId29"/>
    <hyperlink ref="AO21" r:id="rId30"/>
    <hyperlink ref="AO22" r:id="rId31"/>
    <hyperlink ref="AO23" r:id="rId32"/>
    <hyperlink ref="AO24" r:id="rId33"/>
    <hyperlink ref="AO25" r:id="rId34"/>
    <hyperlink ref="AO26" r:id="rId35"/>
    <hyperlink ref="AO27" r:id="rId36"/>
    <hyperlink ref="AO28" r:id="rId37"/>
    <hyperlink ref="AO29" r:id="rId38"/>
    <hyperlink ref="AO30" r:id="rId39"/>
    <hyperlink ref="AO31" r:id="rId40"/>
    <hyperlink ref="AO34" r:id="rId41"/>
    <hyperlink ref="CG36" r:id="rId42"/>
    <hyperlink ref="CG37" r:id="rId43"/>
    <hyperlink ref="CG38" r:id="rId44"/>
    <hyperlink ref="AO40" r:id="rId45"/>
    <hyperlink ref="AO44" r:id="rId46"/>
    <hyperlink ref="CG40" r:id="rId47"/>
    <hyperlink ref="CG41" r:id="rId48"/>
    <hyperlink ref="CG42" r:id="rId49"/>
    <hyperlink ref="CG43" r:id="rId50"/>
    <hyperlink ref="AO45" r:id="rId51"/>
    <hyperlink ref="AO46" r:id="rId52"/>
    <hyperlink ref="AO47" r:id="rId53"/>
    <hyperlink ref="AO48" r:id="rId54"/>
    <hyperlink ref="AO51" r:id="rId55"/>
    <hyperlink ref="AO54" r:id="rId56"/>
    <hyperlink ref="AO53" r:id="rId57"/>
    <hyperlink ref="AO49" r:id="rId58"/>
    <hyperlink ref="CG48" r:id="rId59"/>
    <hyperlink ref="CG49" r:id="rId60"/>
    <hyperlink ref="CG50" r:id="rId61"/>
    <hyperlink ref="CG51" r:id="rId62"/>
    <hyperlink ref="CG53" r:id="rId63"/>
    <hyperlink ref="CG54" r:id="rId64"/>
    <hyperlink ref="AO85" r:id="rId65"/>
    <hyperlink ref="AO86" r:id="rId66"/>
    <hyperlink ref="AO87" r:id="rId67"/>
    <hyperlink ref="AO17" r:id="rId68"/>
  </hyperlinks>
  <pageMargins left="0.7" right="0.7" top="0.75" bottom="0.75" header="0.3" footer="0.3"/>
  <pageSetup orientation="portrait" r:id="rId69"/>
  <drawing r:id="rId70"/>
  <legacyDrawing r:id="rId71"/>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 desplegables'!$B$4:$B$16</xm:f>
          </x14:formula1>
          <xm:sqref>BD10</xm:sqref>
        </x14:dataValidation>
        <x14:dataValidation type="list" allowBlank="1" showInputMessage="1" showErrorMessage="1">
          <x14:formula1>
            <xm:f>'Listas desplegables'!$M$2:$M$23</xm:f>
          </x14:formula1>
          <xm:sqref>BJ10:BK10</xm:sqref>
        </x14:dataValidation>
        <x14:dataValidation type="list" allowBlank="1" showInputMessage="1" showErrorMessage="1">
          <x14:formula1>
            <xm:f>'Listas desplegables'!$A$4:$A$11</xm:f>
          </x14:formula1>
          <xm:sqref>BC10</xm:sqref>
        </x14:dataValidation>
        <x14:dataValidation type="list" allowBlank="1" showInputMessage="1" showErrorMessage="1">
          <x14:formula1>
            <xm:f>'Listas desplegables'!$Q$1:$Q$2</xm:f>
          </x14:formula1>
          <xm:sqref>AQ10:AZ10</xm:sqref>
        </x14:dataValidation>
        <x14:dataValidation type="list" allowBlank="1" showInputMessage="1" showErrorMessage="1">
          <x14:formula1>
            <xm:f>'Listas desplegables'!$K$2:$K$6</xm:f>
          </x14:formula1>
          <xm:sqref>BE10</xm:sqref>
        </x14:dataValidation>
        <x14:dataValidation type="list" allowBlank="1" showInputMessage="1" showErrorMessage="1">
          <x14:formula1>
            <xm:f>'Listas desplegables'!$G$2:$G$6</xm:f>
          </x14:formula1>
          <xm:sqref>BB10</xm:sqref>
        </x14:dataValidation>
        <x14:dataValidation type="list" allowBlank="1" showInputMessage="1" showErrorMessage="1">
          <x14:formula1>
            <xm:f>'Listas desplegables'!$R$2:$R$7</xm:f>
          </x14:formula1>
          <xm:sqref>BI10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4e6b89-b50d-458a-ab5c-b4c06cdaff1b">
      <Terms xmlns="http://schemas.microsoft.com/office/infopath/2007/PartnerControls"/>
    </lcf76f155ced4ddcb4097134ff3c332f>
    <TaxCatchAll xmlns="a4ebc8de-b2eb-4f03-8127-a94208132c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8A8EB165B25954EB876E11E976D4DD7" ma:contentTypeVersion="108" ma:contentTypeDescription="Crear nuevo documento." ma:contentTypeScope="" ma:versionID="5013b77debdfd918c1c2bfe6f4764455">
  <xsd:schema xmlns:xsd="http://www.w3.org/2001/XMLSchema" xmlns:xs="http://www.w3.org/2001/XMLSchema" xmlns:p="http://schemas.microsoft.com/office/2006/metadata/properties" xmlns:ns2="a4ebc8de-b2eb-4f03-8127-a94208132c4c" xmlns:ns3="134e6b89-b50d-458a-ab5c-b4c06cdaff1b" targetNamespace="http://schemas.microsoft.com/office/2006/metadata/properties" ma:root="true" ma:fieldsID="0f334accca7f58c03116f777827edbfc" ns2:_="" ns3:_="">
    <xsd:import namespace="a4ebc8de-b2eb-4f03-8127-a94208132c4c"/>
    <xsd:import namespace="134e6b89-b50d-458a-ab5c-b4c06cdaff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b68ec506-cc97-4dac-95ac-a0fe6de6fb44}" ma:internalName="TaxCatchAll" ma:showField="CatchAllData" ma:web="a4ebc8de-b2eb-4f03-8127-a94208132c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4e6b89-b50d-458a-ab5c-b4c06cdaff1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description="" ma:indexed="true" ma:internalName="MediaServiceLocation" ma:readOnly="true">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860A25-57D9-4560-9146-0526201C47C2}">
  <ds:schemaRefs>
    <ds:schemaRef ds:uri="http://schemas.microsoft.com/office/2006/metadata/properties"/>
    <ds:schemaRef ds:uri="http://schemas.microsoft.com/office/infopath/2007/PartnerControls"/>
    <ds:schemaRef ds:uri="134e6b89-b50d-458a-ab5c-b4c06cdaff1b"/>
    <ds:schemaRef ds:uri="a4ebc8de-b2eb-4f03-8127-a94208132c4c"/>
  </ds:schemaRefs>
</ds:datastoreItem>
</file>

<file path=customXml/itemProps2.xml><?xml version="1.0" encoding="utf-8"?>
<ds:datastoreItem xmlns:ds="http://schemas.openxmlformats.org/officeDocument/2006/customXml" ds:itemID="{8A9D6B88-376A-45C5-9DD7-D7A2F5C7161B}">
  <ds:schemaRefs>
    <ds:schemaRef ds:uri="http://schemas.microsoft.com/sharepoint/v3/contenttype/forms"/>
  </ds:schemaRefs>
</ds:datastoreItem>
</file>

<file path=customXml/itemProps3.xml><?xml version="1.0" encoding="utf-8"?>
<ds:datastoreItem xmlns:ds="http://schemas.openxmlformats.org/officeDocument/2006/customXml" ds:itemID="{CF84C525-70A8-4694-B611-C562F1DAB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bc8de-b2eb-4f03-8127-a94208132c4c"/>
    <ds:schemaRef ds:uri="134e6b89-b50d-458a-ab5c-b4c06cdaff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E56D79-5F63-40FB-A75E-41478446C35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Listas desplegables</vt:lpstr>
      <vt:lpstr>Hoja2</vt:lpstr>
      <vt:lpstr>Instructivo</vt:lpstr>
      <vt:lpstr>Indicadores 2024</vt:lpstr>
      <vt:lpstr>Indicadores 2024 PEI y PAI </vt:lpstr>
      <vt:lpstr>Notas</vt:lpstr>
      <vt:lpstr>Indicadores 2024 PEI y PAI</vt:lpstr>
      <vt:lpstr>Indicadores 2024 PEI y PAI (2)</vt:lpstr>
      <vt:lpstr>Indicadores 2024 PEI y PAI (3)</vt:lpstr>
      <vt:lpstr>Sheet1</vt:lpstr>
      <vt:lpstr>Sheet3</vt:lpstr>
      <vt:lpstr>Sheet3 (2)</vt:lpstr>
      <vt:lpstr>Sheet3 (3)</vt:lpstr>
      <vt:lpstr>Indicadores</vt:lpstr>
      <vt:lpstr>Objetivos</vt:lpstr>
      <vt:lpstr>Proyetco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Institucional 2024 ADR</dc:title>
  <dc:subject/>
  <dc:creator>Viviana Zapata Ruiz</dc:creator>
  <cp:keywords/>
  <dc:description/>
  <cp:lastModifiedBy>Vanessa Katerine Villamizar Mogollón</cp:lastModifiedBy>
  <cp:revision/>
  <cp:lastPrinted>2024-04-01T19:45:15Z</cp:lastPrinted>
  <dcterms:created xsi:type="dcterms:W3CDTF">2019-10-07T22:22:06Z</dcterms:created>
  <dcterms:modified xsi:type="dcterms:W3CDTF">2024-04-01T19:46:31Z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5fbff00e-2220-414f-bd44-1e6c2f38c3a8</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0x0101009B88385044BF8742A8DD8F2C5D707617</vt:lpwstr>
  </property>
  <property fmtid="{D5CDD505-2E9C-101B-9397-08002B2CF9AE}" pid="6" name="_dlc_DocIdItemGuid">
    <vt:lpwstr>60432ceb-a558-45b4-8ad1-e062e2cd25e3</vt:lpwstr>
  </property>
  <property fmtid="{D5CDD505-2E9C-101B-9397-08002B2CF9AE}" pid="7" name="MediaServiceImageTags">
    <vt:lpwstr/>
  </property>
</Properties>
</file>